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DOKUMENT\FIN\wspolne\PROJEKT  BUDŻETU  2004-2021\Projekt 2022\Projekt budżetu Powiatu na rok 2022\"/>
    </mc:Choice>
  </mc:AlternateContent>
  <xr:revisionPtr revIDLastSave="0" documentId="13_ncr:1_{940C301F-BB5A-4B2A-80E3-738CFD5613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Arkusz1!$A$1:$H$187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1" l="1"/>
  <c r="F55" i="1"/>
  <c r="E55" i="1"/>
  <c r="H18" i="1" l="1"/>
  <c r="G18" i="1"/>
  <c r="G16" i="1"/>
  <c r="F16" i="1"/>
  <c r="E10" i="1"/>
  <c r="E9" i="1" s="1"/>
  <c r="G173" i="1"/>
  <c r="G167" i="1"/>
  <c r="G164" i="1"/>
  <c r="G162" i="1"/>
  <c r="G155" i="1"/>
  <c r="G143" i="1"/>
  <c r="G141" i="1"/>
  <c r="G139" i="1"/>
  <c r="G136" i="1"/>
  <c r="G119" i="1"/>
  <c r="G109" i="1"/>
  <c r="G100" i="1"/>
  <c r="G107" i="1"/>
  <c r="H100" i="1"/>
  <c r="G96" i="1"/>
  <c r="G90" i="1"/>
  <c r="G77" i="1"/>
  <c r="G70" i="1"/>
  <c r="E48" i="1"/>
  <c r="F48" i="1"/>
  <c r="G48" i="1"/>
  <c r="F186" i="1"/>
  <c r="F185" i="1" s="1"/>
  <c r="E186" i="1"/>
  <c r="E185" i="1" s="1"/>
  <c r="G186" i="1"/>
  <c r="G185" i="1" s="1"/>
  <c r="F183" i="1"/>
  <c r="F182" i="1" s="1"/>
  <c r="E183" i="1"/>
  <c r="E182" i="1" s="1"/>
  <c r="G183" i="1"/>
  <c r="G182" i="1" s="1"/>
  <c r="F173" i="1"/>
  <c r="E173" i="1"/>
  <c r="F167" i="1"/>
  <c r="E167" i="1"/>
  <c r="F164" i="1"/>
  <c r="E164" i="1"/>
  <c r="F162" i="1"/>
  <c r="E162" i="1"/>
  <c r="F155" i="1"/>
  <c r="E155" i="1"/>
  <c r="E150" i="1"/>
  <c r="G150" i="1"/>
  <c r="F150" i="1"/>
  <c r="F143" i="1"/>
  <c r="E143" i="1"/>
  <c r="F141" i="1"/>
  <c r="E141" i="1"/>
  <c r="F139" i="1"/>
  <c r="E139" i="1"/>
  <c r="F136" i="1"/>
  <c r="E136" i="1"/>
  <c r="G132" i="1"/>
  <c r="F132" i="1"/>
  <c r="E132" i="1"/>
  <c r="G130" i="1"/>
  <c r="F130" i="1"/>
  <c r="E130" i="1"/>
  <c r="F128" i="1"/>
  <c r="E128" i="1"/>
  <c r="F125" i="1"/>
  <c r="E125" i="1"/>
  <c r="H119" i="1"/>
  <c r="H118" i="1" s="1"/>
  <c r="F119" i="1"/>
  <c r="E119" i="1"/>
  <c r="H114" i="1"/>
  <c r="H113" i="1" s="1"/>
  <c r="F116" i="1"/>
  <c r="E116" i="1"/>
  <c r="F114" i="1"/>
  <c r="E114" i="1"/>
  <c r="F109" i="1"/>
  <c r="E109" i="1"/>
  <c r="F107" i="1"/>
  <c r="E107" i="1"/>
  <c r="F100" i="1"/>
  <c r="E100" i="1"/>
  <c r="E96" i="1"/>
  <c r="F96" i="1"/>
  <c r="E90" i="1"/>
  <c r="F90" i="1"/>
  <c r="F87" i="1"/>
  <c r="E87" i="1"/>
  <c r="F85" i="1"/>
  <c r="E85" i="1"/>
  <c r="F83" i="1"/>
  <c r="E83" i="1"/>
  <c r="E81" i="1"/>
  <c r="F81" i="1"/>
  <c r="F77" i="1"/>
  <c r="E77" i="1"/>
  <c r="E70" i="1"/>
  <c r="F70" i="1"/>
  <c r="F67" i="1"/>
  <c r="F66" i="1" s="1"/>
  <c r="E67" i="1"/>
  <c r="E66" i="1" s="1"/>
  <c r="F63" i="1"/>
  <c r="F62" i="1" s="1"/>
  <c r="E63" i="1"/>
  <c r="E62" i="1" s="1"/>
  <c r="E60" i="1"/>
  <c r="E59" i="1" s="1"/>
  <c r="G60" i="1"/>
  <c r="G59" i="1" s="1"/>
  <c r="F60" i="1"/>
  <c r="F59" i="1" s="1"/>
  <c r="E52" i="1"/>
  <c r="F52" i="1"/>
  <c r="G46" i="1"/>
  <c r="G45" i="1" s="1"/>
  <c r="F46" i="1"/>
  <c r="E46" i="1"/>
  <c r="F39" i="1"/>
  <c r="G31" i="1"/>
  <c r="G30" i="1" s="1"/>
  <c r="G43" i="1"/>
  <c r="F43" i="1"/>
  <c r="E43" i="1"/>
  <c r="G41" i="1"/>
  <c r="F41" i="1"/>
  <c r="E41" i="1"/>
  <c r="G39" i="1"/>
  <c r="E39" i="1"/>
  <c r="H27" i="1"/>
  <c r="G27" i="1"/>
  <c r="F27" i="1"/>
  <c r="E27" i="1"/>
  <c r="F18" i="1"/>
  <c r="E18" i="1"/>
  <c r="E16" i="1"/>
  <c r="G13" i="1"/>
  <c r="G12" i="1" s="1"/>
  <c r="F13" i="1"/>
  <c r="F12" i="1" s="1"/>
  <c r="E13" i="1"/>
  <c r="E12" i="1" s="1"/>
  <c r="G10" i="1"/>
  <c r="G9" i="1" s="1"/>
  <c r="F10" i="1"/>
  <c r="F9" i="1" s="1"/>
  <c r="E31" i="1"/>
  <c r="E30" i="1" s="1"/>
  <c r="F31" i="1"/>
  <c r="F30" i="1" s="1"/>
  <c r="G128" i="1"/>
  <c r="G125" i="1"/>
  <c r="G116" i="1"/>
  <c r="G113" i="1" s="1"/>
  <c r="H89" i="1"/>
  <c r="G87" i="1"/>
  <c r="H85" i="1"/>
  <c r="H80" i="1" s="1"/>
  <c r="G83" i="1"/>
  <c r="G81" i="1"/>
  <c r="G67" i="1"/>
  <c r="G66" i="1" s="1"/>
  <c r="G63" i="1"/>
  <c r="G62" i="1" s="1"/>
  <c r="G52" i="1"/>
  <c r="H31" i="1"/>
  <c r="H30" i="1" s="1"/>
  <c r="F69" i="1" l="1"/>
  <c r="F15" i="1"/>
  <c r="F45" i="1"/>
  <c r="G69" i="1"/>
  <c r="E15" i="1"/>
  <c r="E69" i="1"/>
  <c r="E166" i="1"/>
  <c r="G135" i="1"/>
  <c r="G154" i="1"/>
  <c r="G89" i="1"/>
  <c r="G118" i="1"/>
  <c r="G166" i="1"/>
  <c r="F166" i="1"/>
  <c r="F154" i="1"/>
  <c r="E154" i="1"/>
  <c r="E135" i="1"/>
  <c r="F135" i="1"/>
  <c r="H15" i="1"/>
  <c r="H8" i="1" s="1"/>
  <c r="E113" i="1"/>
  <c r="F118" i="1"/>
  <c r="E118" i="1"/>
  <c r="G80" i="1"/>
  <c r="F80" i="1"/>
  <c r="F89" i="1"/>
  <c r="F113" i="1"/>
  <c r="E89" i="1"/>
  <c r="G38" i="1"/>
  <c r="G15" i="1"/>
  <c r="E38" i="1"/>
  <c r="E45" i="1"/>
  <c r="F38" i="1"/>
  <c r="E80" i="1"/>
  <c r="F8" i="1" l="1"/>
  <c r="E8" i="1"/>
  <c r="G8" i="1"/>
  <c r="I8" i="1" s="1"/>
</calcChain>
</file>

<file path=xl/sharedStrings.xml><?xml version="1.0" encoding="utf-8"?>
<sst xmlns="http://schemas.openxmlformats.org/spreadsheetml/2006/main" count="437" uniqueCount="224">
  <si>
    <t>Dział</t>
  </si>
  <si>
    <t>Rozdz</t>
  </si>
  <si>
    <t>Par</t>
  </si>
  <si>
    <t>WYSZCZEGÓLNIENIE</t>
  </si>
  <si>
    <t xml:space="preserve">    </t>
  </si>
  <si>
    <t>010</t>
  </si>
  <si>
    <t xml:space="preserve">ROLNICTWO I ŁOWIECTWO  </t>
  </si>
  <si>
    <t>01005</t>
  </si>
  <si>
    <t xml:space="preserve">PRACE GEODEZYJNO-URZĄDZENIOWE NA POTRZEBY ROLNICTWA  </t>
  </si>
  <si>
    <t>2110</t>
  </si>
  <si>
    <t>Dotacje celowe otrzymane z budżetu państwa na zadania bieżące z zakresu administracji rządowej oraz inne zadania zlecone ustawami realizowane przez powiat</t>
  </si>
  <si>
    <t>020</t>
  </si>
  <si>
    <t xml:space="preserve">LEŚNICTWO  </t>
  </si>
  <si>
    <t>02001</t>
  </si>
  <si>
    <t xml:space="preserve">GOSPODARKA LEŚNA  </t>
  </si>
  <si>
    <t>2460</t>
  </si>
  <si>
    <t>Środki otrzymane od pozostałych jednostek zaliczanych do sektora finansów publicznych na realizację zadań bieżących jednostek zaliczanych do sektora finansów publicznych</t>
  </si>
  <si>
    <t>600</t>
  </si>
  <si>
    <t xml:space="preserve">TRANSPORT I ŁĄCZNOŚĆ  </t>
  </si>
  <si>
    <t>60004</t>
  </si>
  <si>
    <t xml:space="preserve">LOKALNY TRANSPORT ZBIOROWY  </t>
  </si>
  <si>
    <t>2710</t>
  </si>
  <si>
    <t>Dotacja celowa otrzymana z tytułu pomocy finansowej udzialanej między jednostkami samorządu terytorialnego na dofinansowanie własnych zadań bieżących</t>
  </si>
  <si>
    <t>60014</t>
  </si>
  <si>
    <t xml:space="preserve">DROGI PUBLICZNE POWIATOWE  </t>
  </si>
  <si>
    <t>0640</t>
  </si>
  <si>
    <t xml:space="preserve">Wpływy z tytułu koszów egzekucyjnych, opłaty komorniczej i kosztów upomnień  </t>
  </si>
  <si>
    <t>0750</t>
  </si>
  <si>
    <t>Wpływy z  najmu i dzierżawy składników majątkowych Skarbu Państwa, jednostek samorządu terytorialnego lub innych  jednostek zaliczanych do sektora finansów publicznych oraz innych umów  o podobnym charakterze</t>
  </si>
  <si>
    <t>0920</t>
  </si>
  <si>
    <t xml:space="preserve">Wpływy z pozostałych odsetek  </t>
  </si>
  <si>
    <t>0950</t>
  </si>
  <si>
    <t xml:space="preserve">Wpływy z tytułu kar i odszkodowań wynikających z umów  </t>
  </si>
  <si>
    <t>0970</t>
  </si>
  <si>
    <t xml:space="preserve">Wpływy z różnych dochodów  </t>
  </si>
  <si>
    <t>0870</t>
  </si>
  <si>
    <t xml:space="preserve">Wpływy ze sprzedaży składników majątkowych  </t>
  </si>
  <si>
    <t>6290</t>
  </si>
  <si>
    <t>Środki na dofinansowanie własnych inwestycji gmin (związków gmin), powiatów (związków powiatów), samorządów województw, pozyskane z innych źródeł</t>
  </si>
  <si>
    <t>6300</t>
  </si>
  <si>
    <t>Dotacja celowa otrzymana z tytułu pomocy finansowej udzielanej między jednostkami samorzadu terytorialnego na dofinansowanie własnych zadań inwestycyjnych i zakupów inwestycyjnych</t>
  </si>
  <si>
    <t>60018</t>
  </si>
  <si>
    <t xml:space="preserve">DZIAŁALNOŚĆ RZĄDOWEGO FUNDUSZU ROZWOJU DRÓG  </t>
  </si>
  <si>
    <t>2170</t>
  </si>
  <si>
    <t xml:space="preserve">Środki otrzymane z państwowych funduszy celowych na realizację zadań bieżących jednostek sektora finansów publicznych </t>
  </si>
  <si>
    <t>6350</t>
  </si>
  <si>
    <t xml:space="preserve">Środki z państwowych funduszy celowych na finansowanie lub dofinansowanie kosztów realizacji inwestycji i zakupów inwestycyjnych jednostek sektora finansów publicznych </t>
  </si>
  <si>
    <t>700</t>
  </si>
  <si>
    <t xml:space="preserve">GOSPODARKA MIESZKANIOWA  </t>
  </si>
  <si>
    <t>70005</t>
  </si>
  <si>
    <t xml:space="preserve">GOSPODARKA GRUNTAMI I NIERUCHOMOŚCIAMI  </t>
  </si>
  <si>
    <t>0470</t>
  </si>
  <si>
    <t xml:space="preserve">Wpływy z opłat za trwały zarząd, użytkowanie i służebności  </t>
  </si>
  <si>
    <t>0550</t>
  </si>
  <si>
    <t xml:space="preserve">Wpływy z opłat z tytułu użytkowania wieczystego nieruchomości  </t>
  </si>
  <si>
    <t>2360</t>
  </si>
  <si>
    <t>Dochody jednostek samorządu terytorialnego związane z realizacją zadań z zakresu administracji rządowej oraz innych zadań zleconych ustawami</t>
  </si>
  <si>
    <t>0770</t>
  </si>
  <si>
    <t xml:space="preserve">Wpłaty z tytułu odpłatnego nabycia prawa własności oraz prawa użytkowania wieczystego nieruchomości </t>
  </si>
  <si>
    <t>710</t>
  </si>
  <si>
    <t xml:space="preserve">DZIAŁALNOŚĆ USŁUGOWA  </t>
  </si>
  <si>
    <t>71012</t>
  </si>
  <si>
    <t xml:space="preserve">ZADANIA  Z ZAKRESU GEODEZJI I KARTOGRAFII  </t>
  </si>
  <si>
    <t>71015</t>
  </si>
  <si>
    <t xml:space="preserve">NADZÓR BUDOWLANY  </t>
  </si>
  <si>
    <t>71095</t>
  </si>
  <si>
    <t xml:space="preserve">POZOSTAŁA DZIAŁALNOŚĆ  </t>
  </si>
  <si>
    <t>0830</t>
  </si>
  <si>
    <t xml:space="preserve">Wpływy z usług  </t>
  </si>
  <si>
    <t>750</t>
  </si>
  <si>
    <t xml:space="preserve">ADMINISTRACJA PUBLICZNA  </t>
  </si>
  <si>
    <t>75011</t>
  </si>
  <si>
    <t xml:space="preserve">URZĘDY WOJEWÓDZKIE  </t>
  </si>
  <si>
    <t>75020</t>
  </si>
  <si>
    <t xml:space="preserve">STAROSTWA POWIATOWE  </t>
  </si>
  <si>
    <t>0690</t>
  </si>
  <si>
    <t xml:space="preserve">Wpływy z różnych opłat  </t>
  </si>
  <si>
    <t>75045</t>
  </si>
  <si>
    <t xml:space="preserve">KWALIFIKACJA WOJSKOWA  </t>
  </si>
  <si>
    <t>2120</t>
  </si>
  <si>
    <t>Dotacje celowe otrzymane z budżetu państwa na zadania bieżące realizowane przez powiat na podstawie porozumień z organami administracji rządowej</t>
  </si>
  <si>
    <t>752</t>
  </si>
  <si>
    <t xml:space="preserve">OBRONA NARODOWA  </t>
  </si>
  <si>
    <t>75295</t>
  </si>
  <si>
    <t>754</t>
  </si>
  <si>
    <t xml:space="preserve">BEZPIECZEŃSTWO PUBLICZNE I OCHRONA PRZECIWPOŻAROWA  </t>
  </si>
  <si>
    <t>75411</t>
  </si>
  <si>
    <t xml:space="preserve">KOMENDY POWIATOWE PAŃSTWOWEJ STRAŻY POŻARNEJ  </t>
  </si>
  <si>
    <t>755</t>
  </si>
  <si>
    <t xml:space="preserve">WYMIAR SPRAWIEDLIWOŚCI  </t>
  </si>
  <si>
    <t>75515</t>
  </si>
  <si>
    <t xml:space="preserve">NIEODPŁATNA  POMOC  PRAWNA  </t>
  </si>
  <si>
    <t>756</t>
  </si>
  <si>
    <t xml:space="preserve">DOCHODY OD OSÓB PRAWNYCH, OD OSÓB FIZYCZNYCH I OD INNYCH  JEDNOSTEK NIEPOSIADAJĄCYCH OSOBOWOŚCI PRAWNEJ ORAZ WYDATKI ZWIĄZANE Z ICH POBOREM </t>
  </si>
  <si>
    <t>75618</t>
  </si>
  <si>
    <t xml:space="preserve">WPŁYWY Z INNYCH OPŁAT STANOWIĄCYCH DOCHODY JEDNOSTEK SAMORZĄDU TERYTORIALNEGO NA PODSTAWIE USTAW </t>
  </si>
  <si>
    <t>0420</t>
  </si>
  <si>
    <t xml:space="preserve">Wpływy z opłaty komunikacyjnej  </t>
  </si>
  <si>
    <t>0490</t>
  </si>
  <si>
    <t>Wpływy z innych lokalnych opłat pobieranych przez jednostki samorządu terytorialnego na podstawie odrębnych ustaw</t>
  </si>
  <si>
    <t>0570</t>
  </si>
  <si>
    <t xml:space="preserve">Wpływy  z tytułu grzywien ,mandatów i innych kar pieniężnych od osób  fizycznych  </t>
  </si>
  <si>
    <t>0620</t>
  </si>
  <si>
    <t xml:space="preserve">Wpływy z opłat za zezwolenia, akredytacje oraz opłaty ewidencyjne, w tym opłaty za częstotliwości  </t>
  </si>
  <si>
    <t>0650</t>
  </si>
  <si>
    <t xml:space="preserve">Wpływy z opłat za wydanie prawa jazdy  </t>
  </si>
  <si>
    <t>75622</t>
  </si>
  <si>
    <t xml:space="preserve">UDZIAŁY POWIATÓW W PODATKACH STANOWIĄCYCH DOCHÓD BUDŻETU PAŃSTWA </t>
  </si>
  <si>
    <t>0010</t>
  </si>
  <si>
    <t xml:space="preserve">Wpływy z podatku dochodowego od osób fizycznych  </t>
  </si>
  <si>
    <t>0020</t>
  </si>
  <si>
    <t xml:space="preserve">Wpływy z podatku dochodowego od osób prawnych  </t>
  </si>
  <si>
    <t>758</t>
  </si>
  <si>
    <t xml:space="preserve">RÓŻNE ROZLICZENIA  </t>
  </si>
  <si>
    <t>75801</t>
  </si>
  <si>
    <t xml:space="preserve">CZĘŚĆ OŚWIATOWA SUBWENCJI OGÓLNEJ DLA JEDNOSTEK SAMORZĄDU TERYTORIALNEGO </t>
  </si>
  <si>
    <t>2920</t>
  </si>
  <si>
    <t xml:space="preserve">Subwencje ogólne z budżetu państwa  </t>
  </si>
  <si>
    <t>75803</t>
  </si>
  <si>
    <t xml:space="preserve">CZĘŚĆ WYRÓWNAWCZA SUBWENCJI OGÓLNEJ DLA POWIATÓW  </t>
  </si>
  <si>
    <t>75816</t>
  </si>
  <si>
    <t xml:space="preserve">WPŁYWY DO ROZLICZENIA  </t>
  </si>
  <si>
    <t>75832</t>
  </si>
  <si>
    <t xml:space="preserve">CZĘŚĆ RÓWNOWAŻĄCA SUBWENCJI OGÓLNEJ DLA POWIATÓW  </t>
  </si>
  <si>
    <t>801</t>
  </si>
  <si>
    <t xml:space="preserve">OŚWIATA I WYCHOWANIE  </t>
  </si>
  <si>
    <t>80115</t>
  </si>
  <si>
    <t xml:space="preserve">TECHNIKA  </t>
  </si>
  <si>
    <t>0610</t>
  </si>
  <si>
    <t xml:space="preserve">Wpływy z opłat egzaminacyjnych oraz opłat za wydanie świadectw, dyplomów, zaświadczeń, certyfikatów i ich duplikatów </t>
  </si>
  <si>
    <t>80117</t>
  </si>
  <si>
    <t xml:space="preserve">BRANŻOWE SZKOŁY I  I II STOPNIA  </t>
  </si>
  <si>
    <t>80120</t>
  </si>
  <si>
    <t xml:space="preserve">LICEA OGÓLNOKSZTAŁCĄCE  </t>
  </si>
  <si>
    <t>6260</t>
  </si>
  <si>
    <t>Dotacje otrzymane z państwowych funduszy celowych na finansowanie lub dofinansowanie kosztów realizacji inwstycji i zakupów inwestycyjnych jednostek sektora</t>
  </si>
  <si>
    <t>80153</t>
  </si>
  <si>
    <t>80195</t>
  </si>
  <si>
    <t>2057</t>
  </si>
  <si>
    <t>Dotacje celowe w ramach programów finansowanych z udziałem środków europejskich oraz środków, o których mowa w art. 5 ust. 3 pkt 5 lit.a i b ustawy, lub płatności w ramach budżetu środków europejskich, realizowanych przez jednostki samorządu terytorialnego.</t>
  </si>
  <si>
    <t>2059</t>
  </si>
  <si>
    <t>Dotacje celowe w ramach programów finansowanych z udziałem środków europejskich oraz środków, o których mowa w art. 5 ust.3 pkt 5 lit. a i b ustawy, lub płatności w ramach budżetu środków europejskich, realizowanych przez jednostki samorządu terytorialnego.</t>
  </si>
  <si>
    <t>851</t>
  </si>
  <si>
    <t xml:space="preserve">OCHRONA ZDROWIA  </t>
  </si>
  <si>
    <t>85111</t>
  </si>
  <si>
    <t xml:space="preserve">SZPITALE OGÓLNE  </t>
  </si>
  <si>
    <t>6410</t>
  </si>
  <si>
    <t>Dotacje celowe otrzymane z budżetu państwa na inwestycje i zakupy inwestycyjne z zakresu administracji rządowej oraz inne zadania zlecone ustawami realizowane przez powiat</t>
  </si>
  <si>
    <t>85156</t>
  </si>
  <si>
    <t xml:space="preserve">SKŁADKI NA UBEZPIECZENIE ZDROWOTNE, ORAZ ŚWIADCZENIA DLA OSÓB NIEOBJĘTYCH OBOWIĄZKIEM UBEZPIECZENIA  ZDROWOTNEGO </t>
  </si>
  <si>
    <t>852</t>
  </si>
  <si>
    <t xml:space="preserve">POMOC SPOŁECZNA  </t>
  </si>
  <si>
    <t>85202</t>
  </si>
  <si>
    <t xml:space="preserve">DOMY POMOCY SPOŁECZNEJ  </t>
  </si>
  <si>
    <t>2130</t>
  </si>
  <si>
    <t xml:space="preserve">Dotacje celowe otrzymane z budżetu państwa na realizację bieżących zadań własnych powiatu </t>
  </si>
  <si>
    <t>6430</t>
  </si>
  <si>
    <t>Dotacje celowe otrzymane z budżetu państwa na realizację inwestycji i zakupów inwestycyjnych własnych powiatu</t>
  </si>
  <si>
    <t>85203</t>
  </si>
  <si>
    <t xml:space="preserve">OŚRODKI WSPARCIA  </t>
  </si>
  <si>
    <t>85205</t>
  </si>
  <si>
    <t xml:space="preserve">ZADANIA W ZAKRESIE PRZECIWDZIAŁANIA PRZEMOCY W RODZINIE  </t>
  </si>
  <si>
    <t>85218</t>
  </si>
  <si>
    <t xml:space="preserve">POWIATOWE CENTRA POMOCY RODZINIE  </t>
  </si>
  <si>
    <t>85295</t>
  </si>
  <si>
    <t>853</t>
  </si>
  <si>
    <t xml:space="preserve">POZOSTAŁE ZADANIA W ZAKRESIE POLITYKI SPOŁECZNEJ  </t>
  </si>
  <si>
    <t>85321</t>
  </si>
  <si>
    <t xml:space="preserve">ZESPOŁY DO SPRAW ORZEKANIA O NIEPEŁNOSPRAWNOŚCI  </t>
  </si>
  <si>
    <t>85322</t>
  </si>
  <si>
    <t xml:space="preserve">FUNDUSZ PRACY  </t>
  </si>
  <si>
    <t>2690</t>
  </si>
  <si>
    <t>Środki z Funduszu Pracy otrzymane przez powiat z przeznaczeniem na finansowanie kosztów wynagrodzenia i składek na ubezpieczenia społeczne pracowników urzędu pracy</t>
  </si>
  <si>
    <t>85324</t>
  </si>
  <si>
    <t xml:space="preserve">PAŃSTWOWY FUNDUSZ REHABILITACJI OSÓB NIEPEŁNOSPRAWNYCH  </t>
  </si>
  <si>
    <t>85333</t>
  </si>
  <si>
    <t xml:space="preserve">POWIATOWE URZĘDY PRACY  </t>
  </si>
  <si>
    <t>0630</t>
  </si>
  <si>
    <t xml:space="preserve">Wpływy z tytułu opłat i kosztów sądowych oraz innych opłat uiszczonych na rzecz Skarbu Państwa z tytułu postępowania sądowego i prokuratorskiego </t>
  </si>
  <si>
    <t>85395</t>
  </si>
  <si>
    <t>854</t>
  </si>
  <si>
    <t xml:space="preserve">EDUKACYJNA OPIEKA WYCHOWAWCZA  </t>
  </si>
  <si>
    <t>85403</t>
  </si>
  <si>
    <t xml:space="preserve">SPECJALNE OŚRODKI SZKOLNO-WYCHOWAWCZE  </t>
  </si>
  <si>
    <t>0960</t>
  </si>
  <si>
    <t xml:space="preserve">Wpływy z otrzymanych spadków ,zapisów i darowizn w postaci pieniężnej  </t>
  </si>
  <si>
    <t>85406</t>
  </si>
  <si>
    <t xml:space="preserve">PORADNIE PSYCHOLOGICZNO-PEDAGOGICZNE, W TYM PORADNIE SPECJALISTYCZNE </t>
  </si>
  <si>
    <t>85410</t>
  </si>
  <si>
    <t xml:space="preserve">INTERNATY I BURSY SZKOLNE  </t>
  </si>
  <si>
    <t>855</t>
  </si>
  <si>
    <t xml:space="preserve">RODZINA  </t>
  </si>
  <si>
    <t>85508</t>
  </si>
  <si>
    <t xml:space="preserve">RODZINY ZASTĘPCZE  </t>
  </si>
  <si>
    <t>0940</t>
  </si>
  <si>
    <t xml:space="preserve">Wpływy z rozliczeń/zwrotów z lat ubiegłych  </t>
  </si>
  <si>
    <t>2160</t>
  </si>
  <si>
    <t>Dotacje celowe otrzymane z budżetu państwa na zadania bieżące z zakresu administracji rządowej zlecowe powiatom, związane z realizacją dodatku wychowawczego oraz dodatku do zryczałtowanej kwoty stanowiących pomoc państwa w wychowywaniu dzieci</t>
  </si>
  <si>
    <t>2320</t>
  </si>
  <si>
    <t>Dotacje celowe otrzymane z powiatu na zadania bieżące realizowane na podstawie porozumień (umów) między jednostkami samorządu terytorialnego</t>
  </si>
  <si>
    <t>2900</t>
  </si>
  <si>
    <t>Wpływy z wpłat gmin i powiatów na rzecz innych jednostek samorządu terytorialnego oraz związków gmin lub związków powiatów na dofinansowanie zadań bieżących</t>
  </si>
  <si>
    <t>85510</t>
  </si>
  <si>
    <t xml:space="preserve">DZIAŁALNOŚĆ PLACÓWEK OPIEKUŃCZO-WYCHOWAWCZYCH  </t>
  </si>
  <si>
    <t>900</t>
  </si>
  <si>
    <t xml:space="preserve">GOSPODARKA KOMUNALNA I OCHRONA ŚRODOWISKA  </t>
  </si>
  <si>
    <t>90019</t>
  </si>
  <si>
    <t xml:space="preserve">WPŁYWY I WYDATKI ZWIĄZANE Z GROMADZENIEM ŚRODKÓW Z OPŁAT I KAR ZA KORZYSTANIE ZE ŚRODOWISKA </t>
  </si>
  <si>
    <t>921</t>
  </si>
  <si>
    <t xml:space="preserve">KULTURA I OCHRONA DZIEDZICTWA NARODOWEGO  </t>
  </si>
  <si>
    <t>92195</t>
  </si>
  <si>
    <t>PRZEWIDYWANE wykonanie</t>
  </si>
  <si>
    <t>za rok 2021</t>
  </si>
  <si>
    <t>Plan</t>
  </si>
  <si>
    <t xml:space="preserve"> na rok 2022</t>
  </si>
  <si>
    <t>z tego</t>
  </si>
  <si>
    <t>bieżące</t>
  </si>
  <si>
    <t>majątkowe</t>
  </si>
  <si>
    <t>ZAPEWNIENIE UCZNIOM PRAWA DO BEZPŁATNEGO DOSTĘPU DO PODRĘCZNIKÓW, MATERIAŁÓW EDUKACYJNYCH LUB MATERIAŁÓW ĆWICZENIOWYCH</t>
  </si>
  <si>
    <t>Plan dochodów wg działów, rozdziałów i paragrafów na rok 2022</t>
  </si>
  <si>
    <t>Braniewskiego nr    z dnia</t>
  </si>
  <si>
    <t>DOCHODY OGÓŁEM:</t>
  </si>
  <si>
    <r>
      <t xml:space="preserve">Załącznik nr 1  </t>
    </r>
    <r>
      <rPr>
        <sz val="11"/>
        <color theme="1"/>
        <rFont val="Times New Roman"/>
        <family val="1"/>
        <charset val="238"/>
      </rPr>
      <t>do Uchwały Rady Powiatu</t>
    </r>
  </si>
  <si>
    <t>75095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</si>
</sst>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2" fillId="0" borderId="5" xfId="0" applyFont="1" applyBorder="1" applyAlignment="1"/>
    <xf numFmtId="4" fontId="0" fillId="0" borderId="0" xfId="0" applyNumberFormat="1"/>
    <xf numFmtId="0" fontId="2" fillId="0" borderId="4" xfId="0" applyFont="1" applyBorder="1" applyAlignment="1"/>
    <xf numFmtId="4" fontId="4" fillId="0" borderId="0" xfId="0" applyNumberFormat="1" applyFont="1"/>
    <xf numFmtId="0" fontId="3" fillId="0" borderId="0" xfId="0" applyFont="1" applyBorder="1" applyAlignment="1">
      <alignment vertical="top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4" fontId="2" fillId="0" borderId="1" xfId="0" applyNumberFormat="1" applyFont="1" applyBorder="1"/>
    <xf numFmtId="49" fontId="2" fillId="2" borderId="7" xfId="0" applyNumberFormat="1" applyFont="1" applyFill="1" applyBorder="1" applyAlignment="1">
      <alignment horizontal="left" vertical="top"/>
    </xf>
    <xf numFmtId="49" fontId="2" fillId="2" borderId="0" xfId="0" applyNumberFormat="1" applyFont="1" applyFill="1" applyAlignment="1">
      <alignment horizontal="left" vertical="top"/>
    </xf>
    <xf numFmtId="49" fontId="2" fillId="2" borderId="8" xfId="0" applyNumberFormat="1" applyFont="1" applyFill="1" applyBorder="1" applyAlignment="1">
      <alignment horizontal="left" vertical="top"/>
    </xf>
    <xf numFmtId="49" fontId="2" fillId="2" borderId="0" xfId="0" applyNumberFormat="1" applyFont="1" applyFill="1" applyAlignment="1">
      <alignment horizontal="left" vertical="top" wrapText="1"/>
    </xf>
    <xf numFmtId="4" fontId="2" fillId="2" borderId="7" xfId="0" applyNumberFormat="1" applyFont="1" applyFill="1" applyBorder="1" applyAlignment="1">
      <alignment vertical="top" shrinkToFit="1"/>
    </xf>
    <xf numFmtId="4" fontId="2" fillId="2" borderId="0" xfId="0" applyNumberFormat="1" applyFont="1" applyFill="1" applyAlignment="1">
      <alignment vertical="top" shrinkToFit="1"/>
    </xf>
    <xf numFmtId="49" fontId="2" fillId="2" borderId="8" xfId="0" applyNumberFormat="1" applyFont="1" applyFill="1" applyBorder="1" applyAlignment="1">
      <alignment horizontal="center" vertical="top" shrinkToFit="1"/>
    </xf>
    <xf numFmtId="49" fontId="2" fillId="0" borderId="7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2" fillId="0" borderId="8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4" fontId="2" fillId="0" borderId="7" xfId="0" applyNumberFormat="1" applyFont="1" applyBorder="1" applyAlignment="1">
      <alignment vertical="top" shrinkToFit="1"/>
    </xf>
    <xf numFmtId="4" fontId="2" fillId="0" borderId="0" xfId="0" applyNumberFormat="1" applyFont="1" applyAlignment="1">
      <alignment vertical="top" shrinkToFit="1"/>
    </xf>
    <xf numFmtId="49" fontId="2" fillId="0" borderId="8" xfId="0" applyNumberFormat="1" applyFont="1" applyBorder="1" applyAlignment="1">
      <alignment horizontal="center" vertical="top" shrinkToFit="1"/>
    </xf>
    <xf numFmtId="49" fontId="1" fillId="0" borderId="7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49" fontId="1" fillId="0" borderId="8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 wrapText="1"/>
    </xf>
    <xf numFmtId="4" fontId="1" fillId="0" borderId="7" xfId="0" applyNumberFormat="1" applyFont="1" applyBorder="1" applyAlignment="1">
      <alignment vertical="top" shrinkToFit="1"/>
    </xf>
    <xf numFmtId="4" fontId="1" fillId="0" borderId="0" xfId="0" applyNumberFormat="1" applyFont="1" applyAlignment="1">
      <alignment vertical="top" shrinkToFit="1"/>
    </xf>
    <xf numFmtId="49" fontId="1" fillId="0" borderId="8" xfId="0" applyNumberFormat="1" applyFont="1" applyBorder="1" applyAlignment="1">
      <alignment horizontal="center" vertical="top" shrinkToFit="1"/>
    </xf>
    <xf numFmtId="4" fontId="2" fillId="2" borderId="0" xfId="0" applyNumberFormat="1" applyFont="1" applyFill="1" applyBorder="1" applyAlignment="1">
      <alignment vertical="top" shrinkToFit="1"/>
    </xf>
    <xf numFmtId="164" fontId="2" fillId="2" borderId="8" xfId="0" applyNumberFormat="1" applyFont="1" applyFill="1" applyBorder="1" applyAlignment="1">
      <alignment vertical="top" shrinkToFit="1"/>
    </xf>
    <xf numFmtId="4" fontId="2" fillId="0" borderId="0" xfId="0" applyNumberFormat="1" applyFont="1" applyBorder="1" applyAlignment="1">
      <alignment vertical="top" shrinkToFit="1"/>
    </xf>
    <xf numFmtId="164" fontId="2" fillId="0" borderId="8" xfId="0" applyNumberFormat="1" applyFont="1" applyBorder="1" applyAlignment="1">
      <alignment vertical="top" shrinkToFit="1"/>
    </xf>
    <xf numFmtId="164" fontId="1" fillId="0" borderId="8" xfId="0" applyNumberFormat="1" applyFont="1" applyBorder="1" applyAlignment="1">
      <alignment vertical="top" shrinkToFit="1"/>
    </xf>
    <xf numFmtId="4" fontId="2" fillId="2" borderId="8" xfId="0" applyNumberFormat="1" applyFont="1" applyFill="1" applyBorder="1" applyAlignment="1">
      <alignment vertical="top" shrinkToFit="1"/>
    </xf>
    <xf numFmtId="49" fontId="2" fillId="0" borderId="10" xfId="0" applyNumberFormat="1" applyFont="1" applyBorder="1" applyAlignment="1">
      <alignment horizontal="left" vertical="top" wrapText="1"/>
    </xf>
    <xf numFmtId="4" fontId="2" fillId="0" borderId="8" xfId="0" applyNumberFormat="1" applyFont="1" applyBorder="1" applyAlignment="1">
      <alignment vertical="top" shrinkToFit="1"/>
    </xf>
    <xf numFmtId="4" fontId="1" fillId="0" borderId="8" xfId="0" applyNumberFormat="1" applyFont="1" applyBorder="1" applyAlignment="1">
      <alignment vertical="top" shrinkToFit="1"/>
    </xf>
    <xf numFmtId="49" fontId="2" fillId="2" borderId="10" xfId="0" applyNumberFormat="1" applyFont="1" applyFill="1" applyBorder="1" applyAlignment="1">
      <alignment horizontal="left" vertical="top" wrapText="1"/>
    </xf>
    <xf numFmtId="49" fontId="1" fillId="0" borderId="9" xfId="0" applyNumberFormat="1" applyFont="1" applyBorder="1" applyAlignment="1">
      <alignment horizontal="left" vertical="top"/>
    </xf>
    <xf numFmtId="49" fontId="1" fillId="0" borderId="11" xfId="0" applyNumberFormat="1" applyFont="1" applyBorder="1" applyAlignment="1">
      <alignment horizontal="left" vertical="top"/>
    </xf>
    <xf numFmtId="49" fontId="1" fillId="0" borderId="12" xfId="0" applyNumberFormat="1" applyFont="1" applyBorder="1" applyAlignment="1">
      <alignment horizontal="left" vertical="top"/>
    </xf>
    <xf numFmtId="49" fontId="1" fillId="0" borderId="11" xfId="0" applyNumberFormat="1" applyFont="1" applyBorder="1" applyAlignment="1">
      <alignment horizontal="left" vertical="top" wrapText="1"/>
    </xf>
    <xf numFmtId="4" fontId="1" fillId="0" borderId="9" xfId="0" applyNumberFormat="1" applyFont="1" applyBorder="1" applyAlignment="1">
      <alignment vertical="top" shrinkToFit="1"/>
    </xf>
    <xf numFmtId="4" fontId="1" fillId="0" borderId="11" xfId="0" applyNumberFormat="1" applyFont="1" applyBorder="1" applyAlignment="1">
      <alignment vertical="top" shrinkToFit="1"/>
    </xf>
    <xf numFmtId="164" fontId="1" fillId="0" borderId="12" xfId="0" applyNumberFormat="1" applyFont="1" applyBorder="1" applyAlignment="1">
      <alignment vertical="top" shrinkToFit="1"/>
    </xf>
    <xf numFmtId="4" fontId="1" fillId="0" borderId="0" xfId="0" applyNumberFormat="1" applyFont="1" applyBorder="1" applyAlignment="1">
      <alignment vertical="top" shrinkToFi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9"/>
  <sheetViews>
    <sheetView tabSelected="1" view="pageBreakPreview" topLeftCell="A119" zoomScaleNormal="160" zoomScaleSheetLayoutView="100" workbookViewId="0">
      <selection activeCell="G170" sqref="G170"/>
    </sheetView>
  </sheetViews>
  <sheetFormatPr defaultRowHeight="15" x14ac:dyDescent="0.25"/>
  <cols>
    <col min="1" max="1" width="6.5703125" customWidth="1"/>
    <col min="2" max="2" width="9" customWidth="1"/>
    <col min="3" max="3" width="7" customWidth="1"/>
    <col min="4" max="4" width="46.28515625" customWidth="1"/>
    <col min="5" max="5" width="14.85546875" customWidth="1"/>
    <col min="6" max="6" width="14.42578125" customWidth="1"/>
    <col min="7" max="7" width="14.85546875" customWidth="1"/>
    <col min="8" max="8" width="14.7109375" customWidth="1"/>
    <col min="9" max="9" width="13" bestFit="1" customWidth="1"/>
  </cols>
  <sheetData>
    <row r="1" spans="1:9" x14ac:dyDescent="0.25">
      <c r="A1" s="54"/>
      <c r="B1" s="55"/>
      <c r="C1" s="55"/>
      <c r="D1" s="55"/>
      <c r="E1" s="55"/>
      <c r="F1" s="57" t="s">
        <v>222</v>
      </c>
      <c r="G1" s="57"/>
      <c r="H1" s="57"/>
    </row>
    <row r="2" spans="1:9" x14ac:dyDescent="0.25">
      <c r="A2" s="54"/>
      <c r="B2" s="55"/>
      <c r="C2" s="55"/>
      <c r="D2" s="55"/>
      <c r="E2" s="55"/>
      <c r="F2" s="56" t="s">
        <v>220</v>
      </c>
      <c r="G2" s="56"/>
      <c r="H2" s="56"/>
    </row>
    <row r="3" spans="1:9" x14ac:dyDescent="0.25">
      <c r="A3" s="1"/>
      <c r="B3" s="1"/>
      <c r="C3" s="1"/>
      <c r="D3" s="1"/>
      <c r="E3" s="1"/>
      <c r="F3" s="55"/>
      <c r="G3" s="55"/>
      <c r="H3" s="55"/>
    </row>
    <row r="4" spans="1:9" x14ac:dyDescent="0.25">
      <c r="A4" s="54" t="s">
        <v>219</v>
      </c>
      <c r="B4" s="55"/>
      <c r="C4" s="55"/>
      <c r="D4" s="55"/>
      <c r="E4" s="55"/>
      <c r="F4" s="55"/>
      <c r="G4" s="55"/>
      <c r="H4" s="55"/>
    </row>
    <row r="5" spans="1:9" x14ac:dyDescent="0.25">
      <c r="A5" s="1"/>
      <c r="B5" s="1"/>
      <c r="C5" s="1"/>
      <c r="D5" s="1"/>
      <c r="E5" s="1"/>
      <c r="F5" s="1"/>
      <c r="G5" s="1"/>
      <c r="H5" s="1"/>
    </row>
    <row r="6" spans="1:9" ht="28.5" customHeight="1" x14ac:dyDescent="0.25">
      <c r="A6" s="58" t="s">
        <v>0</v>
      </c>
      <c r="B6" s="58" t="s">
        <v>1</v>
      </c>
      <c r="C6" s="58" t="s">
        <v>2</v>
      </c>
      <c r="D6" s="58" t="s">
        <v>3</v>
      </c>
      <c r="E6" s="7" t="s">
        <v>211</v>
      </c>
      <c r="F6" s="8" t="s">
        <v>213</v>
      </c>
      <c r="G6" s="60" t="s">
        <v>215</v>
      </c>
      <c r="H6" s="61"/>
    </row>
    <row r="7" spans="1:9" ht="34.5" customHeight="1" x14ac:dyDescent="0.25">
      <c r="A7" s="59"/>
      <c r="B7" s="59"/>
      <c r="C7" s="59"/>
      <c r="D7" s="59"/>
      <c r="E7" s="9" t="s">
        <v>212</v>
      </c>
      <c r="F7" s="10" t="s">
        <v>214</v>
      </c>
      <c r="G7" s="11" t="s">
        <v>216</v>
      </c>
      <c r="H7" s="12" t="s">
        <v>217</v>
      </c>
    </row>
    <row r="8" spans="1:9" x14ac:dyDescent="0.25">
      <c r="A8" s="4"/>
      <c r="B8" s="2"/>
      <c r="C8" s="2"/>
      <c r="D8" s="13" t="s">
        <v>221</v>
      </c>
      <c r="E8" s="14">
        <f>SUM(E9+E12+E15+E30+E38+E45+E59+E62+E66+E69+E80+E89+E113+E118+E135+E154+E166+E182+E185)</f>
        <v>69287615.919999987</v>
      </c>
      <c r="F8" s="14">
        <f>SUM(F9+F12+F15+F30+F38+F45+F59+F62+F66+F69+F80+F89+F113+F118+F135+F154+F166+F182+F185)</f>
        <v>72903726</v>
      </c>
      <c r="G8" s="14">
        <f>SUM(G9+G12+G15+G30+G38+G45+G59+G62+G66+G69+G80+G89+G113+G118+G135+G154+G166+G182+G185)</f>
        <v>61187362</v>
      </c>
      <c r="H8" s="14">
        <f>SUM(H15+H30+H80+H89+H113+H118)</f>
        <v>11581542</v>
      </c>
      <c r="I8" s="5">
        <f>SUM(G8:H8)</f>
        <v>72768904</v>
      </c>
    </row>
    <row r="9" spans="1:9" x14ac:dyDescent="0.25">
      <c r="A9" s="15" t="s">
        <v>5</v>
      </c>
      <c r="B9" s="16"/>
      <c r="C9" s="17" t="s">
        <v>4</v>
      </c>
      <c r="D9" s="18" t="s">
        <v>6</v>
      </c>
      <c r="E9" s="19">
        <f t="shared" ref="E9:G10" si="0">SUM(E10)</f>
        <v>0</v>
      </c>
      <c r="F9" s="20">
        <f t="shared" si="0"/>
        <v>6000</v>
      </c>
      <c r="G9" s="20">
        <f t="shared" si="0"/>
        <v>6000</v>
      </c>
      <c r="H9" s="21"/>
    </row>
    <row r="10" spans="1:9" ht="28.5" x14ac:dyDescent="0.25">
      <c r="A10" s="22"/>
      <c r="B10" s="23" t="s">
        <v>7</v>
      </c>
      <c r="C10" s="24" t="s">
        <v>4</v>
      </c>
      <c r="D10" s="25" t="s">
        <v>8</v>
      </c>
      <c r="E10" s="26">
        <f t="shared" si="0"/>
        <v>0</v>
      </c>
      <c r="F10" s="27">
        <f t="shared" si="0"/>
        <v>6000</v>
      </c>
      <c r="G10" s="27">
        <f t="shared" si="0"/>
        <v>6000</v>
      </c>
      <c r="H10" s="28"/>
    </row>
    <row r="11" spans="1:9" ht="60" x14ac:dyDescent="0.25">
      <c r="A11" s="29"/>
      <c r="B11" s="30"/>
      <c r="C11" s="31" t="s">
        <v>9</v>
      </c>
      <c r="D11" s="32" t="s">
        <v>10</v>
      </c>
      <c r="E11" s="33">
        <v>0</v>
      </c>
      <c r="F11" s="34">
        <v>6000</v>
      </c>
      <c r="G11" s="34">
        <v>6000</v>
      </c>
      <c r="H11" s="35"/>
    </row>
    <row r="12" spans="1:9" x14ac:dyDescent="0.25">
      <c r="A12" s="15" t="s">
        <v>11</v>
      </c>
      <c r="B12" s="16"/>
      <c r="C12" s="17" t="s">
        <v>4</v>
      </c>
      <c r="D12" s="18" t="s">
        <v>12</v>
      </c>
      <c r="E12" s="19">
        <f>SUM(E13)</f>
        <v>180200</v>
      </c>
      <c r="F12" s="36">
        <f t="shared" ref="F12:G12" si="1">SUM(F13)</f>
        <v>174000</v>
      </c>
      <c r="G12" s="36">
        <f t="shared" si="1"/>
        <v>174000</v>
      </c>
      <c r="H12" s="37"/>
    </row>
    <row r="13" spans="1:9" x14ac:dyDescent="0.25">
      <c r="A13" s="22"/>
      <c r="B13" s="23" t="s">
        <v>13</v>
      </c>
      <c r="C13" s="24" t="s">
        <v>4</v>
      </c>
      <c r="D13" s="25" t="s">
        <v>14</v>
      </c>
      <c r="E13" s="26">
        <f>SUM(E14)</f>
        <v>180200</v>
      </c>
      <c r="F13" s="38">
        <f t="shared" ref="F13:G13" si="2">SUM(F14)</f>
        <v>174000</v>
      </c>
      <c r="G13" s="38">
        <f t="shared" si="2"/>
        <v>174000</v>
      </c>
      <c r="H13" s="39"/>
    </row>
    <row r="14" spans="1:9" ht="60" x14ac:dyDescent="0.25">
      <c r="A14" s="29"/>
      <c r="B14" s="30"/>
      <c r="C14" s="31" t="s">
        <v>15</v>
      </c>
      <c r="D14" s="32" t="s">
        <v>16</v>
      </c>
      <c r="E14" s="33">
        <v>180200</v>
      </c>
      <c r="F14" s="34">
        <v>174000</v>
      </c>
      <c r="G14" s="34">
        <v>174000</v>
      </c>
      <c r="H14" s="40"/>
    </row>
    <row r="15" spans="1:9" x14ac:dyDescent="0.25">
      <c r="A15" s="15" t="s">
        <v>17</v>
      </c>
      <c r="B15" s="16"/>
      <c r="C15" s="17" t="s">
        <v>4</v>
      </c>
      <c r="D15" s="18" t="s">
        <v>18</v>
      </c>
      <c r="E15" s="19">
        <f>SUM(E16+E18+E27)</f>
        <v>2679723</v>
      </c>
      <c r="F15" s="20">
        <f>SUM(F16+F18+F27)</f>
        <v>9787985</v>
      </c>
      <c r="G15" s="20">
        <f>SUM(G16+G18+G27)</f>
        <v>1006443</v>
      </c>
      <c r="H15" s="41">
        <f>SUM(H18+H27)</f>
        <v>8781542</v>
      </c>
      <c r="I15" s="3"/>
    </row>
    <row r="16" spans="1:9" x14ac:dyDescent="0.25">
      <c r="A16" s="22"/>
      <c r="B16" s="23" t="s">
        <v>19</v>
      </c>
      <c r="C16" s="24" t="s">
        <v>4</v>
      </c>
      <c r="D16" s="42" t="s">
        <v>20</v>
      </c>
      <c r="E16" s="38">
        <f>SUM(E17)</f>
        <v>40400</v>
      </c>
      <c r="F16" s="38">
        <f>SUM(F17)</f>
        <v>89500</v>
      </c>
      <c r="G16" s="38">
        <f>SUM(G17)</f>
        <v>89500</v>
      </c>
      <c r="H16" s="39"/>
    </row>
    <row r="17" spans="1:9" ht="60" x14ac:dyDescent="0.25">
      <c r="A17" s="29"/>
      <c r="B17" s="30"/>
      <c r="C17" s="31" t="s">
        <v>21</v>
      </c>
      <c r="D17" s="32" t="s">
        <v>22</v>
      </c>
      <c r="E17" s="33">
        <v>40400</v>
      </c>
      <c r="F17" s="34">
        <v>89500</v>
      </c>
      <c r="G17" s="34">
        <v>89500</v>
      </c>
      <c r="H17" s="40"/>
    </row>
    <row r="18" spans="1:9" x14ac:dyDescent="0.25">
      <c r="A18" s="22"/>
      <c r="B18" s="23" t="s">
        <v>23</v>
      </c>
      <c r="C18" s="24" t="s">
        <v>4</v>
      </c>
      <c r="D18" s="42" t="s">
        <v>24</v>
      </c>
      <c r="E18" s="38">
        <f>SUM(E19:E26)</f>
        <v>802869</v>
      </c>
      <c r="F18" s="38">
        <f>SUM(F19:F26)</f>
        <v>4159443</v>
      </c>
      <c r="G18" s="27">
        <f>SUM(G19:G23)</f>
        <v>116943</v>
      </c>
      <c r="H18" s="43">
        <f>SUM(H24:H26)</f>
        <v>4042500</v>
      </c>
      <c r="I18" s="3"/>
    </row>
    <row r="19" spans="1:9" ht="30" x14ac:dyDescent="0.25">
      <c r="A19" s="29"/>
      <c r="B19" s="30"/>
      <c r="C19" s="31" t="s">
        <v>25</v>
      </c>
      <c r="D19" s="32" t="s">
        <v>26</v>
      </c>
      <c r="E19" s="33">
        <v>386</v>
      </c>
      <c r="F19" s="34">
        <v>397</v>
      </c>
      <c r="G19" s="34">
        <v>397</v>
      </c>
      <c r="H19" s="40"/>
    </row>
    <row r="20" spans="1:9" ht="75" x14ac:dyDescent="0.25">
      <c r="A20" s="29"/>
      <c r="B20" s="30"/>
      <c r="C20" s="31" t="s">
        <v>27</v>
      </c>
      <c r="D20" s="32" t="s">
        <v>28</v>
      </c>
      <c r="E20" s="33">
        <v>125687</v>
      </c>
      <c r="F20" s="34">
        <v>116546</v>
      </c>
      <c r="G20" s="34">
        <v>116546</v>
      </c>
      <c r="H20" s="40"/>
    </row>
    <row r="21" spans="1:9" hidden="1" x14ac:dyDescent="0.25">
      <c r="A21" s="29"/>
      <c r="B21" s="30"/>
      <c r="C21" s="31" t="s">
        <v>29</v>
      </c>
      <c r="D21" s="32" t="s">
        <v>30</v>
      </c>
      <c r="E21" s="33">
        <v>0</v>
      </c>
      <c r="F21" s="34">
        <v>0</v>
      </c>
      <c r="G21" s="34"/>
      <c r="H21" s="40"/>
    </row>
    <row r="22" spans="1:9" ht="30" x14ac:dyDescent="0.25">
      <c r="A22" s="29"/>
      <c r="B22" s="30"/>
      <c r="C22" s="31" t="s">
        <v>31</v>
      </c>
      <c r="D22" s="32" t="s">
        <v>32</v>
      </c>
      <c r="E22" s="33">
        <v>108596</v>
      </c>
      <c r="F22" s="34">
        <v>0</v>
      </c>
      <c r="G22" s="34">
        <v>0</v>
      </c>
      <c r="H22" s="40"/>
    </row>
    <row r="23" spans="1:9" x14ac:dyDescent="0.25">
      <c r="A23" s="29"/>
      <c r="B23" s="30"/>
      <c r="C23" s="31" t="s">
        <v>33</v>
      </c>
      <c r="D23" s="32" t="s">
        <v>34</v>
      </c>
      <c r="E23" s="33">
        <v>104921</v>
      </c>
      <c r="F23" s="34">
        <v>0</v>
      </c>
      <c r="G23" s="34">
        <v>0</v>
      </c>
      <c r="H23" s="40"/>
    </row>
    <row r="24" spans="1:9" hidden="1" x14ac:dyDescent="0.25">
      <c r="A24" s="29"/>
      <c r="B24" s="30"/>
      <c r="C24" s="31" t="s">
        <v>35</v>
      </c>
      <c r="D24" s="32" t="s">
        <v>36</v>
      </c>
      <c r="E24" s="33">
        <v>0</v>
      </c>
      <c r="F24" s="34">
        <v>0</v>
      </c>
      <c r="G24" s="34"/>
      <c r="H24" s="40">
        <v>0</v>
      </c>
    </row>
    <row r="25" spans="1:9" ht="60" x14ac:dyDescent="0.25">
      <c r="A25" s="29"/>
      <c r="B25" s="30"/>
      <c r="C25" s="31" t="s">
        <v>37</v>
      </c>
      <c r="D25" s="32" t="s">
        <v>38</v>
      </c>
      <c r="E25" s="33">
        <v>105000</v>
      </c>
      <c r="F25" s="34">
        <v>4042500</v>
      </c>
      <c r="G25" s="34"/>
      <c r="H25" s="44">
        <v>4042500</v>
      </c>
    </row>
    <row r="26" spans="1:9" ht="75" x14ac:dyDescent="0.25">
      <c r="A26" s="29"/>
      <c r="B26" s="30"/>
      <c r="C26" s="31" t="s">
        <v>39</v>
      </c>
      <c r="D26" s="32" t="s">
        <v>40</v>
      </c>
      <c r="E26" s="33">
        <v>358279</v>
      </c>
      <c r="F26" s="34">
        <v>0</v>
      </c>
      <c r="G26" s="34"/>
      <c r="H26" s="40">
        <v>0</v>
      </c>
    </row>
    <row r="27" spans="1:9" ht="28.5" x14ac:dyDescent="0.25">
      <c r="A27" s="22"/>
      <c r="B27" s="23" t="s">
        <v>41</v>
      </c>
      <c r="C27" s="24" t="s">
        <v>4</v>
      </c>
      <c r="D27" s="25" t="s">
        <v>42</v>
      </c>
      <c r="E27" s="26">
        <f>SUM(E28:E29)</f>
        <v>1836454</v>
      </c>
      <c r="F27" s="27">
        <f>SUM(F28:F29)</f>
        <v>5539042</v>
      </c>
      <c r="G27" s="27">
        <f>SUM(G28)</f>
        <v>800000</v>
      </c>
      <c r="H27" s="43">
        <f>SUM(H29)</f>
        <v>4739042</v>
      </c>
      <c r="I27" s="3"/>
    </row>
    <row r="28" spans="1:9" ht="45" x14ac:dyDescent="0.25">
      <c r="A28" s="29"/>
      <c r="B28" s="30"/>
      <c r="C28" s="31" t="s">
        <v>43</v>
      </c>
      <c r="D28" s="32" t="s">
        <v>44</v>
      </c>
      <c r="E28" s="33">
        <v>250000</v>
      </c>
      <c r="F28" s="34">
        <v>800000</v>
      </c>
      <c r="G28" s="34">
        <v>800000</v>
      </c>
      <c r="H28" s="40"/>
    </row>
    <row r="29" spans="1:9" ht="60" x14ac:dyDescent="0.25">
      <c r="A29" s="29"/>
      <c r="B29" s="30"/>
      <c r="C29" s="31" t="s">
        <v>45</v>
      </c>
      <c r="D29" s="32" t="s">
        <v>46</v>
      </c>
      <c r="E29" s="33">
        <v>1586454</v>
      </c>
      <c r="F29" s="34">
        <v>4739042</v>
      </c>
      <c r="G29" s="34"/>
      <c r="H29" s="44">
        <v>4739042</v>
      </c>
    </row>
    <row r="30" spans="1:9" x14ac:dyDescent="0.25">
      <c r="A30" s="15" t="s">
        <v>47</v>
      </c>
      <c r="B30" s="16"/>
      <c r="C30" s="17" t="s">
        <v>4</v>
      </c>
      <c r="D30" s="45" t="s">
        <v>48</v>
      </c>
      <c r="E30" s="20">
        <f>SUM(E31)</f>
        <v>486505</v>
      </c>
      <c r="F30" s="20">
        <f>SUM(F31)</f>
        <v>3138830</v>
      </c>
      <c r="G30" s="20">
        <f>SUM(G31)</f>
        <v>338830</v>
      </c>
      <c r="H30" s="41">
        <f>SUM(H31)</f>
        <v>2800000</v>
      </c>
      <c r="I30" s="3"/>
    </row>
    <row r="31" spans="1:9" ht="28.5" x14ac:dyDescent="0.25">
      <c r="A31" s="22"/>
      <c r="B31" s="23" t="s">
        <v>49</v>
      </c>
      <c r="C31" s="24" t="s">
        <v>4</v>
      </c>
      <c r="D31" s="42" t="s">
        <v>50</v>
      </c>
      <c r="E31" s="27">
        <f>SUM(E32:E37)</f>
        <v>486505</v>
      </c>
      <c r="F31" s="27">
        <f>SUM(F32:F37)</f>
        <v>3138830</v>
      </c>
      <c r="G31" s="27">
        <f>SUM(G32:G36)</f>
        <v>338830</v>
      </c>
      <c r="H31" s="43">
        <f>SUM(H32:H37)</f>
        <v>2800000</v>
      </c>
    </row>
    <row r="32" spans="1:9" ht="30" x14ac:dyDescent="0.25">
      <c r="A32" s="29"/>
      <c r="B32" s="30"/>
      <c r="C32" s="31" t="s">
        <v>51</v>
      </c>
      <c r="D32" s="32" t="s">
        <v>52</v>
      </c>
      <c r="E32" s="33">
        <v>500</v>
      </c>
      <c r="F32" s="34">
        <v>1100</v>
      </c>
      <c r="G32" s="34">
        <v>1100</v>
      </c>
      <c r="H32" s="40"/>
    </row>
    <row r="33" spans="1:8" ht="30" x14ac:dyDescent="0.25">
      <c r="A33" s="29"/>
      <c r="B33" s="30"/>
      <c r="C33" s="31" t="s">
        <v>53</v>
      </c>
      <c r="D33" s="32" t="s">
        <v>54</v>
      </c>
      <c r="E33" s="33">
        <v>75700</v>
      </c>
      <c r="F33" s="34">
        <v>75700</v>
      </c>
      <c r="G33" s="34">
        <v>75700</v>
      </c>
      <c r="H33" s="40"/>
    </row>
    <row r="34" spans="1:8" ht="75" x14ac:dyDescent="0.25">
      <c r="A34" s="29"/>
      <c r="B34" s="30"/>
      <c r="C34" s="31" t="s">
        <v>27</v>
      </c>
      <c r="D34" s="32" t="s">
        <v>28</v>
      </c>
      <c r="E34" s="33">
        <v>139900</v>
      </c>
      <c r="F34" s="34">
        <v>153600</v>
      </c>
      <c r="G34" s="34">
        <v>153600</v>
      </c>
      <c r="H34" s="40"/>
    </row>
    <row r="35" spans="1:8" ht="60" x14ac:dyDescent="0.25">
      <c r="A35" s="29"/>
      <c r="B35" s="30"/>
      <c r="C35" s="31" t="s">
        <v>9</v>
      </c>
      <c r="D35" s="32" t="s">
        <v>10</v>
      </c>
      <c r="E35" s="33">
        <v>53680</v>
      </c>
      <c r="F35" s="34">
        <v>46180</v>
      </c>
      <c r="G35" s="34">
        <v>46180</v>
      </c>
      <c r="H35" s="40"/>
    </row>
    <row r="36" spans="1:8" ht="45" x14ac:dyDescent="0.25">
      <c r="A36" s="29"/>
      <c r="B36" s="30"/>
      <c r="C36" s="31" t="s">
        <v>55</v>
      </c>
      <c r="D36" s="32" t="s">
        <v>56</v>
      </c>
      <c r="E36" s="33">
        <v>216725</v>
      </c>
      <c r="F36" s="34">
        <v>62250</v>
      </c>
      <c r="G36" s="34">
        <v>62250</v>
      </c>
      <c r="H36" s="40"/>
    </row>
    <row r="37" spans="1:8" ht="30" x14ac:dyDescent="0.25">
      <c r="A37" s="29"/>
      <c r="B37" s="30"/>
      <c r="C37" s="31" t="s">
        <v>57</v>
      </c>
      <c r="D37" s="32" t="s">
        <v>58</v>
      </c>
      <c r="E37" s="33">
        <v>0</v>
      </c>
      <c r="F37" s="34">
        <v>2800000</v>
      </c>
      <c r="G37" s="34"/>
      <c r="H37" s="44">
        <v>2800000</v>
      </c>
    </row>
    <row r="38" spans="1:8" x14ac:dyDescent="0.25">
      <c r="A38" s="15" t="s">
        <v>59</v>
      </c>
      <c r="B38" s="16"/>
      <c r="C38" s="17" t="s">
        <v>4</v>
      </c>
      <c r="D38" s="18" t="s">
        <v>60</v>
      </c>
      <c r="E38" s="19">
        <f>SUM(E39+E41+E43)</f>
        <v>869484</v>
      </c>
      <c r="F38" s="36">
        <f>SUM(F39+F41+F43)</f>
        <v>899366</v>
      </c>
      <c r="G38" s="36">
        <f>SUM(G39+G41+G43)</f>
        <v>899366</v>
      </c>
      <c r="H38" s="37"/>
    </row>
    <row r="39" spans="1:8" ht="28.5" x14ac:dyDescent="0.25">
      <c r="A39" s="22"/>
      <c r="B39" s="23" t="s">
        <v>61</v>
      </c>
      <c r="C39" s="24" t="s">
        <v>4</v>
      </c>
      <c r="D39" s="42" t="s">
        <v>62</v>
      </c>
      <c r="E39" s="38">
        <f>SUM(E40)</f>
        <v>157639</v>
      </c>
      <c r="F39" s="38">
        <f>SUM(F40)</f>
        <v>165872</v>
      </c>
      <c r="G39" s="38">
        <f t="shared" ref="G39" si="3">SUM(G40)</f>
        <v>165872</v>
      </c>
      <c r="H39" s="39"/>
    </row>
    <row r="40" spans="1:8" ht="60" x14ac:dyDescent="0.25">
      <c r="A40" s="29"/>
      <c r="B40" s="30"/>
      <c r="C40" s="31" t="s">
        <v>9</v>
      </c>
      <c r="D40" s="32" t="s">
        <v>10</v>
      </c>
      <c r="E40" s="33">
        <v>157639</v>
      </c>
      <c r="F40" s="34">
        <v>165872</v>
      </c>
      <c r="G40" s="34">
        <v>165872</v>
      </c>
      <c r="H40" s="40"/>
    </row>
    <row r="41" spans="1:8" x14ac:dyDescent="0.25">
      <c r="A41" s="22"/>
      <c r="B41" s="23" t="s">
        <v>63</v>
      </c>
      <c r="C41" s="24" t="s">
        <v>4</v>
      </c>
      <c r="D41" s="25" t="s">
        <v>64</v>
      </c>
      <c r="E41" s="26">
        <f>SUM(E42)</f>
        <v>381845</v>
      </c>
      <c r="F41" s="38">
        <f t="shared" ref="F41:G41" si="4">SUM(F42)</f>
        <v>403494</v>
      </c>
      <c r="G41" s="38">
        <f t="shared" si="4"/>
        <v>403494</v>
      </c>
      <c r="H41" s="39"/>
    </row>
    <row r="42" spans="1:8" ht="60" x14ac:dyDescent="0.25">
      <c r="A42" s="29"/>
      <c r="B42" s="30"/>
      <c r="C42" s="31" t="s">
        <v>9</v>
      </c>
      <c r="D42" s="32" t="s">
        <v>10</v>
      </c>
      <c r="E42" s="33">
        <v>381845</v>
      </c>
      <c r="F42" s="34">
        <v>403494</v>
      </c>
      <c r="G42" s="34">
        <v>403494</v>
      </c>
      <c r="H42" s="40"/>
    </row>
    <row r="43" spans="1:8" x14ac:dyDescent="0.25">
      <c r="A43" s="22"/>
      <c r="B43" s="23" t="s">
        <v>65</v>
      </c>
      <c r="C43" s="24" t="s">
        <v>4</v>
      </c>
      <c r="D43" s="25" t="s">
        <v>66</v>
      </c>
      <c r="E43" s="26">
        <f>SUM(E44)</f>
        <v>330000</v>
      </c>
      <c r="F43" s="38">
        <f t="shared" ref="F43:G43" si="5">SUM(F44)</f>
        <v>330000</v>
      </c>
      <c r="G43" s="38">
        <f t="shared" si="5"/>
        <v>330000</v>
      </c>
      <c r="H43" s="39"/>
    </row>
    <row r="44" spans="1:8" x14ac:dyDescent="0.25">
      <c r="A44" s="29"/>
      <c r="B44" s="30"/>
      <c r="C44" s="31" t="s">
        <v>67</v>
      </c>
      <c r="D44" s="32" t="s">
        <v>68</v>
      </c>
      <c r="E44" s="33">
        <v>330000</v>
      </c>
      <c r="F44" s="34">
        <v>330000</v>
      </c>
      <c r="G44" s="34">
        <v>330000</v>
      </c>
      <c r="H44" s="40"/>
    </row>
    <row r="45" spans="1:8" x14ac:dyDescent="0.25">
      <c r="A45" s="15" t="s">
        <v>69</v>
      </c>
      <c r="B45" s="16"/>
      <c r="C45" s="17" t="s">
        <v>4</v>
      </c>
      <c r="D45" s="18" t="s">
        <v>70</v>
      </c>
      <c r="E45" s="19">
        <f>SUM(E46+E48+E52)</f>
        <v>48762.879999999997</v>
      </c>
      <c r="F45" s="36">
        <f>SUM(F46+F48+F52)</f>
        <v>217806</v>
      </c>
      <c r="G45" s="20">
        <f>SUM(G46+G48+G52+G55)</f>
        <v>82984</v>
      </c>
      <c r="H45" s="37"/>
    </row>
    <row r="46" spans="1:8" x14ac:dyDescent="0.25">
      <c r="A46" s="22"/>
      <c r="B46" s="23" t="s">
        <v>71</v>
      </c>
      <c r="C46" s="24" t="s">
        <v>4</v>
      </c>
      <c r="D46" s="25" t="s">
        <v>72</v>
      </c>
      <c r="E46" s="26">
        <f>SUM(E47)</f>
        <v>684</v>
      </c>
      <c r="F46" s="38">
        <f t="shared" ref="F46:G46" si="6">SUM(F47)</f>
        <v>684</v>
      </c>
      <c r="G46" s="38">
        <f t="shared" si="6"/>
        <v>684</v>
      </c>
      <c r="H46" s="39"/>
    </row>
    <row r="47" spans="1:8" ht="60" x14ac:dyDescent="0.25">
      <c r="A47" s="29"/>
      <c r="B47" s="30"/>
      <c r="C47" s="31" t="s">
        <v>9</v>
      </c>
      <c r="D47" s="32" t="s">
        <v>10</v>
      </c>
      <c r="E47" s="33">
        <v>684</v>
      </c>
      <c r="F47" s="34">
        <v>684</v>
      </c>
      <c r="G47" s="34">
        <v>684</v>
      </c>
      <c r="H47" s="40"/>
    </row>
    <row r="48" spans="1:8" x14ac:dyDescent="0.25">
      <c r="A48" s="22"/>
      <c r="B48" s="23" t="s">
        <v>73</v>
      </c>
      <c r="C48" s="24" t="s">
        <v>4</v>
      </c>
      <c r="D48" s="25" t="s">
        <v>74</v>
      </c>
      <c r="E48" s="26">
        <f>SUM(E49:E51)</f>
        <v>21300</v>
      </c>
      <c r="F48" s="38">
        <f>SUM(F49:F51)</f>
        <v>187122</v>
      </c>
      <c r="G48" s="27">
        <f>SUM(G49:G51)</f>
        <v>8714</v>
      </c>
      <c r="H48" s="39"/>
    </row>
    <row r="49" spans="1:8" x14ac:dyDescent="0.25">
      <c r="A49" s="29"/>
      <c r="B49" s="30"/>
      <c r="C49" s="31" t="s">
        <v>75</v>
      </c>
      <c r="D49" s="32" t="s">
        <v>76</v>
      </c>
      <c r="E49" s="33">
        <v>3300</v>
      </c>
      <c r="F49" s="34">
        <v>3300</v>
      </c>
      <c r="G49" s="34">
        <v>0</v>
      </c>
      <c r="H49" s="40"/>
    </row>
    <row r="50" spans="1:8" x14ac:dyDescent="0.25">
      <c r="A50" s="29"/>
      <c r="B50" s="30"/>
      <c r="C50" s="31" t="s">
        <v>29</v>
      </c>
      <c r="D50" s="32" t="s">
        <v>30</v>
      </c>
      <c r="E50" s="33">
        <v>3000</v>
      </c>
      <c r="F50" s="34">
        <v>3000</v>
      </c>
      <c r="G50" s="34">
        <v>0</v>
      </c>
      <c r="H50" s="40"/>
    </row>
    <row r="51" spans="1:8" x14ac:dyDescent="0.25">
      <c r="A51" s="29"/>
      <c r="B51" s="30"/>
      <c r="C51" s="31" t="s">
        <v>33</v>
      </c>
      <c r="D51" s="32" t="s">
        <v>34</v>
      </c>
      <c r="E51" s="33">
        <v>15000</v>
      </c>
      <c r="F51" s="34">
        <v>180822</v>
      </c>
      <c r="G51" s="34">
        <v>8714</v>
      </c>
      <c r="H51" s="40"/>
    </row>
    <row r="52" spans="1:8" x14ac:dyDescent="0.25">
      <c r="A52" s="22"/>
      <c r="B52" s="23" t="s">
        <v>77</v>
      </c>
      <c r="C52" s="24" t="s">
        <v>4</v>
      </c>
      <c r="D52" s="25" t="s">
        <v>78</v>
      </c>
      <c r="E52" s="26">
        <f>SUM(E53:E54)</f>
        <v>26778.879999999997</v>
      </c>
      <c r="F52" s="38">
        <f>SUM(F53:F54)</f>
        <v>30000</v>
      </c>
      <c r="G52" s="27">
        <f>SUM(G53:G54)</f>
        <v>30000</v>
      </c>
      <c r="H52" s="39"/>
    </row>
    <row r="53" spans="1:8" ht="60" x14ac:dyDescent="0.25">
      <c r="A53" s="29"/>
      <c r="B53" s="30"/>
      <c r="C53" s="31" t="s">
        <v>9</v>
      </c>
      <c r="D53" s="32" t="s">
        <v>10</v>
      </c>
      <c r="E53" s="33">
        <v>13658.88</v>
      </c>
      <c r="F53" s="34">
        <v>16000</v>
      </c>
      <c r="G53" s="34">
        <v>16000</v>
      </c>
      <c r="H53" s="40"/>
    </row>
    <row r="54" spans="1:8" ht="60" x14ac:dyDescent="0.25">
      <c r="A54" s="29"/>
      <c r="B54" s="30"/>
      <c r="C54" s="31" t="s">
        <v>79</v>
      </c>
      <c r="D54" s="32" t="s">
        <v>80</v>
      </c>
      <c r="E54" s="33">
        <v>13120</v>
      </c>
      <c r="F54" s="34">
        <v>14000</v>
      </c>
      <c r="G54" s="34">
        <v>14000</v>
      </c>
      <c r="H54" s="40"/>
    </row>
    <row r="55" spans="1:8" x14ac:dyDescent="0.25">
      <c r="A55" s="29"/>
      <c r="B55" s="23" t="s">
        <v>223</v>
      </c>
      <c r="C55" s="31"/>
      <c r="D55" s="25" t="s">
        <v>66</v>
      </c>
      <c r="E55" s="26">
        <f>SUM(E56:E58)</f>
        <v>0</v>
      </c>
      <c r="F55" s="38">
        <f t="shared" ref="F55:G55" si="7">SUM(F56:F58)</f>
        <v>0</v>
      </c>
      <c r="G55" s="38">
        <f t="shared" si="7"/>
        <v>43586</v>
      </c>
      <c r="H55" s="40"/>
    </row>
    <row r="56" spans="1:8" x14ac:dyDescent="0.25">
      <c r="A56" s="29"/>
      <c r="B56" s="23"/>
      <c r="C56" s="31" t="s">
        <v>75</v>
      </c>
      <c r="D56" s="32" t="s">
        <v>76</v>
      </c>
      <c r="E56" s="33">
        <v>0</v>
      </c>
      <c r="F56" s="53">
        <v>0</v>
      </c>
      <c r="G56" s="34">
        <v>3300</v>
      </c>
      <c r="H56" s="40"/>
    </row>
    <row r="57" spans="1:8" x14ac:dyDescent="0.25">
      <c r="A57" s="29"/>
      <c r="B57" s="30"/>
      <c r="C57" s="31" t="s">
        <v>29</v>
      </c>
      <c r="D57" s="32" t="s">
        <v>30</v>
      </c>
      <c r="E57" s="33">
        <v>0</v>
      </c>
      <c r="F57" s="53">
        <v>0</v>
      </c>
      <c r="G57" s="34">
        <v>3000</v>
      </c>
      <c r="H57" s="40"/>
    </row>
    <row r="58" spans="1:8" x14ac:dyDescent="0.25">
      <c r="A58" s="29"/>
      <c r="B58" s="30"/>
      <c r="C58" s="31" t="s">
        <v>33</v>
      </c>
      <c r="D58" s="32" t="s">
        <v>34</v>
      </c>
      <c r="E58" s="33">
        <v>0</v>
      </c>
      <c r="F58" s="53">
        <v>0</v>
      </c>
      <c r="G58" s="34">
        <v>37286</v>
      </c>
      <c r="H58" s="40"/>
    </row>
    <row r="59" spans="1:8" x14ac:dyDescent="0.25">
      <c r="A59" s="15" t="s">
        <v>81</v>
      </c>
      <c r="B59" s="16"/>
      <c r="C59" s="17" t="s">
        <v>4</v>
      </c>
      <c r="D59" s="18" t="s">
        <v>82</v>
      </c>
      <c r="E59" s="19">
        <f t="shared" ref="E59:G60" si="8">SUM(E60)</f>
        <v>47520</v>
      </c>
      <c r="F59" s="20">
        <f t="shared" si="8"/>
        <v>0</v>
      </c>
      <c r="G59" s="20">
        <f t="shared" si="8"/>
        <v>0</v>
      </c>
      <c r="H59" s="37"/>
    </row>
    <row r="60" spans="1:8" x14ac:dyDescent="0.25">
      <c r="A60" s="22"/>
      <c r="B60" s="23" t="s">
        <v>83</v>
      </c>
      <c r="C60" s="24" t="s">
        <v>4</v>
      </c>
      <c r="D60" s="25" t="s">
        <v>66</v>
      </c>
      <c r="E60" s="26">
        <f t="shared" si="8"/>
        <v>47520</v>
      </c>
      <c r="F60" s="27">
        <f t="shared" si="8"/>
        <v>0</v>
      </c>
      <c r="G60" s="27">
        <f t="shared" si="8"/>
        <v>0</v>
      </c>
      <c r="H60" s="39"/>
    </row>
    <row r="61" spans="1:8" ht="60" x14ac:dyDescent="0.25">
      <c r="A61" s="29"/>
      <c r="B61" s="30"/>
      <c r="C61" s="31" t="s">
        <v>9</v>
      </c>
      <c r="D61" s="32" t="s">
        <v>10</v>
      </c>
      <c r="E61" s="33">
        <v>47520</v>
      </c>
      <c r="F61" s="34">
        <v>0</v>
      </c>
      <c r="G61" s="34"/>
      <c r="H61" s="40"/>
    </row>
    <row r="62" spans="1:8" ht="28.5" x14ac:dyDescent="0.25">
      <c r="A62" s="15" t="s">
        <v>84</v>
      </c>
      <c r="B62" s="16"/>
      <c r="C62" s="17" t="s">
        <v>4</v>
      </c>
      <c r="D62" s="18" t="s">
        <v>85</v>
      </c>
      <c r="E62" s="19">
        <f>SUM(E63)</f>
        <v>4611539</v>
      </c>
      <c r="F62" s="20">
        <f>SUM(F63)</f>
        <v>4118210</v>
      </c>
      <c r="G62" s="20">
        <f>SUM(G63)</f>
        <v>4118210</v>
      </c>
      <c r="H62" s="37"/>
    </row>
    <row r="63" spans="1:8" ht="28.5" x14ac:dyDescent="0.25">
      <c r="A63" s="22"/>
      <c r="B63" s="23" t="s">
        <v>86</v>
      </c>
      <c r="C63" s="24" t="s">
        <v>4</v>
      </c>
      <c r="D63" s="25" t="s">
        <v>87</v>
      </c>
      <c r="E63" s="26">
        <f>SUM(E64:E65)</f>
        <v>4611539</v>
      </c>
      <c r="F63" s="27">
        <f>SUM(F64:F65)</f>
        <v>4118210</v>
      </c>
      <c r="G63" s="27">
        <f>SUM(G64:G65)</f>
        <v>4118210</v>
      </c>
      <c r="H63" s="39"/>
    </row>
    <row r="64" spans="1:8" ht="60" x14ac:dyDescent="0.25">
      <c r="A64" s="29"/>
      <c r="B64" s="30"/>
      <c r="C64" s="31" t="s">
        <v>9</v>
      </c>
      <c r="D64" s="32" t="s">
        <v>10</v>
      </c>
      <c r="E64" s="33">
        <v>4610739</v>
      </c>
      <c r="F64" s="34">
        <v>4117410</v>
      </c>
      <c r="G64" s="34">
        <v>4117410</v>
      </c>
      <c r="H64" s="40"/>
    </row>
    <row r="65" spans="1:8" ht="45" x14ac:dyDescent="0.25">
      <c r="A65" s="29"/>
      <c r="B65" s="30"/>
      <c r="C65" s="31" t="s">
        <v>55</v>
      </c>
      <c r="D65" s="32" t="s">
        <v>56</v>
      </c>
      <c r="E65" s="33">
        <v>800</v>
      </c>
      <c r="F65" s="34">
        <v>800</v>
      </c>
      <c r="G65" s="34">
        <v>800</v>
      </c>
      <c r="H65" s="40"/>
    </row>
    <row r="66" spans="1:8" x14ac:dyDescent="0.25">
      <c r="A66" s="15" t="s">
        <v>88</v>
      </c>
      <c r="B66" s="16"/>
      <c r="C66" s="17" t="s">
        <v>4</v>
      </c>
      <c r="D66" s="18" t="s">
        <v>89</v>
      </c>
      <c r="E66" s="19">
        <f t="shared" ref="E66:F66" si="9">SUM(E67)</f>
        <v>132000</v>
      </c>
      <c r="F66" s="20">
        <f t="shared" si="9"/>
        <v>132000</v>
      </c>
      <c r="G66" s="20">
        <f>SUM(G67)</f>
        <v>132000</v>
      </c>
      <c r="H66" s="37"/>
    </row>
    <row r="67" spans="1:8" x14ac:dyDescent="0.25">
      <c r="A67" s="22"/>
      <c r="B67" s="23" t="s">
        <v>90</v>
      </c>
      <c r="C67" s="24" t="s">
        <v>4</v>
      </c>
      <c r="D67" s="25" t="s">
        <v>91</v>
      </c>
      <c r="E67" s="26">
        <f t="shared" ref="E67:F67" si="10">SUM(E68)</f>
        <v>132000</v>
      </c>
      <c r="F67" s="27">
        <f t="shared" si="10"/>
        <v>132000</v>
      </c>
      <c r="G67" s="27">
        <f>SUM(G68)</f>
        <v>132000</v>
      </c>
      <c r="H67" s="39"/>
    </row>
    <row r="68" spans="1:8" ht="60" x14ac:dyDescent="0.25">
      <c r="A68" s="29"/>
      <c r="B68" s="30"/>
      <c r="C68" s="31" t="s">
        <v>9</v>
      </c>
      <c r="D68" s="32" t="s">
        <v>10</v>
      </c>
      <c r="E68" s="33">
        <v>132000</v>
      </c>
      <c r="F68" s="34">
        <v>132000</v>
      </c>
      <c r="G68" s="34">
        <v>132000</v>
      </c>
      <c r="H68" s="40"/>
    </row>
    <row r="69" spans="1:8" ht="71.25" x14ac:dyDescent="0.25">
      <c r="A69" s="15" t="s">
        <v>92</v>
      </c>
      <c r="B69" s="16"/>
      <c r="C69" s="17" t="s">
        <v>4</v>
      </c>
      <c r="D69" s="18" t="s">
        <v>93</v>
      </c>
      <c r="E69" s="19">
        <f>SUM(E70+E77)</f>
        <v>8627999</v>
      </c>
      <c r="F69" s="20">
        <f>SUM(F70+F77)</f>
        <v>7948361</v>
      </c>
      <c r="G69" s="20">
        <f>SUM(G70+G77)</f>
        <v>7948361</v>
      </c>
      <c r="H69" s="37"/>
    </row>
    <row r="70" spans="1:8" ht="57" x14ac:dyDescent="0.25">
      <c r="A70" s="22"/>
      <c r="B70" s="23" t="s">
        <v>94</v>
      </c>
      <c r="C70" s="24" t="s">
        <v>4</v>
      </c>
      <c r="D70" s="25" t="s">
        <v>95</v>
      </c>
      <c r="E70" s="26">
        <f>SUM(E71:E76)</f>
        <v>1214904</v>
      </c>
      <c r="F70" s="27">
        <f>SUM(F71:F76)</f>
        <v>894476</v>
      </c>
      <c r="G70" s="27">
        <f>SUM(G71:G76)</f>
        <v>894476</v>
      </c>
      <c r="H70" s="39"/>
    </row>
    <row r="71" spans="1:8" x14ac:dyDescent="0.25">
      <c r="A71" s="29"/>
      <c r="B71" s="30"/>
      <c r="C71" s="31" t="s">
        <v>96</v>
      </c>
      <c r="D71" s="32" t="s">
        <v>97</v>
      </c>
      <c r="E71" s="33">
        <v>600000</v>
      </c>
      <c r="F71" s="34">
        <v>450000</v>
      </c>
      <c r="G71" s="34">
        <v>450000</v>
      </c>
      <c r="H71" s="40"/>
    </row>
    <row r="72" spans="1:8" ht="45" x14ac:dyDescent="0.25">
      <c r="A72" s="29"/>
      <c r="B72" s="30"/>
      <c r="C72" s="31" t="s">
        <v>98</v>
      </c>
      <c r="D72" s="32" t="s">
        <v>99</v>
      </c>
      <c r="E72" s="33">
        <v>548104</v>
      </c>
      <c r="F72" s="34">
        <v>372676</v>
      </c>
      <c r="G72" s="34">
        <v>372676</v>
      </c>
      <c r="H72" s="40"/>
    </row>
    <row r="73" spans="1:8" ht="30" x14ac:dyDescent="0.25">
      <c r="A73" s="29"/>
      <c r="B73" s="30"/>
      <c r="C73" s="31" t="s">
        <v>100</v>
      </c>
      <c r="D73" s="32" t="s">
        <v>101</v>
      </c>
      <c r="E73" s="33">
        <v>0</v>
      </c>
      <c r="F73" s="34">
        <v>5000</v>
      </c>
      <c r="G73" s="34">
        <v>5000</v>
      </c>
      <c r="H73" s="35"/>
    </row>
    <row r="74" spans="1:8" ht="30" x14ac:dyDescent="0.25">
      <c r="A74" s="29"/>
      <c r="B74" s="30"/>
      <c r="C74" s="31" t="s">
        <v>102</v>
      </c>
      <c r="D74" s="32" t="s">
        <v>103</v>
      </c>
      <c r="E74" s="33">
        <v>4000</v>
      </c>
      <c r="F74" s="34">
        <v>4000</v>
      </c>
      <c r="G74" s="34">
        <v>4000</v>
      </c>
      <c r="H74" s="40"/>
    </row>
    <row r="75" spans="1:8" x14ac:dyDescent="0.25">
      <c r="A75" s="29"/>
      <c r="B75" s="30"/>
      <c r="C75" s="31" t="s">
        <v>104</v>
      </c>
      <c r="D75" s="32" t="s">
        <v>105</v>
      </c>
      <c r="E75" s="33">
        <v>60000</v>
      </c>
      <c r="F75" s="34">
        <v>60000</v>
      </c>
      <c r="G75" s="34">
        <v>60000</v>
      </c>
      <c r="H75" s="40"/>
    </row>
    <row r="76" spans="1:8" x14ac:dyDescent="0.25">
      <c r="A76" s="29"/>
      <c r="B76" s="30"/>
      <c r="C76" s="31" t="s">
        <v>75</v>
      </c>
      <c r="D76" s="32" t="s">
        <v>76</v>
      </c>
      <c r="E76" s="33">
        <v>2800</v>
      </c>
      <c r="F76" s="34">
        <v>2800</v>
      </c>
      <c r="G76" s="34">
        <v>2800</v>
      </c>
      <c r="H76" s="40"/>
    </row>
    <row r="77" spans="1:8" ht="42.75" x14ac:dyDescent="0.25">
      <c r="A77" s="22"/>
      <c r="B77" s="23" t="s">
        <v>106</v>
      </c>
      <c r="C77" s="24" t="s">
        <v>4</v>
      </c>
      <c r="D77" s="25" t="s">
        <v>107</v>
      </c>
      <c r="E77" s="26">
        <f>SUM(E78:E79)</f>
        <v>7413095</v>
      </c>
      <c r="F77" s="27">
        <f>SUM(F78:F79)</f>
        <v>7053885</v>
      </c>
      <c r="G77" s="27">
        <f>SUM(G78:G79)</f>
        <v>7053885</v>
      </c>
      <c r="H77" s="39"/>
    </row>
    <row r="78" spans="1:8" ht="30" x14ac:dyDescent="0.25">
      <c r="A78" s="29"/>
      <c r="B78" s="30"/>
      <c r="C78" s="31" t="s">
        <v>108</v>
      </c>
      <c r="D78" s="32" t="s">
        <v>109</v>
      </c>
      <c r="E78" s="33">
        <v>7233095</v>
      </c>
      <c r="F78" s="34">
        <v>6766453</v>
      </c>
      <c r="G78" s="34">
        <v>6766453</v>
      </c>
      <c r="H78" s="40"/>
    </row>
    <row r="79" spans="1:8" x14ac:dyDescent="0.25">
      <c r="A79" s="29"/>
      <c r="B79" s="30"/>
      <c r="C79" s="31" t="s">
        <v>110</v>
      </c>
      <c r="D79" s="32" t="s">
        <v>111</v>
      </c>
      <c r="E79" s="33">
        <v>180000</v>
      </c>
      <c r="F79" s="34">
        <v>287432</v>
      </c>
      <c r="G79" s="34">
        <v>287432</v>
      </c>
      <c r="H79" s="40"/>
    </row>
    <row r="80" spans="1:8" x14ac:dyDescent="0.25">
      <c r="A80" s="15" t="s">
        <v>112</v>
      </c>
      <c r="B80" s="16"/>
      <c r="C80" s="17" t="s">
        <v>4</v>
      </c>
      <c r="D80" s="18" t="s">
        <v>113</v>
      </c>
      <c r="E80" s="19">
        <f>SUM(E81+E83+E85+E87)</f>
        <v>40010854</v>
      </c>
      <c r="F80" s="20">
        <f>SUM(F81+F83+F87)</f>
        <v>36454683</v>
      </c>
      <c r="G80" s="20">
        <f>SUM(G81+G83+G87)</f>
        <v>36454683</v>
      </c>
      <c r="H80" s="41">
        <f>SUM(H85)</f>
        <v>0</v>
      </c>
    </row>
    <row r="81" spans="1:8" ht="42.75" x14ac:dyDescent="0.25">
      <c r="A81" s="22"/>
      <c r="B81" s="23" t="s">
        <v>114</v>
      </c>
      <c r="C81" s="24" t="s">
        <v>4</v>
      </c>
      <c r="D81" s="25" t="s">
        <v>115</v>
      </c>
      <c r="E81" s="26">
        <f>SUM(E82)</f>
        <v>17500584</v>
      </c>
      <c r="F81" s="27">
        <f>SUM(F82)</f>
        <v>17081751</v>
      </c>
      <c r="G81" s="27">
        <f>SUM(G82)</f>
        <v>17081751</v>
      </c>
      <c r="H81" s="39"/>
    </row>
    <row r="82" spans="1:8" x14ac:dyDescent="0.25">
      <c r="A82" s="29"/>
      <c r="B82" s="30"/>
      <c r="C82" s="31" t="s">
        <v>116</v>
      </c>
      <c r="D82" s="32" t="s">
        <v>117</v>
      </c>
      <c r="E82" s="33">
        <v>17500584</v>
      </c>
      <c r="F82" s="34">
        <v>17081751</v>
      </c>
      <c r="G82" s="34">
        <v>17081751</v>
      </c>
      <c r="H82" s="40"/>
    </row>
    <row r="83" spans="1:8" ht="28.5" x14ac:dyDescent="0.25">
      <c r="A83" s="22"/>
      <c r="B83" s="23" t="s">
        <v>118</v>
      </c>
      <c r="C83" s="24" t="s">
        <v>4</v>
      </c>
      <c r="D83" s="25" t="s">
        <v>119</v>
      </c>
      <c r="E83" s="26">
        <f t="shared" ref="E83:F83" si="11">SUM(E84)</f>
        <v>17348370</v>
      </c>
      <c r="F83" s="27">
        <f t="shared" si="11"/>
        <v>14507916</v>
      </c>
      <c r="G83" s="27">
        <f>SUM(G84)</f>
        <v>14507916</v>
      </c>
      <c r="H83" s="39"/>
    </row>
    <row r="84" spans="1:8" x14ac:dyDescent="0.25">
      <c r="A84" s="29"/>
      <c r="B84" s="30"/>
      <c r="C84" s="31" t="s">
        <v>116</v>
      </c>
      <c r="D84" s="32" t="s">
        <v>117</v>
      </c>
      <c r="E84" s="33">
        <v>17348370</v>
      </c>
      <c r="F84" s="34">
        <v>14507916</v>
      </c>
      <c r="G84" s="34">
        <v>14507916</v>
      </c>
      <c r="H84" s="40"/>
    </row>
    <row r="85" spans="1:8" x14ac:dyDescent="0.25">
      <c r="A85" s="22"/>
      <c r="B85" s="23" t="s">
        <v>120</v>
      </c>
      <c r="C85" s="24" t="s">
        <v>4</v>
      </c>
      <c r="D85" s="25" t="s">
        <v>121</v>
      </c>
      <c r="E85" s="26">
        <f>SUM(E86)</f>
        <v>2000000</v>
      </c>
      <c r="F85" s="27">
        <f>SUM(F86)</f>
        <v>0</v>
      </c>
      <c r="G85" s="27"/>
      <c r="H85" s="43">
        <f>SUM(H86)</f>
        <v>0</v>
      </c>
    </row>
    <row r="86" spans="1:8" ht="60" x14ac:dyDescent="0.25">
      <c r="A86" s="29"/>
      <c r="B86" s="30"/>
      <c r="C86" s="31" t="s">
        <v>37</v>
      </c>
      <c r="D86" s="32" t="s">
        <v>38</v>
      </c>
      <c r="E86" s="33">
        <v>2000000</v>
      </c>
      <c r="F86" s="34">
        <v>0</v>
      </c>
      <c r="G86" s="34"/>
      <c r="H86" s="40"/>
    </row>
    <row r="87" spans="1:8" ht="28.5" x14ac:dyDescent="0.25">
      <c r="A87" s="22"/>
      <c r="B87" s="23" t="s">
        <v>122</v>
      </c>
      <c r="C87" s="24" t="s">
        <v>4</v>
      </c>
      <c r="D87" s="25" t="s">
        <v>123</v>
      </c>
      <c r="E87" s="26">
        <f>SUM(E88)</f>
        <v>3161900</v>
      </c>
      <c r="F87" s="27">
        <f>SUM(F88)</f>
        <v>4865016</v>
      </c>
      <c r="G87" s="27">
        <f>SUM(G88)</f>
        <v>4865016</v>
      </c>
      <c r="H87" s="39"/>
    </row>
    <row r="88" spans="1:8" x14ac:dyDescent="0.25">
      <c r="A88" s="29"/>
      <c r="B88" s="30"/>
      <c r="C88" s="31" t="s">
        <v>116</v>
      </c>
      <c r="D88" s="32" t="s">
        <v>117</v>
      </c>
      <c r="E88" s="33">
        <v>3161900</v>
      </c>
      <c r="F88" s="34">
        <v>4865016</v>
      </c>
      <c r="G88" s="34">
        <v>4865016</v>
      </c>
      <c r="H88" s="40"/>
    </row>
    <row r="89" spans="1:8" x14ac:dyDescent="0.25">
      <c r="A89" s="15" t="s">
        <v>124</v>
      </c>
      <c r="B89" s="16"/>
      <c r="C89" s="17" t="s">
        <v>4</v>
      </c>
      <c r="D89" s="18" t="s">
        <v>125</v>
      </c>
      <c r="E89" s="19">
        <f>SUM(E90+E96+E100+E107+E109)</f>
        <v>1230931.96</v>
      </c>
      <c r="F89" s="20">
        <f>SUM(F90+F96+F100+F107+F109)</f>
        <v>1087708</v>
      </c>
      <c r="G89" s="20">
        <f>SUM(G90+G96+G100+G107+G109)</f>
        <v>1087708</v>
      </c>
      <c r="H89" s="41">
        <f>SUM(H100)</f>
        <v>0</v>
      </c>
    </row>
    <row r="90" spans="1:8" x14ac:dyDescent="0.25">
      <c r="A90" s="22"/>
      <c r="B90" s="23" t="s">
        <v>126</v>
      </c>
      <c r="C90" s="24" t="s">
        <v>4</v>
      </c>
      <c r="D90" s="25" t="s">
        <v>127</v>
      </c>
      <c r="E90" s="26">
        <f>SUM(E91:E95)</f>
        <v>19461</v>
      </c>
      <c r="F90" s="27">
        <f>SUM(F91:F95)</f>
        <v>15764</v>
      </c>
      <c r="G90" s="27">
        <f>SUM(G91:G95)</f>
        <v>15764</v>
      </c>
      <c r="H90" s="39"/>
    </row>
    <row r="91" spans="1:8" ht="45" x14ac:dyDescent="0.25">
      <c r="A91" s="29"/>
      <c r="B91" s="30"/>
      <c r="C91" s="31" t="s">
        <v>128</v>
      </c>
      <c r="D91" s="32" t="s">
        <v>129</v>
      </c>
      <c r="E91" s="33">
        <v>450</v>
      </c>
      <c r="F91" s="34">
        <v>450</v>
      </c>
      <c r="G91" s="34">
        <v>450</v>
      </c>
      <c r="H91" s="40"/>
    </row>
    <row r="92" spans="1:8" x14ac:dyDescent="0.25">
      <c r="A92" s="29"/>
      <c r="B92" s="30"/>
      <c r="C92" s="31" t="s">
        <v>75</v>
      </c>
      <c r="D92" s="32" t="s">
        <v>76</v>
      </c>
      <c r="E92" s="33">
        <v>55</v>
      </c>
      <c r="F92" s="34">
        <v>107</v>
      </c>
      <c r="G92" s="34">
        <v>107</v>
      </c>
      <c r="H92" s="40"/>
    </row>
    <row r="93" spans="1:8" ht="75" x14ac:dyDescent="0.25">
      <c r="A93" s="29"/>
      <c r="B93" s="30"/>
      <c r="C93" s="31" t="s">
        <v>27</v>
      </c>
      <c r="D93" s="32" t="s">
        <v>28</v>
      </c>
      <c r="E93" s="33">
        <v>17720</v>
      </c>
      <c r="F93" s="34">
        <v>13835</v>
      </c>
      <c r="G93" s="34">
        <v>13835</v>
      </c>
      <c r="H93" s="40"/>
    </row>
    <row r="94" spans="1:8" x14ac:dyDescent="0.25">
      <c r="A94" s="29"/>
      <c r="B94" s="30"/>
      <c r="C94" s="31" t="s">
        <v>67</v>
      </c>
      <c r="D94" s="32" t="s">
        <v>68</v>
      </c>
      <c r="E94" s="33">
        <v>372</v>
      </c>
      <c r="F94" s="34">
        <v>372</v>
      </c>
      <c r="G94" s="34">
        <v>372</v>
      </c>
      <c r="H94" s="40"/>
    </row>
    <row r="95" spans="1:8" x14ac:dyDescent="0.25">
      <c r="A95" s="29"/>
      <c r="B95" s="30"/>
      <c r="C95" s="31" t="s">
        <v>33</v>
      </c>
      <c r="D95" s="32" t="s">
        <v>34</v>
      </c>
      <c r="E95" s="33">
        <v>864</v>
      </c>
      <c r="F95" s="34">
        <v>1000</v>
      </c>
      <c r="G95" s="34">
        <v>1000</v>
      </c>
      <c r="H95" s="40"/>
    </row>
    <row r="96" spans="1:8" x14ac:dyDescent="0.25">
      <c r="A96" s="22"/>
      <c r="B96" s="23" t="s">
        <v>130</v>
      </c>
      <c r="C96" s="24" t="s">
        <v>4</v>
      </c>
      <c r="D96" s="25" t="s">
        <v>131</v>
      </c>
      <c r="E96" s="26">
        <f>SUM(E97:E99)</f>
        <v>51455</v>
      </c>
      <c r="F96" s="27">
        <f t="shared" ref="F96" si="12">SUM(F97:F99)</f>
        <v>53000</v>
      </c>
      <c r="G96" s="27">
        <f>SUM(G97:G99)</f>
        <v>53000</v>
      </c>
      <c r="H96" s="39"/>
    </row>
    <row r="97" spans="1:8" x14ac:dyDescent="0.25">
      <c r="A97" s="29"/>
      <c r="B97" s="30"/>
      <c r="C97" s="31" t="s">
        <v>75</v>
      </c>
      <c r="D97" s="32" t="s">
        <v>76</v>
      </c>
      <c r="E97" s="33">
        <v>600</v>
      </c>
      <c r="F97" s="34">
        <v>700</v>
      </c>
      <c r="G97" s="34">
        <v>700</v>
      </c>
      <c r="H97" s="40"/>
    </row>
    <row r="98" spans="1:8" ht="75" x14ac:dyDescent="0.25">
      <c r="A98" s="29"/>
      <c r="B98" s="30"/>
      <c r="C98" s="31" t="s">
        <v>27</v>
      </c>
      <c r="D98" s="32" t="s">
        <v>28</v>
      </c>
      <c r="E98" s="33">
        <v>35000</v>
      </c>
      <c r="F98" s="34">
        <v>35600</v>
      </c>
      <c r="G98" s="34">
        <v>35600</v>
      </c>
      <c r="H98" s="40"/>
    </row>
    <row r="99" spans="1:8" x14ac:dyDescent="0.25">
      <c r="A99" s="29"/>
      <c r="B99" s="30"/>
      <c r="C99" s="31" t="s">
        <v>33</v>
      </c>
      <c r="D99" s="32" t="s">
        <v>34</v>
      </c>
      <c r="E99" s="33">
        <v>15855</v>
      </c>
      <c r="F99" s="34">
        <v>16700</v>
      </c>
      <c r="G99" s="34">
        <v>16700</v>
      </c>
      <c r="H99" s="40"/>
    </row>
    <row r="100" spans="1:8" x14ac:dyDescent="0.25">
      <c r="A100" s="22"/>
      <c r="B100" s="23" t="s">
        <v>132</v>
      </c>
      <c r="C100" s="24" t="s">
        <v>4</v>
      </c>
      <c r="D100" s="25" t="s">
        <v>133</v>
      </c>
      <c r="E100" s="26">
        <f>SUM(E101:E106)</f>
        <v>28749</v>
      </c>
      <c r="F100" s="27">
        <f>SUM(F101:F106)</f>
        <v>32714</v>
      </c>
      <c r="G100" s="27">
        <f>SUM(G101:G105)</f>
        <v>32714</v>
      </c>
      <c r="H100" s="43">
        <f>SUM(H106)</f>
        <v>0</v>
      </c>
    </row>
    <row r="101" spans="1:8" ht="45" x14ac:dyDescent="0.25">
      <c r="A101" s="29"/>
      <c r="B101" s="30"/>
      <c r="C101" s="31" t="s">
        <v>128</v>
      </c>
      <c r="D101" s="32" t="s">
        <v>129</v>
      </c>
      <c r="E101" s="33">
        <v>112</v>
      </c>
      <c r="F101" s="34">
        <v>200</v>
      </c>
      <c r="G101" s="34">
        <v>200</v>
      </c>
      <c r="H101" s="40"/>
    </row>
    <row r="102" spans="1:8" x14ac:dyDescent="0.25">
      <c r="A102" s="29"/>
      <c r="B102" s="30"/>
      <c r="C102" s="31" t="s">
        <v>75</v>
      </c>
      <c r="D102" s="32" t="s">
        <v>76</v>
      </c>
      <c r="E102" s="33">
        <v>51</v>
      </c>
      <c r="F102" s="34">
        <v>18</v>
      </c>
      <c r="G102" s="34">
        <v>18</v>
      </c>
      <c r="H102" s="40"/>
    </row>
    <row r="103" spans="1:8" ht="75" x14ac:dyDescent="0.25">
      <c r="A103" s="29"/>
      <c r="B103" s="30"/>
      <c r="C103" s="31" t="s">
        <v>27</v>
      </c>
      <c r="D103" s="32" t="s">
        <v>28</v>
      </c>
      <c r="E103" s="33">
        <v>4426</v>
      </c>
      <c r="F103" s="34">
        <v>24026</v>
      </c>
      <c r="G103" s="34">
        <v>24026</v>
      </c>
      <c r="H103" s="40"/>
    </row>
    <row r="104" spans="1:8" x14ac:dyDescent="0.25">
      <c r="A104" s="29"/>
      <c r="B104" s="30"/>
      <c r="C104" s="31" t="s">
        <v>67</v>
      </c>
      <c r="D104" s="32" t="s">
        <v>68</v>
      </c>
      <c r="E104" s="33">
        <v>7910</v>
      </c>
      <c r="F104" s="34">
        <v>8170</v>
      </c>
      <c r="G104" s="34">
        <v>8170</v>
      </c>
      <c r="H104" s="40"/>
    </row>
    <row r="105" spans="1:8" x14ac:dyDescent="0.25">
      <c r="A105" s="29"/>
      <c r="B105" s="30"/>
      <c r="C105" s="31" t="s">
        <v>33</v>
      </c>
      <c r="D105" s="32" t="s">
        <v>34</v>
      </c>
      <c r="E105" s="33">
        <v>300</v>
      </c>
      <c r="F105" s="34">
        <v>300</v>
      </c>
      <c r="G105" s="34">
        <v>300</v>
      </c>
      <c r="H105" s="40"/>
    </row>
    <row r="106" spans="1:8" ht="60" x14ac:dyDescent="0.25">
      <c r="A106" s="29"/>
      <c r="B106" s="30"/>
      <c r="C106" s="31" t="s">
        <v>134</v>
      </c>
      <c r="D106" s="32" t="s">
        <v>135</v>
      </c>
      <c r="E106" s="33">
        <v>15950</v>
      </c>
      <c r="F106" s="34">
        <v>0</v>
      </c>
      <c r="G106" s="34"/>
      <c r="H106" s="44">
        <v>0</v>
      </c>
    </row>
    <row r="107" spans="1:8" ht="71.25" x14ac:dyDescent="0.25">
      <c r="A107" s="22"/>
      <c r="B107" s="23" t="s">
        <v>136</v>
      </c>
      <c r="C107" s="24" t="s">
        <v>4</v>
      </c>
      <c r="D107" s="25" t="s">
        <v>218</v>
      </c>
      <c r="E107" s="26">
        <f>SUM(E108)</f>
        <v>25324.959999999999</v>
      </c>
      <c r="F107" s="27">
        <f>SUM(F108)</f>
        <v>0</v>
      </c>
      <c r="G107" s="27">
        <f>SUM(G108)</f>
        <v>0</v>
      </c>
      <c r="H107" s="39"/>
    </row>
    <row r="108" spans="1:8" ht="60" x14ac:dyDescent="0.25">
      <c r="A108" s="29"/>
      <c r="B108" s="30"/>
      <c r="C108" s="31" t="s">
        <v>9</v>
      </c>
      <c r="D108" s="32" t="s">
        <v>10</v>
      </c>
      <c r="E108" s="33">
        <v>25324.959999999999</v>
      </c>
      <c r="F108" s="34">
        <v>0</v>
      </c>
      <c r="G108" s="34">
        <v>0</v>
      </c>
      <c r="H108" s="40"/>
    </row>
    <row r="109" spans="1:8" x14ac:dyDescent="0.25">
      <c r="A109" s="22"/>
      <c r="B109" s="23" t="s">
        <v>137</v>
      </c>
      <c r="C109" s="24" t="s">
        <v>4</v>
      </c>
      <c r="D109" s="25" t="s">
        <v>66</v>
      </c>
      <c r="E109" s="26">
        <f>SUM(E110:E112)</f>
        <v>1105942</v>
      </c>
      <c r="F109" s="27">
        <f>SUM(F110:F112)</f>
        <v>986230</v>
      </c>
      <c r="G109" s="27">
        <f>SUM(G110:G112)</f>
        <v>986230</v>
      </c>
      <c r="H109" s="39"/>
    </row>
    <row r="110" spans="1:8" ht="90" x14ac:dyDescent="0.25">
      <c r="A110" s="29"/>
      <c r="B110" s="30"/>
      <c r="C110" s="31" t="s">
        <v>138</v>
      </c>
      <c r="D110" s="32" t="s">
        <v>139</v>
      </c>
      <c r="E110" s="33">
        <v>991450</v>
      </c>
      <c r="F110" s="34">
        <v>978343</v>
      </c>
      <c r="G110" s="34">
        <v>978343</v>
      </c>
      <c r="H110" s="40"/>
    </row>
    <row r="111" spans="1:8" ht="90" x14ac:dyDescent="0.25">
      <c r="A111" s="29"/>
      <c r="B111" s="30"/>
      <c r="C111" s="31" t="s">
        <v>140</v>
      </c>
      <c r="D111" s="32" t="s">
        <v>141</v>
      </c>
      <c r="E111" s="33">
        <v>59292</v>
      </c>
      <c r="F111" s="34">
        <v>7887</v>
      </c>
      <c r="G111" s="34">
        <v>7887</v>
      </c>
      <c r="H111" s="40"/>
    </row>
    <row r="112" spans="1:8" ht="60" x14ac:dyDescent="0.25">
      <c r="A112" s="29"/>
      <c r="B112" s="30"/>
      <c r="C112" s="31" t="s">
        <v>79</v>
      </c>
      <c r="D112" s="32" t="s">
        <v>80</v>
      </c>
      <c r="E112" s="33">
        <v>55200</v>
      </c>
      <c r="F112" s="34">
        <v>0</v>
      </c>
      <c r="G112" s="34">
        <v>0</v>
      </c>
      <c r="H112" s="40"/>
    </row>
    <row r="113" spans="1:8" x14ac:dyDescent="0.25">
      <c r="A113" s="15" t="s">
        <v>142</v>
      </c>
      <c r="B113" s="16"/>
      <c r="C113" s="17" t="s">
        <v>4</v>
      </c>
      <c r="D113" s="18" t="s">
        <v>143</v>
      </c>
      <c r="E113" s="19">
        <f>SUM(E114+E116)</f>
        <v>2708609</v>
      </c>
      <c r="F113" s="20">
        <f>SUM(F114+F116)</f>
        <v>1799670</v>
      </c>
      <c r="G113" s="20">
        <f>SUM(G116)</f>
        <v>1799670</v>
      </c>
      <c r="H113" s="41">
        <f>SUM(H114)</f>
        <v>0</v>
      </c>
    </row>
    <row r="114" spans="1:8" x14ac:dyDescent="0.25">
      <c r="A114" s="22"/>
      <c r="B114" s="23" t="s">
        <v>144</v>
      </c>
      <c r="C114" s="24" t="s">
        <v>4</v>
      </c>
      <c r="D114" s="25" t="s">
        <v>145</v>
      </c>
      <c r="E114" s="26">
        <f>SUM(E115)</f>
        <v>578197</v>
      </c>
      <c r="F114" s="27">
        <f>SUM(F115)</f>
        <v>0</v>
      </c>
      <c r="G114" s="27"/>
      <c r="H114" s="43">
        <f>SUM(H115)</f>
        <v>0</v>
      </c>
    </row>
    <row r="115" spans="1:8" ht="60" x14ac:dyDescent="0.25">
      <c r="A115" s="29"/>
      <c r="B115" s="30"/>
      <c r="C115" s="31" t="s">
        <v>146</v>
      </c>
      <c r="D115" s="32" t="s">
        <v>147</v>
      </c>
      <c r="E115" s="33">
        <v>578197</v>
      </c>
      <c r="F115" s="34">
        <v>0</v>
      </c>
      <c r="G115" s="34"/>
      <c r="H115" s="44">
        <v>0</v>
      </c>
    </row>
    <row r="116" spans="1:8" ht="57" x14ac:dyDescent="0.25">
      <c r="A116" s="22"/>
      <c r="B116" s="23" t="s">
        <v>148</v>
      </c>
      <c r="C116" s="24" t="s">
        <v>4</v>
      </c>
      <c r="D116" s="25" t="s">
        <v>149</v>
      </c>
      <c r="E116" s="26">
        <f>SUM(E117)</f>
        <v>2130412</v>
      </c>
      <c r="F116" s="27">
        <f>SUM(F117)</f>
        <v>1799670</v>
      </c>
      <c r="G116" s="27">
        <f>SUM(G117)</f>
        <v>1799670</v>
      </c>
      <c r="H116" s="39"/>
    </row>
    <row r="117" spans="1:8" ht="60" x14ac:dyDescent="0.25">
      <c r="A117" s="29"/>
      <c r="B117" s="30"/>
      <c r="C117" s="31" t="s">
        <v>9</v>
      </c>
      <c r="D117" s="32" t="s">
        <v>10</v>
      </c>
      <c r="E117" s="33">
        <v>2130412</v>
      </c>
      <c r="F117" s="34">
        <v>1799670</v>
      </c>
      <c r="G117" s="34">
        <v>1799670</v>
      </c>
      <c r="H117" s="40"/>
    </row>
    <row r="118" spans="1:8" x14ac:dyDescent="0.25">
      <c r="A118" s="15" t="s">
        <v>150</v>
      </c>
      <c r="B118" s="16"/>
      <c r="C118" s="17" t="s">
        <v>4</v>
      </c>
      <c r="D118" s="18" t="s">
        <v>151</v>
      </c>
      <c r="E118" s="19">
        <f>SUM(E119+E125+E128+E130+E132)</f>
        <v>4161047.08</v>
      </c>
      <c r="F118" s="20">
        <f>SUM(F119+F125+F128+F130+F132)</f>
        <v>4240219</v>
      </c>
      <c r="G118" s="20">
        <f>SUM(G119+G125+G128+G130+G132)</f>
        <v>4240219</v>
      </c>
      <c r="H118" s="41">
        <f>SUM(H119)</f>
        <v>0</v>
      </c>
    </row>
    <row r="119" spans="1:8" x14ac:dyDescent="0.25">
      <c r="A119" s="22"/>
      <c r="B119" s="23" t="s">
        <v>152</v>
      </c>
      <c r="C119" s="24" t="s">
        <v>4</v>
      </c>
      <c r="D119" s="25" t="s">
        <v>153</v>
      </c>
      <c r="E119" s="26">
        <f>SUM(E120:E124)</f>
        <v>3469217</v>
      </c>
      <c r="F119" s="27">
        <f>SUM(F120:F124)</f>
        <v>3518514</v>
      </c>
      <c r="G119" s="27">
        <f>SUM(G120:G122)</f>
        <v>3518514</v>
      </c>
      <c r="H119" s="43">
        <f>SUM(H123:H124)</f>
        <v>0</v>
      </c>
    </row>
    <row r="120" spans="1:8" x14ac:dyDescent="0.25">
      <c r="A120" s="29"/>
      <c r="B120" s="30"/>
      <c r="C120" s="31" t="s">
        <v>67</v>
      </c>
      <c r="D120" s="32" t="s">
        <v>68</v>
      </c>
      <c r="E120" s="33">
        <v>2180076</v>
      </c>
      <c r="F120" s="34">
        <v>2340150</v>
      </c>
      <c r="G120" s="34">
        <v>2340150</v>
      </c>
      <c r="H120" s="40"/>
    </row>
    <row r="121" spans="1:8" x14ac:dyDescent="0.25">
      <c r="A121" s="29"/>
      <c r="B121" s="30"/>
      <c r="C121" s="31" t="s">
        <v>33</v>
      </c>
      <c r="D121" s="32" t="s">
        <v>34</v>
      </c>
      <c r="E121" s="33">
        <v>4741</v>
      </c>
      <c r="F121" s="34">
        <v>600</v>
      </c>
      <c r="G121" s="34">
        <v>600</v>
      </c>
      <c r="H121" s="40"/>
    </row>
    <row r="122" spans="1:8" ht="30" x14ac:dyDescent="0.25">
      <c r="A122" s="29"/>
      <c r="B122" s="30"/>
      <c r="C122" s="31" t="s">
        <v>154</v>
      </c>
      <c r="D122" s="32" t="s">
        <v>155</v>
      </c>
      <c r="E122" s="33">
        <v>1270665</v>
      </c>
      <c r="F122" s="34">
        <v>1177764</v>
      </c>
      <c r="G122" s="34">
        <v>1177764</v>
      </c>
      <c r="H122" s="40"/>
    </row>
    <row r="123" spans="1:8" x14ac:dyDescent="0.25">
      <c r="A123" s="29"/>
      <c r="B123" s="30"/>
      <c r="C123" s="31" t="s">
        <v>35</v>
      </c>
      <c r="D123" s="32" t="s">
        <v>36</v>
      </c>
      <c r="E123" s="33">
        <v>400</v>
      </c>
      <c r="F123" s="34">
        <v>0</v>
      </c>
      <c r="G123" s="34"/>
      <c r="H123" s="44">
        <v>0</v>
      </c>
    </row>
    <row r="124" spans="1:8" ht="45" x14ac:dyDescent="0.25">
      <c r="A124" s="29"/>
      <c r="B124" s="30"/>
      <c r="C124" s="31" t="s">
        <v>156</v>
      </c>
      <c r="D124" s="32" t="s">
        <v>157</v>
      </c>
      <c r="E124" s="33">
        <v>13335</v>
      </c>
      <c r="F124" s="34">
        <v>0</v>
      </c>
      <c r="G124" s="34"/>
      <c r="H124" s="44">
        <v>0</v>
      </c>
    </row>
    <row r="125" spans="1:8" x14ac:dyDescent="0.25">
      <c r="A125" s="22"/>
      <c r="B125" s="23" t="s">
        <v>158</v>
      </c>
      <c r="C125" s="24" t="s">
        <v>4</v>
      </c>
      <c r="D125" s="25" t="s">
        <v>159</v>
      </c>
      <c r="E125" s="26">
        <f>SUM(E126:E127)</f>
        <v>674457</v>
      </c>
      <c r="F125" s="27">
        <f>SUM(F126:F127)</f>
        <v>708885</v>
      </c>
      <c r="G125" s="27">
        <f>SUM(G126:G127)</f>
        <v>708885</v>
      </c>
      <c r="H125" s="39"/>
    </row>
    <row r="126" spans="1:8" ht="60" x14ac:dyDescent="0.25">
      <c r="A126" s="29"/>
      <c r="B126" s="30"/>
      <c r="C126" s="31" t="s">
        <v>9</v>
      </c>
      <c r="D126" s="32" t="s">
        <v>10</v>
      </c>
      <c r="E126" s="33">
        <v>674332</v>
      </c>
      <c r="F126" s="34">
        <v>708885</v>
      </c>
      <c r="G126" s="34">
        <v>708885</v>
      </c>
      <c r="H126" s="40"/>
    </row>
    <row r="127" spans="1:8" ht="45" x14ac:dyDescent="0.25">
      <c r="A127" s="29"/>
      <c r="B127" s="30"/>
      <c r="C127" s="31" t="s">
        <v>55</v>
      </c>
      <c r="D127" s="32" t="s">
        <v>56</v>
      </c>
      <c r="E127" s="33">
        <v>125</v>
      </c>
      <c r="F127" s="34">
        <v>0</v>
      </c>
      <c r="G127" s="34">
        <v>0</v>
      </c>
      <c r="H127" s="40"/>
    </row>
    <row r="128" spans="1:8" ht="42.75" x14ac:dyDescent="0.25">
      <c r="A128" s="22"/>
      <c r="B128" s="23" t="s">
        <v>160</v>
      </c>
      <c r="C128" s="24" t="s">
        <v>4</v>
      </c>
      <c r="D128" s="25" t="s">
        <v>161</v>
      </c>
      <c r="E128" s="26">
        <f>SUM(E129)</f>
        <v>7200</v>
      </c>
      <c r="F128" s="27">
        <f>SUM(F129)</f>
        <v>12600</v>
      </c>
      <c r="G128" s="27">
        <f>SUM(G129)</f>
        <v>12600</v>
      </c>
      <c r="H128" s="39"/>
    </row>
    <row r="129" spans="1:8" ht="60" x14ac:dyDescent="0.25">
      <c r="A129" s="29"/>
      <c r="B129" s="30"/>
      <c r="C129" s="31" t="s">
        <v>9</v>
      </c>
      <c r="D129" s="32" t="s">
        <v>10</v>
      </c>
      <c r="E129" s="33">
        <v>7200</v>
      </c>
      <c r="F129" s="34">
        <v>12600</v>
      </c>
      <c r="G129" s="34">
        <v>12600</v>
      </c>
      <c r="H129" s="40"/>
    </row>
    <row r="130" spans="1:8" ht="28.5" x14ac:dyDescent="0.25">
      <c r="A130" s="22"/>
      <c r="B130" s="23" t="s">
        <v>162</v>
      </c>
      <c r="C130" s="24" t="s">
        <v>4</v>
      </c>
      <c r="D130" s="25" t="s">
        <v>163</v>
      </c>
      <c r="E130" s="26">
        <f>SUM(E131)</f>
        <v>0</v>
      </c>
      <c r="F130" s="27">
        <f>SUM(F131)</f>
        <v>220</v>
      </c>
      <c r="G130" s="27">
        <f>SUM(G131)</f>
        <v>220</v>
      </c>
      <c r="H130" s="39"/>
    </row>
    <row r="131" spans="1:8" x14ac:dyDescent="0.25">
      <c r="A131" s="29"/>
      <c r="B131" s="30"/>
      <c r="C131" s="31" t="s">
        <v>33</v>
      </c>
      <c r="D131" s="32" t="s">
        <v>34</v>
      </c>
      <c r="E131" s="33">
        <v>0</v>
      </c>
      <c r="F131" s="34">
        <v>220</v>
      </c>
      <c r="G131" s="34">
        <v>220</v>
      </c>
      <c r="H131" s="40"/>
    </row>
    <row r="132" spans="1:8" x14ac:dyDescent="0.25">
      <c r="A132" s="22"/>
      <c r="B132" s="23" t="s">
        <v>164</v>
      </c>
      <c r="C132" s="24" t="s">
        <v>4</v>
      </c>
      <c r="D132" s="25" t="s">
        <v>66</v>
      </c>
      <c r="E132" s="26">
        <f>SUM(E133:E134)</f>
        <v>10173.08</v>
      </c>
      <c r="F132" s="27">
        <f>SUM(F133:F134)</f>
        <v>0</v>
      </c>
      <c r="G132" s="27">
        <f>SUM(G133:G134)</f>
        <v>0</v>
      </c>
      <c r="H132" s="39"/>
    </row>
    <row r="133" spans="1:8" ht="90" x14ac:dyDescent="0.25">
      <c r="A133" s="29"/>
      <c r="B133" s="30"/>
      <c r="C133" s="31" t="s">
        <v>138</v>
      </c>
      <c r="D133" s="32" t="s">
        <v>139</v>
      </c>
      <c r="E133" s="33">
        <v>8562.68</v>
      </c>
      <c r="F133" s="34">
        <v>0</v>
      </c>
      <c r="G133" s="34">
        <v>0</v>
      </c>
      <c r="H133" s="40"/>
    </row>
    <row r="134" spans="1:8" ht="90" x14ac:dyDescent="0.25">
      <c r="A134" s="29"/>
      <c r="B134" s="30"/>
      <c r="C134" s="31" t="s">
        <v>140</v>
      </c>
      <c r="D134" s="32" t="s">
        <v>141</v>
      </c>
      <c r="E134" s="33">
        <v>1610.4</v>
      </c>
      <c r="F134" s="34">
        <v>0</v>
      </c>
      <c r="G134" s="34">
        <v>0</v>
      </c>
      <c r="H134" s="40"/>
    </row>
    <row r="135" spans="1:8" ht="28.5" x14ac:dyDescent="0.25">
      <c r="A135" s="15" t="s">
        <v>165</v>
      </c>
      <c r="B135" s="16"/>
      <c r="C135" s="17" t="s">
        <v>4</v>
      </c>
      <c r="D135" s="18" t="s">
        <v>166</v>
      </c>
      <c r="E135" s="19">
        <f>SUM(E136+E139+E141+E143+E150)</f>
        <v>941799</v>
      </c>
      <c r="F135" s="20">
        <f>SUM(F136+F139+F141+F143+F150)</f>
        <v>783630</v>
      </c>
      <c r="G135" s="20">
        <f>SUM(G136+G139+G141+G143+G150)</f>
        <v>783630</v>
      </c>
      <c r="H135" s="37"/>
    </row>
    <row r="136" spans="1:8" ht="28.5" x14ac:dyDescent="0.25">
      <c r="A136" s="22"/>
      <c r="B136" s="23" t="s">
        <v>167</v>
      </c>
      <c r="C136" s="24" t="s">
        <v>4</v>
      </c>
      <c r="D136" s="25" t="s">
        <v>168</v>
      </c>
      <c r="E136" s="26">
        <f t="shared" ref="E136:F136" si="13">SUM(E137:E138)</f>
        <v>217796</v>
      </c>
      <c r="F136" s="27">
        <f t="shared" si="13"/>
        <v>260647</v>
      </c>
      <c r="G136" s="27">
        <f>SUM(G137:G138)</f>
        <v>260647</v>
      </c>
      <c r="H136" s="39"/>
    </row>
    <row r="137" spans="1:8" ht="60" x14ac:dyDescent="0.25">
      <c r="A137" s="29"/>
      <c r="B137" s="30"/>
      <c r="C137" s="31" t="s">
        <v>9</v>
      </c>
      <c r="D137" s="32" t="s">
        <v>10</v>
      </c>
      <c r="E137" s="33">
        <v>217620</v>
      </c>
      <c r="F137" s="34">
        <v>260460</v>
      </c>
      <c r="G137" s="34">
        <v>260460</v>
      </c>
      <c r="H137" s="40"/>
    </row>
    <row r="138" spans="1:8" ht="45" x14ac:dyDescent="0.25">
      <c r="A138" s="29"/>
      <c r="B138" s="30"/>
      <c r="C138" s="31" t="s">
        <v>55</v>
      </c>
      <c r="D138" s="32" t="s">
        <v>56</v>
      </c>
      <c r="E138" s="33">
        <v>176</v>
      </c>
      <c r="F138" s="34">
        <v>187</v>
      </c>
      <c r="G138" s="34">
        <v>187</v>
      </c>
      <c r="H138" s="40"/>
    </row>
    <row r="139" spans="1:8" x14ac:dyDescent="0.25">
      <c r="A139" s="22"/>
      <c r="B139" s="23" t="s">
        <v>169</v>
      </c>
      <c r="C139" s="24" t="s">
        <v>4</v>
      </c>
      <c r="D139" s="25" t="s">
        <v>170</v>
      </c>
      <c r="E139" s="26">
        <f t="shared" ref="E139:F139" si="14">SUM(E140)</f>
        <v>386533</v>
      </c>
      <c r="F139" s="27">
        <f t="shared" si="14"/>
        <v>359083</v>
      </c>
      <c r="G139" s="27">
        <f>SUM(G140)</f>
        <v>359083</v>
      </c>
      <c r="H139" s="39"/>
    </row>
    <row r="140" spans="1:8" ht="60" x14ac:dyDescent="0.25">
      <c r="A140" s="29"/>
      <c r="B140" s="30"/>
      <c r="C140" s="31" t="s">
        <v>171</v>
      </c>
      <c r="D140" s="32" t="s">
        <v>172</v>
      </c>
      <c r="E140" s="33">
        <v>386533</v>
      </c>
      <c r="F140" s="34">
        <v>359083</v>
      </c>
      <c r="G140" s="34">
        <v>359083</v>
      </c>
      <c r="H140" s="40"/>
    </row>
    <row r="141" spans="1:8" ht="28.5" x14ac:dyDescent="0.25">
      <c r="A141" s="22"/>
      <c r="B141" s="23" t="s">
        <v>173</v>
      </c>
      <c r="C141" s="24" t="s">
        <v>4</v>
      </c>
      <c r="D141" s="25" t="s">
        <v>174</v>
      </c>
      <c r="E141" s="26">
        <f t="shared" ref="E141:F141" si="15">SUM(E142)</f>
        <v>36450</v>
      </c>
      <c r="F141" s="27">
        <f t="shared" si="15"/>
        <v>25000</v>
      </c>
      <c r="G141" s="27">
        <f>SUM(G142)</f>
        <v>25000</v>
      </c>
      <c r="H141" s="39"/>
    </row>
    <row r="142" spans="1:8" x14ac:dyDescent="0.25">
      <c r="A142" s="29"/>
      <c r="B142" s="30"/>
      <c r="C142" s="31" t="s">
        <v>33</v>
      </c>
      <c r="D142" s="32" t="s">
        <v>34</v>
      </c>
      <c r="E142" s="33">
        <v>36450</v>
      </c>
      <c r="F142" s="34">
        <v>25000</v>
      </c>
      <c r="G142" s="34">
        <v>25000</v>
      </c>
      <c r="H142" s="40"/>
    </row>
    <row r="143" spans="1:8" x14ac:dyDescent="0.25">
      <c r="A143" s="22"/>
      <c r="B143" s="23" t="s">
        <v>175</v>
      </c>
      <c r="C143" s="24" t="s">
        <v>4</v>
      </c>
      <c r="D143" s="25" t="s">
        <v>176</v>
      </c>
      <c r="E143" s="26">
        <f t="shared" ref="E143:F143" si="16">SUM(E144:E149)</f>
        <v>140550</v>
      </c>
      <c r="F143" s="27">
        <f t="shared" si="16"/>
        <v>138900</v>
      </c>
      <c r="G143" s="27">
        <f>SUM(G144:G149)</f>
        <v>138900</v>
      </c>
      <c r="H143" s="39"/>
    </row>
    <row r="144" spans="1:8" ht="30" x14ac:dyDescent="0.25">
      <c r="A144" s="29"/>
      <c r="B144" s="30"/>
      <c r="C144" s="31" t="s">
        <v>102</v>
      </c>
      <c r="D144" s="32" t="s">
        <v>103</v>
      </c>
      <c r="E144" s="33">
        <v>700</v>
      </c>
      <c r="F144" s="34">
        <v>700</v>
      </c>
      <c r="G144" s="34">
        <v>700</v>
      </c>
      <c r="H144" s="40"/>
    </row>
    <row r="145" spans="1:8" ht="45" x14ac:dyDescent="0.25">
      <c r="A145" s="29"/>
      <c r="B145" s="30"/>
      <c r="C145" s="31" t="s">
        <v>177</v>
      </c>
      <c r="D145" s="32" t="s">
        <v>178</v>
      </c>
      <c r="E145" s="33">
        <v>3600</v>
      </c>
      <c r="F145" s="34">
        <v>0</v>
      </c>
      <c r="G145" s="34">
        <v>0</v>
      </c>
      <c r="H145" s="40"/>
    </row>
    <row r="146" spans="1:8" ht="30" x14ac:dyDescent="0.25">
      <c r="A146" s="29"/>
      <c r="B146" s="30"/>
      <c r="C146" s="31" t="s">
        <v>25</v>
      </c>
      <c r="D146" s="32" t="s">
        <v>26</v>
      </c>
      <c r="E146" s="33">
        <v>900</v>
      </c>
      <c r="F146" s="34">
        <v>0</v>
      </c>
      <c r="G146" s="34">
        <v>0</v>
      </c>
      <c r="H146" s="40"/>
    </row>
    <row r="147" spans="1:8" x14ac:dyDescent="0.25">
      <c r="A147" s="29"/>
      <c r="B147" s="30"/>
      <c r="C147" s="31" t="s">
        <v>75</v>
      </c>
      <c r="D147" s="32" t="s">
        <v>76</v>
      </c>
      <c r="E147" s="33">
        <v>4350</v>
      </c>
      <c r="F147" s="34">
        <v>3000</v>
      </c>
      <c r="G147" s="34">
        <v>3000</v>
      </c>
      <c r="H147" s="40"/>
    </row>
    <row r="148" spans="1:8" ht="75" x14ac:dyDescent="0.25">
      <c r="A148" s="29"/>
      <c r="B148" s="30"/>
      <c r="C148" s="31" t="s">
        <v>27</v>
      </c>
      <c r="D148" s="32" t="s">
        <v>28</v>
      </c>
      <c r="E148" s="33">
        <v>20000</v>
      </c>
      <c r="F148" s="34">
        <v>20000</v>
      </c>
      <c r="G148" s="34">
        <v>20000</v>
      </c>
      <c r="H148" s="40"/>
    </row>
    <row r="149" spans="1:8" x14ac:dyDescent="0.25">
      <c r="A149" s="29"/>
      <c r="B149" s="30"/>
      <c r="C149" s="31" t="s">
        <v>33</v>
      </c>
      <c r="D149" s="32" t="s">
        <v>34</v>
      </c>
      <c r="E149" s="33">
        <v>111000</v>
      </c>
      <c r="F149" s="34">
        <v>115200</v>
      </c>
      <c r="G149" s="34">
        <v>115200</v>
      </c>
      <c r="H149" s="40"/>
    </row>
    <row r="150" spans="1:8" x14ac:dyDescent="0.25">
      <c r="A150" s="22"/>
      <c r="B150" s="23" t="s">
        <v>179</v>
      </c>
      <c r="C150" s="24" t="s">
        <v>4</v>
      </c>
      <c r="D150" s="25" t="s">
        <v>66</v>
      </c>
      <c r="E150" s="26">
        <f>SUM(E151:E153)</f>
        <v>160470</v>
      </c>
      <c r="F150" s="27">
        <f>SUM(F151:F153)</f>
        <v>0</v>
      </c>
      <c r="G150" s="27">
        <f>SUM(G151:G153)</f>
        <v>0</v>
      </c>
      <c r="H150" s="39"/>
    </row>
    <row r="151" spans="1:8" ht="90" x14ac:dyDescent="0.25">
      <c r="A151" s="29"/>
      <c r="B151" s="30"/>
      <c r="C151" s="31" t="s">
        <v>138</v>
      </c>
      <c r="D151" s="32" t="s">
        <v>139</v>
      </c>
      <c r="E151" s="33">
        <v>106319</v>
      </c>
      <c r="F151" s="34">
        <v>0</v>
      </c>
      <c r="G151" s="34">
        <v>0</v>
      </c>
      <c r="H151" s="40"/>
    </row>
    <row r="152" spans="1:8" ht="90" x14ac:dyDescent="0.25">
      <c r="A152" s="29"/>
      <c r="B152" s="30"/>
      <c r="C152" s="31" t="s">
        <v>140</v>
      </c>
      <c r="D152" s="32" t="s">
        <v>141</v>
      </c>
      <c r="E152" s="33">
        <v>19831</v>
      </c>
      <c r="F152" s="34">
        <v>0</v>
      </c>
      <c r="G152" s="34">
        <v>0</v>
      </c>
      <c r="H152" s="40"/>
    </row>
    <row r="153" spans="1:8" ht="60" x14ac:dyDescent="0.25">
      <c r="A153" s="29"/>
      <c r="B153" s="30"/>
      <c r="C153" s="31" t="s">
        <v>9</v>
      </c>
      <c r="D153" s="32" t="s">
        <v>10</v>
      </c>
      <c r="E153" s="33">
        <v>34320</v>
      </c>
      <c r="F153" s="34">
        <v>0</v>
      </c>
      <c r="G153" s="34">
        <v>0</v>
      </c>
      <c r="H153" s="40"/>
    </row>
    <row r="154" spans="1:8" x14ac:dyDescent="0.25">
      <c r="A154" s="15" t="s">
        <v>180</v>
      </c>
      <c r="B154" s="16"/>
      <c r="C154" s="17" t="s">
        <v>4</v>
      </c>
      <c r="D154" s="18" t="s">
        <v>181</v>
      </c>
      <c r="E154" s="19">
        <f>SUM(E155+E162+E164)</f>
        <v>205417</v>
      </c>
      <c r="F154" s="20">
        <f>SUM(F155+F162+F164)</f>
        <v>128280</v>
      </c>
      <c r="G154" s="20">
        <f>SUM(G155+G162+G164)</f>
        <v>128280</v>
      </c>
      <c r="H154" s="37"/>
    </row>
    <row r="155" spans="1:8" ht="28.5" x14ac:dyDescent="0.25">
      <c r="A155" s="22"/>
      <c r="B155" s="23" t="s">
        <v>182</v>
      </c>
      <c r="C155" s="24" t="s">
        <v>4</v>
      </c>
      <c r="D155" s="25" t="s">
        <v>183</v>
      </c>
      <c r="E155" s="26">
        <f t="shared" ref="E155:F155" si="17">SUM(E156:E161)</f>
        <v>103544</v>
      </c>
      <c r="F155" s="27">
        <f t="shared" si="17"/>
        <v>28123</v>
      </c>
      <c r="G155" s="27">
        <f>SUM(G156:G161)</f>
        <v>28123</v>
      </c>
      <c r="H155" s="39"/>
    </row>
    <row r="156" spans="1:8" ht="30" x14ac:dyDescent="0.25">
      <c r="A156" s="29"/>
      <c r="B156" s="30"/>
      <c r="C156" s="31" t="s">
        <v>25</v>
      </c>
      <c r="D156" s="32" t="s">
        <v>26</v>
      </c>
      <c r="E156" s="33">
        <v>120</v>
      </c>
      <c r="F156" s="34">
        <v>123</v>
      </c>
      <c r="G156" s="34">
        <v>123</v>
      </c>
      <c r="H156" s="40"/>
    </row>
    <row r="157" spans="1:8" ht="75" x14ac:dyDescent="0.25">
      <c r="A157" s="29"/>
      <c r="B157" s="30"/>
      <c r="C157" s="31" t="s">
        <v>27</v>
      </c>
      <c r="D157" s="32" t="s">
        <v>28</v>
      </c>
      <c r="E157" s="33">
        <v>36220</v>
      </c>
      <c r="F157" s="34">
        <v>3000</v>
      </c>
      <c r="G157" s="34">
        <v>3000</v>
      </c>
      <c r="H157" s="40"/>
    </row>
    <row r="158" spans="1:8" x14ac:dyDescent="0.25">
      <c r="A158" s="29"/>
      <c r="B158" s="30"/>
      <c r="C158" s="31" t="s">
        <v>67</v>
      </c>
      <c r="D158" s="32" t="s">
        <v>68</v>
      </c>
      <c r="E158" s="33">
        <v>21800</v>
      </c>
      <c r="F158" s="34">
        <v>20000</v>
      </c>
      <c r="G158" s="34">
        <v>20000</v>
      </c>
      <c r="H158" s="40"/>
    </row>
    <row r="159" spans="1:8" x14ac:dyDescent="0.25">
      <c r="A159" s="29"/>
      <c r="B159" s="30"/>
      <c r="C159" s="31" t="s">
        <v>29</v>
      </c>
      <c r="D159" s="32" t="s">
        <v>30</v>
      </c>
      <c r="E159" s="33">
        <v>4630</v>
      </c>
      <c r="F159" s="34">
        <v>1000</v>
      </c>
      <c r="G159" s="34">
        <v>1000</v>
      </c>
      <c r="H159" s="40"/>
    </row>
    <row r="160" spans="1:8" ht="30" x14ac:dyDescent="0.25">
      <c r="A160" s="29"/>
      <c r="B160" s="30"/>
      <c r="C160" s="31" t="s">
        <v>184</v>
      </c>
      <c r="D160" s="32" t="s">
        <v>185</v>
      </c>
      <c r="E160" s="33">
        <v>7650</v>
      </c>
      <c r="F160" s="34">
        <v>0</v>
      </c>
      <c r="G160" s="34">
        <v>0</v>
      </c>
      <c r="H160" s="40"/>
    </row>
    <row r="161" spans="1:8" x14ac:dyDescent="0.25">
      <c r="A161" s="29"/>
      <c r="B161" s="30"/>
      <c r="C161" s="31" t="s">
        <v>33</v>
      </c>
      <c r="D161" s="32" t="s">
        <v>34</v>
      </c>
      <c r="E161" s="33">
        <v>33124</v>
      </c>
      <c r="F161" s="34">
        <v>4000</v>
      </c>
      <c r="G161" s="34">
        <v>4000</v>
      </c>
      <c r="H161" s="40"/>
    </row>
    <row r="162" spans="1:8" ht="42.75" x14ac:dyDescent="0.25">
      <c r="A162" s="22"/>
      <c r="B162" s="23" t="s">
        <v>186</v>
      </c>
      <c r="C162" s="24" t="s">
        <v>4</v>
      </c>
      <c r="D162" s="25" t="s">
        <v>187</v>
      </c>
      <c r="E162" s="26">
        <f t="shared" ref="E162:F162" si="18">SUM(E163)</f>
        <v>6873</v>
      </c>
      <c r="F162" s="27">
        <f t="shared" si="18"/>
        <v>157</v>
      </c>
      <c r="G162" s="27">
        <f>SUM(G163)</f>
        <v>157</v>
      </c>
      <c r="H162" s="39"/>
    </row>
    <row r="163" spans="1:8" x14ac:dyDescent="0.25">
      <c r="A163" s="29"/>
      <c r="B163" s="30"/>
      <c r="C163" s="31" t="s">
        <v>33</v>
      </c>
      <c r="D163" s="32" t="s">
        <v>34</v>
      </c>
      <c r="E163" s="33">
        <v>6873</v>
      </c>
      <c r="F163" s="34">
        <v>157</v>
      </c>
      <c r="G163" s="34">
        <v>157</v>
      </c>
      <c r="H163" s="40"/>
    </row>
    <row r="164" spans="1:8" x14ac:dyDescent="0.25">
      <c r="A164" s="22"/>
      <c r="B164" s="23" t="s">
        <v>188</v>
      </c>
      <c r="C164" s="24" t="s">
        <v>4</v>
      </c>
      <c r="D164" s="25" t="s">
        <v>189</v>
      </c>
      <c r="E164" s="26">
        <f t="shared" ref="E164:F164" si="19">SUM(E165)</f>
        <v>95000</v>
      </c>
      <c r="F164" s="27">
        <f t="shared" si="19"/>
        <v>100000</v>
      </c>
      <c r="G164" s="27">
        <f>SUM(G165)</f>
        <v>100000</v>
      </c>
      <c r="H164" s="39"/>
    </row>
    <row r="165" spans="1:8" x14ac:dyDescent="0.25">
      <c r="A165" s="29"/>
      <c r="B165" s="30"/>
      <c r="C165" s="31" t="s">
        <v>33</v>
      </c>
      <c r="D165" s="32" t="s">
        <v>34</v>
      </c>
      <c r="E165" s="33">
        <v>95000</v>
      </c>
      <c r="F165" s="34">
        <v>100000</v>
      </c>
      <c r="G165" s="34">
        <v>100000</v>
      </c>
      <c r="H165" s="40"/>
    </row>
    <row r="166" spans="1:8" x14ac:dyDescent="0.25">
      <c r="A166" s="15" t="s">
        <v>190</v>
      </c>
      <c r="B166" s="16"/>
      <c r="C166" s="17" t="s">
        <v>4</v>
      </c>
      <c r="D166" s="18" t="s">
        <v>191</v>
      </c>
      <c r="E166" s="19">
        <f t="shared" ref="E166:F166" si="20">SUM(E167+E173)</f>
        <v>2145225</v>
      </c>
      <c r="F166" s="20">
        <f t="shared" si="20"/>
        <v>1886978</v>
      </c>
      <c r="G166" s="20">
        <f>SUM(G167+G173)</f>
        <v>1886978</v>
      </c>
      <c r="H166" s="37"/>
    </row>
    <row r="167" spans="1:8" x14ac:dyDescent="0.25">
      <c r="A167" s="22"/>
      <c r="B167" s="23" t="s">
        <v>192</v>
      </c>
      <c r="C167" s="24" t="s">
        <v>4</v>
      </c>
      <c r="D167" s="25" t="s">
        <v>193</v>
      </c>
      <c r="E167" s="26">
        <f t="shared" ref="E167:F167" si="21">SUM(E168:E172)</f>
        <v>985618</v>
      </c>
      <c r="F167" s="27">
        <f t="shared" si="21"/>
        <v>822481</v>
      </c>
      <c r="G167" s="27">
        <f>SUM(G168:G172)</f>
        <v>822481</v>
      </c>
      <c r="H167" s="39"/>
    </row>
    <row r="168" spans="1:8" hidden="1" x14ac:dyDescent="0.25">
      <c r="A168" s="29"/>
      <c r="B168" s="30"/>
      <c r="C168" s="31" t="s">
        <v>194</v>
      </c>
      <c r="D168" s="32" t="s">
        <v>195</v>
      </c>
      <c r="E168" s="33">
        <v>0</v>
      </c>
      <c r="F168" s="34">
        <v>0</v>
      </c>
      <c r="G168" s="34">
        <v>0</v>
      </c>
      <c r="H168" s="40"/>
    </row>
    <row r="169" spans="1:8" ht="60" x14ac:dyDescent="0.25">
      <c r="A169" s="29"/>
      <c r="B169" s="30"/>
      <c r="C169" s="31" t="s">
        <v>9</v>
      </c>
      <c r="D169" s="32" t="s">
        <v>10</v>
      </c>
      <c r="E169" s="33">
        <v>102</v>
      </c>
      <c r="F169" s="34">
        <v>0</v>
      </c>
      <c r="G169" s="34">
        <v>0</v>
      </c>
      <c r="H169" s="40"/>
    </row>
    <row r="170" spans="1:8" ht="90" x14ac:dyDescent="0.25">
      <c r="A170" s="29"/>
      <c r="B170" s="30"/>
      <c r="C170" s="31" t="s">
        <v>196</v>
      </c>
      <c r="D170" s="32" t="s">
        <v>197</v>
      </c>
      <c r="E170" s="33">
        <v>505878</v>
      </c>
      <c r="F170" s="34">
        <v>207552</v>
      </c>
      <c r="G170" s="34">
        <v>207552</v>
      </c>
      <c r="H170" s="40"/>
    </row>
    <row r="171" spans="1:8" ht="60" x14ac:dyDescent="0.25">
      <c r="A171" s="29"/>
      <c r="B171" s="30"/>
      <c r="C171" s="31" t="s">
        <v>198</v>
      </c>
      <c r="D171" s="32" t="s">
        <v>199</v>
      </c>
      <c r="E171" s="33">
        <v>65047</v>
      </c>
      <c r="F171" s="34">
        <v>98014</v>
      </c>
      <c r="G171" s="34">
        <v>98014</v>
      </c>
      <c r="H171" s="40"/>
    </row>
    <row r="172" spans="1:8" ht="60" x14ac:dyDescent="0.25">
      <c r="A172" s="29"/>
      <c r="B172" s="30"/>
      <c r="C172" s="31" t="s">
        <v>200</v>
      </c>
      <c r="D172" s="32" t="s">
        <v>201</v>
      </c>
      <c r="E172" s="33">
        <v>414591</v>
      </c>
      <c r="F172" s="34">
        <v>516915</v>
      </c>
      <c r="G172" s="34">
        <v>516915</v>
      </c>
      <c r="H172" s="40"/>
    </row>
    <row r="173" spans="1:8" ht="28.5" x14ac:dyDescent="0.25">
      <c r="A173" s="22"/>
      <c r="B173" s="23" t="s">
        <v>202</v>
      </c>
      <c r="C173" s="24" t="s">
        <v>4</v>
      </c>
      <c r="D173" s="25" t="s">
        <v>203</v>
      </c>
      <c r="E173" s="26">
        <f t="shared" ref="E173:F173" si="22">SUM(E174:E181)</f>
        <v>1159607</v>
      </c>
      <c r="F173" s="27">
        <f t="shared" si="22"/>
        <v>1064497</v>
      </c>
      <c r="G173" s="27">
        <f>SUM(G174:G181)</f>
        <v>1064497</v>
      </c>
      <c r="H173" s="39"/>
    </row>
    <row r="174" spans="1:8" ht="75" x14ac:dyDescent="0.25">
      <c r="A174" s="29"/>
      <c r="B174" s="30"/>
      <c r="C174" s="31" t="s">
        <v>27</v>
      </c>
      <c r="D174" s="32" t="s">
        <v>28</v>
      </c>
      <c r="E174" s="33">
        <v>5183</v>
      </c>
      <c r="F174" s="34">
        <v>10000</v>
      </c>
      <c r="G174" s="34">
        <v>10000</v>
      </c>
      <c r="H174" s="40"/>
    </row>
    <row r="175" spans="1:8" x14ac:dyDescent="0.25">
      <c r="A175" s="29"/>
      <c r="B175" s="30"/>
      <c r="C175" s="31" t="s">
        <v>67</v>
      </c>
      <c r="D175" s="32" t="s">
        <v>68</v>
      </c>
      <c r="E175" s="33">
        <v>200</v>
      </c>
      <c r="F175" s="34">
        <v>0</v>
      </c>
      <c r="G175" s="34">
        <v>0</v>
      </c>
      <c r="H175" s="40"/>
    </row>
    <row r="176" spans="1:8" x14ac:dyDescent="0.25">
      <c r="A176" s="29"/>
      <c r="B176" s="30"/>
      <c r="C176" s="31" t="s">
        <v>29</v>
      </c>
      <c r="D176" s="32" t="s">
        <v>30</v>
      </c>
      <c r="E176" s="33">
        <v>40</v>
      </c>
      <c r="F176" s="34">
        <v>0</v>
      </c>
      <c r="G176" s="34">
        <v>0</v>
      </c>
      <c r="H176" s="40"/>
    </row>
    <row r="177" spans="1:8" ht="30" x14ac:dyDescent="0.25">
      <c r="A177" s="29"/>
      <c r="B177" s="30"/>
      <c r="C177" s="31" t="s">
        <v>31</v>
      </c>
      <c r="D177" s="32" t="s">
        <v>32</v>
      </c>
      <c r="E177" s="33">
        <v>2997</v>
      </c>
      <c r="F177" s="34">
        <v>0</v>
      </c>
      <c r="G177" s="34">
        <v>0</v>
      </c>
      <c r="H177" s="40"/>
    </row>
    <row r="178" spans="1:8" ht="30" x14ac:dyDescent="0.25">
      <c r="A178" s="29"/>
      <c r="B178" s="30"/>
      <c r="C178" s="31" t="s">
        <v>184</v>
      </c>
      <c r="D178" s="32" t="s">
        <v>185</v>
      </c>
      <c r="E178" s="33">
        <v>17900</v>
      </c>
      <c r="F178" s="34">
        <v>0</v>
      </c>
      <c r="G178" s="34">
        <v>0</v>
      </c>
      <c r="H178" s="40"/>
    </row>
    <row r="179" spans="1:8" x14ac:dyDescent="0.25">
      <c r="A179" s="29"/>
      <c r="B179" s="30"/>
      <c r="C179" s="31" t="s">
        <v>33</v>
      </c>
      <c r="D179" s="32" t="s">
        <v>34</v>
      </c>
      <c r="E179" s="33">
        <v>34600</v>
      </c>
      <c r="F179" s="34">
        <v>1000</v>
      </c>
      <c r="G179" s="34">
        <v>1000</v>
      </c>
      <c r="H179" s="40"/>
    </row>
    <row r="180" spans="1:8" ht="90" x14ac:dyDescent="0.25">
      <c r="A180" s="29"/>
      <c r="B180" s="30"/>
      <c r="C180" s="31" t="s">
        <v>196</v>
      </c>
      <c r="D180" s="32" t="s">
        <v>197</v>
      </c>
      <c r="E180" s="33">
        <v>301355</v>
      </c>
      <c r="F180" s="34">
        <v>122870</v>
      </c>
      <c r="G180" s="34">
        <v>122870</v>
      </c>
      <c r="H180" s="40"/>
    </row>
    <row r="181" spans="1:8" ht="60" x14ac:dyDescent="0.25">
      <c r="A181" s="29"/>
      <c r="B181" s="30"/>
      <c r="C181" s="31" t="s">
        <v>200</v>
      </c>
      <c r="D181" s="32" t="s">
        <v>201</v>
      </c>
      <c r="E181" s="33">
        <v>797332</v>
      </c>
      <c r="F181" s="34">
        <v>930627</v>
      </c>
      <c r="G181" s="34">
        <v>930627</v>
      </c>
      <c r="H181" s="40"/>
    </row>
    <row r="182" spans="1:8" ht="28.5" x14ac:dyDescent="0.25">
      <c r="A182" s="15" t="s">
        <v>204</v>
      </c>
      <c r="B182" s="16"/>
      <c r="C182" s="17" t="s">
        <v>4</v>
      </c>
      <c r="D182" s="18" t="s">
        <v>205</v>
      </c>
      <c r="E182" s="19">
        <f t="shared" ref="E182:F182" si="23">SUM(E183)</f>
        <v>180000</v>
      </c>
      <c r="F182" s="20">
        <f t="shared" si="23"/>
        <v>80000</v>
      </c>
      <c r="G182" s="20">
        <f>SUM(G183)</f>
        <v>80000</v>
      </c>
      <c r="H182" s="37"/>
    </row>
    <row r="183" spans="1:8" ht="42.75" x14ac:dyDescent="0.25">
      <c r="A183" s="22"/>
      <c r="B183" s="23" t="s">
        <v>206</v>
      </c>
      <c r="C183" s="24" t="s">
        <v>4</v>
      </c>
      <c r="D183" s="25" t="s">
        <v>207</v>
      </c>
      <c r="E183" s="26">
        <f t="shared" ref="E183:F183" si="24">SUM(E184)</f>
        <v>180000</v>
      </c>
      <c r="F183" s="27">
        <f t="shared" si="24"/>
        <v>80000</v>
      </c>
      <c r="G183" s="27">
        <f>SUM(G184)</f>
        <v>80000</v>
      </c>
      <c r="H183" s="39"/>
    </row>
    <row r="184" spans="1:8" x14ac:dyDescent="0.25">
      <c r="A184" s="29"/>
      <c r="B184" s="30"/>
      <c r="C184" s="31" t="s">
        <v>75</v>
      </c>
      <c r="D184" s="32" t="s">
        <v>76</v>
      </c>
      <c r="E184" s="33">
        <v>180000</v>
      </c>
      <c r="F184" s="34">
        <v>80000</v>
      </c>
      <c r="G184" s="34">
        <v>80000</v>
      </c>
      <c r="H184" s="40"/>
    </row>
    <row r="185" spans="1:8" ht="28.5" x14ac:dyDescent="0.25">
      <c r="A185" s="15" t="s">
        <v>208</v>
      </c>
      <c r="B185" s="16"/>
      <c r="C185" s="17" t="s">
        <v>4</v>
      </c>
      <c r="D185" s="18" t="s">
        <v>209</v>
      </c>
      <c r="E185" s="19">
        <f t="shared" ref="E185:F185" si="25">SUM(E186)</f>
        <v>20000</v>
      </c>
      <c r="F185" s="20">
        <f t="shared" si="25"/>
        <v>20000</v>
      </c>
      <c r="G185" s="20">
        <f>SUM(G186)</f>
        <v>20000</v>
      </c>
      <c r="H185" s="37"/>
    </row>
    <row r="186" spans="1:8" x14ac:dyDescent="0.25">
      <c r="A186" s="22"/>
      <c r="B186" s="23" t="s">
        <v>210</v>
      </c>
      <c r="C186" s="24" t="s">
        <v>4</v>
      </c>
      <c r="D186" s="25" t="s">
        <v>66</v>
      </c>
      <c r="E186" s="26">
        <f t="shared" ref="E186:F186" si="26">SUM(E187)</f>
        <v>20000</v>
      </c>
      <c r="F186" s="27">
        <f t="shared" si="26"/>
        <v>20000</v>
      </c>
      <c r="G186" s="27">
        <f>SUM(G187)</f>
        <v>20000</v>
      </c>
      <c r="H186" s="39"/>
    </row>
    <row r="187" spans="1:8" ht="60" x14ac:dyDescent="0.25">
      <c r="A187" s="46"/>
      <c r="B187" s="47"/>
      <c r="C187" s="48" t="s">
        <v>21</v>
      </c>
      <c r="D187" s="49" t="s">
        <v>22</v>
      </c>
      <c r="E187" s="50">
        <v>20000</v>
      </c>
      <c r="F187" s="51">
        <v>20000</v>
      </c>
      <c r="G187" s="51">
        <v>20000</v>
      </c>
      <c r="H187" s="52"/>
    </row>
    <row r="188" spans="1:8" x14ac:dyDescent="0.25">
      <c r="A188" s="6"/>
      <c r="B188" s="6"/>
      <c r="C188" s="6"/>
      <c r="D188" s="6"/>
      <c r="E188" s="6"/>
      <c r="F188" s="6"/>
      <c r="G188" s="6"/>
      <c r="H188" s="6"/>
    </row>
    <row r="189" spans="1:8" x14ac:dyDescent="0.25">
      <c r="A189" s="1"/>
      <c r="B189" s="1"/>
      <c r="C189" s="1"/>
      <c r="D189" s="1"/>
      <c r="E189" s="1"/>
      <c r="F189" s="1"/>
      <c r="G189" s="1"/>
      <c r="H189" s="1"/>
    </row>
  </sheetData>
  <mergeCells count="12">
    <mergeCell ref="A6:A7"/>
    <mergeCell ref="B6:B7"/>
    <mergeCell ref="C6:C7"/>
    <mergeCell ref="D6:D7"/>
    <mergeCell ref="G6:H6"/>
    <mergeCell ref="A1:E1"/>
    <mergeCell ref="A2:E2"/>
    <mergeCell ref="A4:E4"/>
    <mergeCell ref="F2:H2"/>
    <mergeCell ref="F3:H3"/>
    <mergeCell ref="F4:H4"/>
    <mergeCell ref="F1:H1"/>
  </mergeCells>
  <pageMargins left="0.70866141732283472" right="0.70866141732283472" top="0.98425196850393704" bottom="0.70866141732283472" header="0" footer="0"/>
  <pageSetup paperSize="9" scale="62" orientation="portrait" r:id="rId1"/>
  <rowBreaks count="6" manualBreakCount="6">
    <brk id="37" max="7" man="1"/>
    <brk id="76" max="7" man="1"/>
    <brk id="110" max="7" man="1"/>
    <brk id="138" max="7" man="1"/>
    <brk id="171" max="7" man="1"/>
    <brk id="1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Starostwo Powiatowe w Braniewie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Starostwo Powiatowe w Braniewie</dc:creator>
  <cp:lastModifiedBy>mdembowska</cp:lastModifiedBy>
  <cp:lastPrinted>2021-11-10T09:52:20Z</cp:lastPrinted>
  <dcterms:created xsi:type="dcterms:W3CDTF">2021-11-05T13:27:45Z</dcterms:created>
  <dcterms:modified xsi:type="dcterms:W3CDTF">2021-11-12T12:31:36Z</dcterms:modified>
</cp:coreProperties>
</file>