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Kredyty" sheetId="3" r:id="rId3"/>
  </sheets>
  <definedNames>
    <definedName name="_xlnm.Print_Area" localSheetId="0">'Arkusz1'!#REF!</definedName>
    <definedName name="_xlnm.Print_Area" localSheetId="2">'Kredyty'!$A$1:$AL$30</definedName>
    <definedName name="_xlnm.Print_Titles" localSheetId="2">'Kredyty'!$A:$B</definedName>
    <definedName name="Z_3D7A9944_61E6_4F83_B728_27F781234A94_.wvu.PrintTitles" localSheetId="2" hidden="1">'Kredyty'!$A:$B</definedName>
    <definedName name="Z_59921880_5365_11DA_827C_000476915E5A_.wvu.PrintTitles" localSheetId="2" hidden="1">'Kredyty'!$A:$B</definedName>
    <definedName name="Z_E944010F_DA83_4439_8069_6C5460253355_.wvu.Cols" localSheetId="2" hidden="1">'Kredyty'!$E:$J</definedName>
    <definedName name="Z_E944010F_DA83_4439_8069_6C5460253355_.wvu.PrintTitles" localSheetId="2" hidden="1">'Kredyty'!$A:$B</definedName>
    <definedName name="Z_FAEB4326_D0F7_40D9_AEAC_EA591C0C9A62_.wvu.Cols" localSheetId="2" hidden="1">'Kredyty'!$E:$I</definedName>
    <definedName name="Z_FAEB4326_D0F7_40D9_AEAC_EA591C0C9A62_.wvu.PrintArea" localSheetId="2" hidden="1">'Kredyty'!$A$1:$AL$30</definedName>
    <definedName name="Z_FAEB4326_D0F7_40D9_AEAC_EA591C0C9A62_.wvu.PrintTitles" localSheetId="2" hidden="1">'Kredyty'!$A:$B</definedName>
  </definedNames>
  <calcPr fullCalcOnLoad="1"/>
</workbook>
</file>

<file path=xl/comments3.xml><?xml version="1.0" encoding="utf-8"?>
<comments xmlns="http://schemas.openxmlformats.org/spreadsheetml/2006/main">
  <authors>
    <author>pc69u</author>
  </authors>
  <commentList>
    <comment ref="Q15" authorId="0">
      <text>
        <r>
          <rPr>
            <sz val="10"/>
            <rFont val="Arial CE"/>
            <family val="0"/>
          </rPr>
          <t>pc69u: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<sst xmlns="http://schemas.openxmlformats.org/spreadsheetml/2006/main" count="81" uniqueCount="72">
  <si>
    <t>23.08.2002</t>
  </si>
  <si>
    <t xml:space="preserve">Bank </t>
  </si>
  <si>
    <t xml:space="preserve">kwota </t>
  </si>
  <si>
    <t>Spłata  rat w 2006 r.</t>
  </si>
  <si>
    <t>Spłata  rat w 2007 r.</t>
  </si>
  <si>
    <t>Spłata  rat w 2008 r.</t>
  </si>
  <si>
    <t>Spłata  rat w 2009 r.</t>
  </si>
  <si>
    <t>Spłata  rat w 2010 r.</t>
  </si>
  <si>
    <t>Spłata  rat w 2011 r.</t>
  </si>
  <si>
    <t>Spłata  rat w 2012 r.</t>
  </si>
  <si>
    <t>Spłata  rat w 2013 r.</t>
  </si>
  <si>
    <t>Stan zadłużenia na 2005 r.</t>
  </si>
  <si>
    <t>Stan zadłużenia na 2006 r.</t>
  </si>
  <si>
    <t>Stan zadłużenia na 2007 r.</t>
  </si>
  <si>
    <t>Stan zadłużenia na 2008 r.</t>
  </si>
  <si>
    <t>Stan zadłużenia na 2009 r.</t>
  </si>
  <si>
    <t>Stan zadłużenia na 2010 r.</t>
  </si>
  <si>
    <t>Stan zadłużenia na 2011 r.</t>
  </si>
  <si>
    <t>Stan zadłużenia na 2012 r.</t>
  </si>
  <si>
    <t>Razem</t>
  </si>
  <si>
    <t>Lp</t>
  </si>
  <si>
    <t xml:space="preserve">Poręczenie </t>
  </si>
  <si>
    <t>Bank Gospodarstwa Krajowego Oddział Gdynia</t>
  </si>
  <si>
    <t>data zawarcia uruchomienia</t>
  </si>
  <si>
    <t>25.07.2003</t>
  </si>
  <si>
    <t>28.09.2004</t>
  </si>
  <si>
    <t>Wojewódzki Fundusz Ochrony Środowiska i Gospodarki Wodnej w Olsztynie</t>
  </si>
  <si>
    <t>09.11.2004</t>
  </si>
  <si>
    <t xml:space="preserve">BRE Bank Hipoteczny SA w Warszawie </t>
  </si>
  <si>
    <t>Braniewsko-Pasłęcki Bank Spółdzielczy Oddział w Braniewie</t>
  </si>
  <si>
    <t>17.08.2005</t>
  </si>
  <si>
    <t>OGÓŁEM</t>
  </si>
  <si>
    <t xml:space="preserve">Terminy spłat zaciągniętych przez Powiat Braniewski  </t>
  </si>
  <si>
    <t>Stan zadłużenia na 2013 r.</t>
  </si>
  <si>
    <t>Spłata  rat w 2014 r.</t>
  </si>
  <si>
    <t xml:space="preserve">Bank Ochrony Środowiska S.A. Oddział w Olsztynie </t>
  </si>
  <si>
    <t>26.07.2006</t>
  </si>
  <si>
    <t>Przeliczenie Euro 2006</t>
  </si>
  <si>
    <t xml:space="preserve">kredytów bankowych, pożyczek i udzielonych poręczeń </t>
  </si>
  <si>
    <t>kredyt przewidziany do zaciągnięcia w 2010 roku</t>
  </si>
  <si>
    <t>kredyt przewidziany do zaciągnięcia w 2011 roku</t>
  </si>
  <si>
    <t xml:space="preserve">Bank Polskiej Spółdzielczości S.A. Oddział Regionalny w Olsztynie </t>
  </si>
  <si>
    <t>10.08.2007</t>
  </si>
  <si>
    <t>* kredyt w pozycji 1 jest zaciągnięty w EURO. Zadłużenie przeliczane wg kursu średniego NBP.</t>
  </si>
  <si>
    <t>Stan zadłużenia na 2014 r.</t>
  </si>
  <si>
    <t>Spłata  rat w 2015 r.</t>
  </si>
  <si>
    <t>Stan zadłużenia na 2015 r.</t>
  </si>
  <si>
    <t>Spłata  rat w 2016 r.</t>
  </si>
  <si>
    <t>Stan zadłużenia na 2016 r.</t>
  </si>
  <si>
    <t>Spłata  rat w 2017 r.</t>
  </si>
  <si>
    <t>Stan zadłużenia na 2017 r.</t>
  </si>
  <si>
    <t>Spłata  rat w 2018 r.</t>
  </si>
  <si>
    <t>kredyt przewidziany do zaciągnięcia w 2012 roku</t>
  </si>
  <si>
    <t>Potencjalne spłaty kapitału z tytułu udzielonego poręczenia w 2003 r.</t>
  </si>
  <si>
    <t>Potencjalne spłaty kapitału z tytułu udzielonego poręczenia w 2008 r.</t>
  </si>
  <si>
    <t>Bank DnB NORD Bank Polska (BISE) S.A. O/ Gdynia</t>
  </si>
  <si>
    <t>01.12.2008</t>
  </si>
  <si>
    <t>Wzrost zadłużenia z tytułu przeliczenia EURO</t>
  </si>
  <si>
    <t>Potencjalne spłaty kapitału z tytułu udzielonego poręczenia w 2009 r.</t>
  </si>
  <si>
    <t xml:space="preserve">** Zgodnie z umową umorzenia pożyczki nr 75/04/W-206/OP-LZ/P z 20.07.2009r. Rata w wysokości 6.250 zł. została umorzona. </t>
  </si>
  <si>
    <t>0**</t>
  </si>
  <si>
    <t>Stan zadłużenia na 2018 r.</t>
  </si>
  <si>
    <t>Stan zadłużenia na 2019 r.</t>
  </si>
  <si>
    <t>Stan zadłużenia na 2020 r.</t>
  </si>
  <si>
    <t>Spłata  rat w 2019 r.</t>
  </si>
  <si>
    <t>Spłata  rat w 2020 r.</t>
  </si>
  <si>
    <t>Powiatu Braniewskiego</t>
  </si>
  <si>
    <t>kredyt przewidziany do zaciągnięcia w 2013 roku</t>
  </si>
  <si>
    <t>Załącznik nr 11 a do Uchwały Rady</t>
  </si>
  <si>
    <t>Załącznik nr 11a do Uchwały Rady</t>
  </si>
  <si>
    <t>Nr XLIII/236/10 z dnia 29.04.2010 r.</t>
  </si>
  <si>
    <t>Nr XLIII/236/10 z dnia 29.04.2010 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</si>
</sst>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4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 wrapText="1"/>
    </xf>
    <xf numFmtId="49" fontId="0" fillId="2" borderId="13" xfId="0" applyNumberFormat="1" applyFont="1" applyFill="1" applyBorder="1" applyAlignment="1">
      <alignment horizontal="center" vertical="center" textRotation="90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16" xfId="0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2" fillId="2" borderId="1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vertical="center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vertical="center"/>
    </xf>
    <xf numFmtId="3" fontId="1" fillId="3" borderId="14" xfId="0" applyNumberFormat="1" applyFont="1" applyFill="1" applyBorder="1" applyAlignment="1">
      <alignment horizontal="right" vertical="center" wrapText="1"/>
    </xf>
    <xf numFmtId="3" fontId="1" fillId="3" borderId="17" xfId="0" applyNumberFormat="1" applyFon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21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00390625" defaultRowHeight="12.75"/>
  <cols>
    <col min="2" max="2" width="14.625" style="0" customWidth="1"/>
    <col min="3" max="3" width="10.875" style="0" customWidth="1"/>
    <col min="4" max="4" width="13.75390625" style="0" customWidth="1"/>
    <col min="5" max="5" width="17.00390625" style="0" customWidth="1"/>
    <col min="6" max="6" width="16.25390625" style="0" customWidth="1"/>
  </cols>
  <sheetData>
    <row r="1" ht="4.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view="pageBreakPreview" zoomScaleSheetLayoutView="100" workbookViewId="0" topLeftCell="L7">
      <selection activeCell="AE12" sqref="AE12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28.375" style="0" customWidth="1"/>
    <col min="4" max="4" width="10.00390625" style="0" customWidth="1"/>
    <col min="5" max="5" width="9.75390625" style="0" hidden="1" customWidth="1"/>
    <col min="6" max="6" width="9.25390625" style="0" hidden="1" customWidth="1"/>
    <col min="7" max="7" width="7.25390625" style="0" hidden="1" customWidth="1"/>
    <col min="8" max="8" width="9.75390625" style="0" hidden="1" customWidth="1"/>
    <col min="9" max="9" width="9.00390625" style="0" hidden="1" customWidth="1"/>
    <col min="10" max="10" width="12.375" style="0" customWidth="1"/>
    <col min="11" max="11" width="11.625" style="0" customWidth="1"/>
    <col min="12" max="12" width="10.875" style="0" customWidth="1"/>
    <col min="13" max="13" width="12.875" style="0" customWidth="1"/>
    <col min="14" max="14" width="12.625" style="0" customWidth="1"/>
    <col min="15" max="15" width="9.00390625" style="0" customWidth="1"/>
    <col min="16" max="16" width="12.00390625" style="0" customWidth="1"/>
    <col min="17" max="17" width="13.125" style="0" customWidth="1"/>
    <col min="18" max="18" width="14.375" style="0" customWidth="1"/>
    <col min="19" max="19" width="12.75390625" style="0" customWidth="1"/>
    <col min="20" max="20" width="13.875" style="0" customWidth="1"/>
    <col min="21" max="21" width="11.75390625" style="0" bestFit="1" customWidth="1"/>
    <col min="22" max="22" width="13.00390625" style="0" customWidth="1"/>
    <col min="23" max="23" width="11.75390625" style="0" bestFit="1" customWidth="1"/>
    <col min="24" max="24" width="12.25390625" style="0" bestFit="1" customWidth="1"/>
    <col min="25" max="25" width="11.75390625" style="0" bestFit="1" customWidth="1"/>
    <col min="26" max="26" width="12.875" style="0" customWidth="1"/>
    <col min="27" max="27" width="12.625" style="0" customWidth="1"/>
    <col min="28" max="28" width="12.375" style="0" customWidth="1"/>
    <col min="29" max="30" width="12.625" style="0" customWidth="1"/>
    <col min="31" max="31" width="13.375" style="0" customWidth="1"/>
    <col min="32" max="34" width="11.75390625" style="0" bestFit="1" customWidth="1"/>
    <col min="35" max="35" width="11.375" style="0" customWidth="1"/>
    <col min="36" max="36" width="12.125" style="0" customWidth="1"/>
    <col min="37" max="37" width="12.75390625" style="0" customWidth="1"/>
    <col min="38" max="38" width="11.75390625" style="0" customWidth="1"/>
    <col min="39" max="39" width="3.625" style="0" customWidth="1"/>
  </cols>
  <sheetData>
    <row r="1" spans="17:38" ht="12.75">
      <c r="Q1" s="81" t="s">
        <v>68</v>
      </c>
      <c r="R1" s="58"/>
      <c r="S1" s="46"/>
      <c r="AA1" s="81" t="s">
        <v>69</v>
      </c>
      <c r="AB1" s="81"/>
      <c r="AC1" s="81"/>
      <c r="AJ1" s="81" t="s">
        <v>69</v>
      </c>
      <c r="AK1" s="81"/>
      <c r="AL1" s="81"/>
    </row>
    <row r="2" spans="3:38" ht="12.75" customHeight="1">
      <c r="C2" s="27"/>
      <c r="Q2" s="82" t="s">
        <v>66</v>
      </c>
      <c r="R2" s="58"/>
      <c r="S2" s="46"/>
      <c r="AA2" s="58" t="s">
        <v>66</v>
      </c>
      <c r="AB2" s="82"/>
      <c r="AC2" s="82"/>
      <c r="AE2" s="46"/>
      <c r="AF2" s="46"/>
      <c r="AG2" s="46"/>
      <c r="AH2" s="46"/>
      <c r="AI2" s="46"/>
      <c r="AJ2" s="58" t="s">
        <v>66</v>
      </c>
      <c r="AK2" s="58"/>
      <c r="AL2" s="82"/>
    </row>
    <row r="3" spans="17:39" ht="12.75">
      <c r="Q3" s="82" t="s">
        <v>70</v>
      </c>
      <c r="R3" s="58"/>
      <c r="S3" s="46"/>
      <c r="AA3" s="58" t="s">
        <v>70</v>
      </c>
      <c r="AB3" s="82"/>
      <c r="AC3" s="82"/>
      <c r="AE3" s="46"/>
      <c r="AF3" s="46"/>
      <c r="AG3" s="46"/>
      <c r="AH3" s="46"/>
      <c r="AI3" s="46"/>
      <c r="AJ3" s="58" t="s">
        <v>71</v>
      </c>
      <c r="AK3" s="58"/>
      <c r="AL3" s="82"/>
      <c r="AM3" s="1"/>
    </row>
    <row r="4" spans="3:39" ht="15.75">
      <c r="C4" s="2" t="s">
        <v>32</v>
      </c>
      <c r="D4" s="2"/>
      <c r="H4" s="2"/>
      <c r="I4" s="2"/>
      <c r="J4" s="2"/>
      <c r="K4" s="2"/>
      <c r="L4" s="2"/>
      <c r="P4" s="59"/>
      <c r="Q4" s="58"/>
      <c r="R4" s="58"/>
      <c r="S4" s="46"/>
      <c r="T4" s="2"/>
      <c r="V4" s="2"/>
      <c r="AD4" s="46"/>
      <c r="AE4" s="46"/>
      <c r="AF4" s="46"/>
      <c r="AG4" s="46"/>
      <c r="AH4" s="46"/>
      <c r="AI4" s="46"/>
      <c r="AJ4" s="46"/>
      <c r="AK4" s="46"/>
      <c r="AM4" s="1"/>
    </row>
    <row r="5" spans="3:39" ht="15.75">
      <c r="C5" s="2" t="s">
        <v>38</v>
      </c>
      <c r="J5" s="2"/>
      <c r="K5" s="2"/>
      <c r="L5" s="2"/>
      <c r="P5" s="26"/>
      <c r="R5" s="2"/>
      <c r="T5" s="2"/>
      <c r="V5" s="2"/>
      <c r="AM5" s="1"/>
    </row>
    <row r="6" spans="1:39" ht="13.5" thickBot="1">
      <c r="A6" s="1"/>
      <c r="AM6" s="1"/>
    </row>
    <row r="7" spans="1:39" ht="69" customHeight="1">
      <c r="A7" s="30" t="s">
        <v>20</v>
      </c>
      <c r="B7" s="31" t="s">
        <v>1</v>
      </c>
      <c r="C7" s="31" t="s">
        <v>23</v>
      </c>
      <c r="D7" s="31" t="s">
        <v>2</v>
      </c>
      <c r="E7" s="29" t="s">
        <v>11</v>
      </c>
      <c r="F7" s="29" t="s">
        <v>3</v>
      </c>
      <c r="G7" s="29" t="s">
        <v>37</v>
      </c>
      <c r="H7" s="29" t="s">
        <v>12</v>
      </c>
      <c r="I7" s="29" t="s">
        <v>4</v>
      </c>
      <c r="J7" s="29" t="s">
        <v>13</v>
      </c>
      <c r="K7" s="29" t="s">
        <v>5</v>
      </c>
      <c r="L7" s="45" t="s">
        <v>57</v>
      </c>
      <c r="M7" s="29" t="s">
        <v>14</v>
      </c>
      <c r="N7" s="29" t="s">
        <v>6</v>
      </c>
      <c r="O7" s="45" t="s">
        <v>57</v>
      </c>
      <c r="P7" s="29" t="s">
        <v>15</v>
      </c>
      <c r="Q7" s="29" t="s">
        <v>7</v>
      </c>
      <c r="R7" s="29" t="s">
        <v>16</v>
      </c>
      <c r="S7" s="29" t="s">
        <v>8</v>
      </c>
      <c r="T7" s="29" t="s">
        <v>17</v>
      </c>
      <c r="U7" s="29" t="s">
        <v>9</v>
      </c>
      <c r="V7" s="29" t="s">
        <v>18</v>
      </c>
      <c r="W7" s="29" t="s">
        <v>10</v>
      </c>
      <c r="X7" s="29" t="s">
        <v>33</v>
      </c>
      <c r="Y7" s="29" t="s">
        <v>34</v>
      </c>
      <c r="Z7" s="29" t="s">
        <v>44</v>
      </c>
      <c r="AA7" s="29" t="s">
        <v>45</v>
      </c>
      <c r="AB7" s="29" t="s">
        <v>46</v>
      </c>
      <c r="AC7" s="29" t="s">
        <v>47</v>
      </c>
      <c r="AD7" s="29" t="s">
        <v>48</v>
      </c>
      <c r="AE7" s="29" t="s">
        <v>49</v>
      </c>
      <c r="AF7" s="29" t="s">
        <v>50</v>
      </c>
      <c r="AG7" s="55" t="s">
        <v>51</v>
      </c>
      <c r="AH7" s="29" t="s">
        <v>61</v>
      </c>
      <c r="AI7" s="55" t="s">
        <v>64</v>
      </c>
      <c r="AJ7" s="29" t="s">
        <v>62</v>
      </c>
      <c r="AK7" s="55" t="s">
        <v>65</v>
      </c>
      <c r="AL7" s="60" t="s">
        <v>63</v>
      </c>
      <c r="AM7" s="1"/>
    </row>
    <row r="8" spans="1:39" ht="10.5" customHeigh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5</v>
      </c>
      <c r="K8" s="36">
        <v>5</v>
      </c>
      <c r="L8" s="36">
        <v>6</v>
      </c>
      <c r="M8" s="36">
        <v>7</v>
      </c>
      <c r="N8" s="36">
        <v>8</v>
      </c>
      <c r="O8" s="36">
        <v>9</v>
      </c>
      <c r="P8" s="36">
        <v>10</v>
      </c>
      <c r="Q8" s="36">
        <v>11</v>
      </c>
      <c r="R8" s="36">
        <v>12</v>
      </c>
      <c r="S8" s="36">
        <v>13</v>
      </c>
      <c r="T8" s="36">
        <v>14</v>
      </c>
      <c r="U8" s="36">
        <v>15</v>
      </c>
      <c r="V8" s="36">
        <v>16</v>
      </c>
      <c r="W8" s="36">
        <v>17</v>
      </c>
      <c r="X8" s="36">
        <v>18</v>
      </c>
      <c r="Y8" s="36">
        <v>19</v>
      </c>
      <c r="Z8" s="36">
        <v>20</v>
      </c>
      <c r="AA8" s="36">
        <v>21</v>
      </c>
      <c r="AB8" s="36">
        <v>22</v>
      </c>
      <c r="AC8" s="36">
        <v>23</v>
      </c>
      <c r="AD8" s="36">
        <v>24</v>
      </c>
      <c r="AE8" s="36">
        <v>25</v>
      </c>
      <c r="AF8" s="36">
        <v>26</v>
      </c>
      <c r="AG8" s="56">
        <v>27</v>
      </c>
      <c r="AH8" s="36">
        <v>28</v>
      </c>
      <c r="AI8" s="36">
        <v>29</v>
      </c>
      <c r="AJ8" s="36">
        <v>30</v>
      </c>
      <c r="AK8" s="36">
        <v>31</v>
      </c>
      <c r="AL8" s="61">
        <v>32</v>
      </c>
      <c r="AM8" s="1"/>
    </row>
    <row r="9" spans="1:39" ht="24.75" customHeight="1">
      <c r="A9" s="10">
        <v>1</v>
      </c>
      <c r="B9" s="42" t="s">
        <v>55</v>
      </c>
      <c r="C9" s="33" t="s">
        <v>0</v>
      </c>
      <c r="D9" s="34">
        <v>1500000</v>
      </c>
      <c r="E9" s="22">
        <v>1078230</v>
      </c>
      <c r="F9" s="22">
        <v>139494</v>
      </c>
      <c r="G9" s="22">
        <v>-5575</v>
      </c>
      <c r="H9" s="22">
        <v>933161</v>
      </c>
      <c r="I9" s="22">
        <v>137042</v>
      </c>
      <c r="J9" s="22">
        <v>743931.71</v>
      </c>
      <c r="K9" s="22">
        <v>128906.15</v>
      </c>
      <c r="L9" s="22">
        <v>100819.8</v>
      </c>
      <c r="M9" s="22">
        <v>715845.36</v>
      </c>
      <c r="N9" s="22">
        <v>165202</v>
      </c>
      <c r="O9" s="22">
        <v>5803</v>
      </c>
      <c r="P9" s="22">
        <v>556445</v>
      </c>
      <c r="Q9" s="22">
        <v>148385</v>
      </c>
      <c r="R9" s="22">
        <f aca="true" t="shared" si="0" ref="R9:R14">SUM(P9-Q9)</f>
        <v>408060</v>
      </c>
      <c r="S9" s="22">
        <v>148385</v>
      </c>
      <c r="T9" s="22">
        <f>SUM(R9-S9)</f>
        <v>259675</v>
      </c>
      <c r="U9" s="22">
        <v>148385</v>
      </c>
      <c r="V9" s="22">
        <f>SUM(T9-U9)</f>
        <v>111290</v>
      </c>
      <c r="W9" s="22">
        <v>111290</v>
      </c>
      <c r="X9" s="22">
        <f aca="true" t="shared" si="1" ref="X9:X18">SUM(V9-W9)</f>
        <v>0</v>
      </c>
      <c r="Y9" s="22"/>
      <c r="Z9" s="22"/>
      <c r="AA9" s="22"/>
      <c r="AB9" s="22"/>
      <c r="AC9" s="22"/>
      <c r="AD9" s="22"/>
      <c r="AE9" s="22"/>
      <c r="AF9" s="22"/>
      <c r="AG9" s="64"/>
      <c r="AH9" s="5"/>
      <c r="AI9" s="5"/>
      <c r="AJ9" s="5"/>
      <c r="AK9" s="5"/>
      <c r="AL9" s="65"/>
      <c r="AM9" s="1"/>
    </row>
    <row r="10" spans="1:39" ht="24" customHeight="1">
      <c r="A10" s="10">
        <v>2</v>
      </c>
      <c r="B10" s="43" t="s">
        <v>22</v>
      </c>
      <c r="C10" s="3" t="s">
        <v>24</v>
      </c>
      <c r="D10" s="4">
        <v>4003683</v>
      </c>
      <c r="E10" s="5">
        <v>3002760</v>
      </c>
      <c r="F10" s="5">
        <v>500460</v>
      </c>
      <c r="G10" s="5"/>
      <c r="H10" s="5">
        <f>SUM(E10-F10)</f>
        <v>2502300</v>
      </c>
      <c r="I10" s="6">
        <v>500460</v>
      </c>
      <c r="J10" s="5">
        <f>SUM(H10-I10)</f>
        <v>2001840</v>
      </c>
      <c r="K10" s="6">
        <v>500460</v>
      </c>
      <c r="L10" s="6"/>
      <c r="M10" s="5">
        <f>SUM(J10-K10)</f>
        <v>1501380</v>
      </c>
      <c r="N10" s="6">
        <v>500460</v>
      </c>
      <c r="O10" s="6"/>
      <c r="P10" s="5">
        <f aca="true" t="shared" si="2" ref="P10:P15">SUM(M10-N10)</f>
        <v>1000920</v>
      </c>
      <c r="Q10" s="6">
        <v>500460</v>
      </c>
      <c r="R10" s="5">
        <f t="shared" si="0"/>
        <v>500460</v>
      </c>
      <c r="S10" s="6">
        <v>500460</v>
      </c>
      <c r="T10" s="5"/>
      <c r="U10" s="6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6"/>
      <c r="AH10" s="6"/>
      <c r="AI10" s="6"/>
      <c r="AJ10" s="6"/>
      <c r="AK10" s="6"/>
      <c r="AL10" s="65"/>
      <c r="AM10" s="1"/>
    </row>
    <row r="11" spans="1:39" ht="22.5" customHeight="1">
      <c r="A11" s="20">
        <v>3</v>
      </c>
      <c r="B11" s="43" t="s">
        <v>28</v>
      </c>
      <c r="C11" s="3" t="s">
        <v>25</v>
      </c>
      <c r="D11" s="4">
        <v>4239054</v>
      </c>
      <c r="E11" s="5">
        <v>3975927</v>
      </c>
      <c r="F11" s="5">
        <v>530400</v>
      </c>
      <c r="G11" s="5"/>
      <c r="H11" s="5">
        <f>SUM(E11-F11)</f>
        <v>3445527</v>
      </c>
      <c r="I11" s="6">
        <v>530400</v>
      </c>
      <c r="J11" s="5">
        <f>SUM(H11-I11)</f>
        <v>2915127</v>
      </c>
      <c r="K11" s="6">
        <v>530400</v>
      </c>
      <c r="L11" s="6"/>
      <c r="M11" s="5">
        <f>SUM(J11-K11)</f>
        <v>2384727</v>
      </c>
      <c r="N11" s="6">
        <v>530400</v>
      </c>
      <c r="O11" s="6"/>
      <c r="P11" s="5">
        <f t="shared" si="2"/>
        <v>1854327</v>
      </c>
      <c r="Q11" s="6">
        <v>530400</v>
      </c>
      <c r="R11" s="5">
        <f t="shared" si="0"/>
        <v>1323927</v>
      </c>
      <c r="S11" s="6">
        <v>530400</v>
      </c>
      <c r="T11" s="5">
        <f>SUM(R11-S11)</f>
        <v>793527</v>
      </c>
      <c r="U11" s="6">
        <v>530400</v>
      </c>
      <c r="V11" s="5">
        <f>SUM(T11-U11)</f>
        <v>263127</v>
      </c>
      <c r="W11" s="6">
        <v>263127</v>
      </c>
      <c r="X11" s="6"/>
      <c r="Y11" s="6"/>
      <c r="Z11" s="6"/>
      <c r="AA11" s="6"/>
      <c r="AB11" s="6"/>
      <c r="AC11" s="6"/>
      <c r="AD11" s="6"/>
      <c r="AE11" s="6"/>
      <c r="AF11" s="6"/>
      <c r="AG11" s="66"/>
      <c r="AH11" s="6"/>
      <c r="AI11" s="6"/>
      <c r="AJ11" s="6"/>
      <c r="AK11" s="6"/>
      <c r="AL11" s="65"/>
      <c r="AM11" s="1"/>
    </row>
    <row r="12" spans="1:39" ht="29.25" customHeight="1">
      <c r="A12" s="20">
        <v>4</v>
      </c>
      <c r="B12" s="43" t="s">
        <v>29</v>
      </c>
      <c r="C12" s="21" t="s">
        <v>30</v>
      </c>
      <c r="D12" s="4">
        <v>1391545</v>
      </c>
      <c r="E12" s="5">
        <v>1391545</v>
      </c>
      <c r="F12" s="5">
        <v>253009</v>
      </c>
      <c r="G12" s="5"/>
      <c r="H12" s="5">
        <v>1138536</v>
      </c>
      <c r="I12" s="6">
        <v>253008</v>
      </c>
      <c r="J12" s="67">
        <f>SUM(H12-I12)</f>
        <v>885528</v>
      </c>
      <c r="K12" s="6">
        <v>253008</v>
      </c>
      <c r="L12" s="6"/>
      <c r="M12" s="5">
        <f>SUM(J12-K12)</f>
        <v>632520</v>
      </c>
      <c r="N12" s="6">
        <v>253008</v>
      </c>
      <c r="O12" s="6"/>
      <c r="P12" s="5">
        <f t="shared" si="2"/>
        <v>379512</v>
      </c>
      <c r="Q12" s="6">
        <v>253008</v>
      </c>
      <c r="R12" s="5">
        <f t="shared" si="0"/>
        <v>126504</v>
      </c>
      <c r="S12" s="6">
        <v>126504</v>
      </c>
      <c r="T12" s="5"/>
      <c r="U12" s="6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6"/>
      <c r="AH12" s="6"/>
      <c r="AI12" s="6"/>
      <c r="AJ12" s="6"/>
      <c r="AK12" s="6"/>
      <c r="AL12" s="65"/>
      <c r="AM12" s="1"/>
    </row>
    <row r="13" spans="1:39" ht="27" customHeight="1">
      <c r="A13" s="20">
        <v>5</v>
      </c>
      <c r="B13" s="41" t="s">
        <v>35</v>
      </c>
      <c r="C13" s="3" t="s">
        <v>36</v>
      </c>
      <c r="D13" s="4">
        <v>1460796</v>
      </c>
      <c r="E13" s="5"/>
      <c r="F13" s="5"/>
      <c r="G13" s="5"/>
      <c r="H13" s="5">
        <v>1460796</v>
      </c>
      <c r="I13" s="6">
        <v>157046</v>
      </c>
      <c r="J13" s="67">
        <v>1303750</v>
      </c>
      <c r="K13" s="6">
        <v>260750</v>
      </c>
      <c r="L13" s="6"/>
      <c r="M13" s="5">
        <f>SUM(J13-K13)</f>
        <v>1043000</v>
      </c>
      <c r="N13" s="6">
        <v>208600</v>
      </c>
      <c r="O13" s="6"/>
      <c r="P13" s="5">
        <f t="shared" si="2"/>
        <v>834400</v>
      </c>
      <c r="Q13" s="6">
        <v>208600</v>
      </c>
      <c r="R13" s="5">
        <f t="shared" si="0"/>
        <v>625800</v>
      </c>
      <c r="S13" s="6">
        <v>208600</v>
      </c>
      <c r="T13" s="5">
        <f>SUM(R13-S13)</f>
        <v>417200</v>
      </c>
      <c r="U13" s="6">
        <v>208600</v>
      </c>
      <c r="V13" s="5">
        <f>SUM(T13-U13)</f>
        <v>208600</v>
      </c>
      <c r="W13" s="6">
        <v>208600</v>
      </c>
      <c r="X13" s="6"/>
      <c r="Y13" s="6"/>
      <c r="Z13" s="6"/>
      <c r="AA13" s="6"/>
      <c r="AB13" s="6"/>
      <c r="AC13" s="6"/>
      <c r="AD13" s="6"/>
      <c r="AE13" s="6"/>
      <c r="AF13" s="6"/>
      <c r="AG13" s="66"/>
      <c r="AH13" s="6"/>
      <c r="AI13" s="6"/>
      <c r="AJ13" s="6"/>
      <c r="AK13" s="6"/>
      <c r="AL13" s="65"/>
      <c r="AM13" s="1"/>
    </row>
    <row r="14" spans="1:39" ht="35.25" customHeight="1">
      <c r="A14" s="20">
        <v>6</v>
      </c>
      <c r="B14" s="41" t="s">
        <v>41</v>
      </c>
      <c r="C14" s="3" t="s">
        <v>42</v>
      </c>
      <c r="D14" s="4">
        <v>2279598</v>
      </c>
      <c r="E14" s="5"/>
      <c r="F14" s="5"/>
      <c r="G14" s="5"/>
      <c r="H14" s="5"/>
      <c r="I14" s="6"/>
      <c r="J14" s="67">
        <v>2279598</v>
      </c>
      <c r="K14" s="6">
        <v>325998</v>
      </c>
      <c r="L14" s="6"/>
      <c r="M14" s="5">
        <f>SUM(J14-K14)</f>
        <v>1953600</v>
      </c>
      <c r="N14" s="6">
        <v>325600</v>
      </c>
      <c r="O14" s="6"/>
      <c r="P14" s="5">
        <f t="shared" si="2"/>
        <v>1628000</v>
      </c>
      <c r="Q14" s="6">
        <v>325600</v>
      </c>
      <c r="R14" s="5">
        <f t="shared" si="0"/>
        <v>1302400</v>
      </c>
      <c r="S14" s="6">
        <v>325600</v>
      </c>
      <c r="T14" s="5">
        <f>SUM(R14-S14)</f>
        <v>976800</v>
      </c>
      <c r="U14" s="6">
        <v>325600</v>
      </c>
      <c r="V14" s="5">
        <f>SUM(T14-U14)</f>
        <v>651200</v>
      </c>
      <c r="W14" s="6">
        <v>325600</v>
      </c>
      <c r="X14" s="6">
        <f t="shared" si="1"/>
        <v>325600</v>
      </c>
      <c r="Y14" s="6">
        <v>325600</v>
      </c>
      <c r="Z14" s="6"/>
      <c r="AA14" s="6"/>
      <c r="AB14" s="6"/>
      <c r="AC14" s="6"/>
      <c r="AD14" s="6"/>
      <c r="AE14" s="6"/>
      <c r="AF14" s="6"/>
      <c r="AG14" s="66"/>
      <c r="AH14" s="6"/>
      <c r="AI14" s="6"/>
      <c r="AJ14" s="6"/>
      <c r="AK14" s="6"/>
      <c r="AL14" s="65"/>
      <c r="AM14" s="1"/>
    </row>
    <row r="15" spans="1:39" ht="28.5" customHeight="1">
      <c r="A15" s="20">
        <v>7</v>
      </c>
      <c r="B15" s="43" t="s">
        <v>29</v>
      </c>
      <c r="C15" s="44" t="s">
        <v>56</v>
      </c>
      <c r="D15" s="4">
        <v>857935</v>
      </c>
      <c r="E15" s="5"/>
      <c r="F15" s="5"/>
      <c r="G15" s="5"/>
      <c r="H15" s="5"/>
      <c r="I15" s="6"/>
      <c r="J15" s="5"/>
      <c r="K15" s="6"/>
      <c r="L15" s="6"/>
      <c r="M15" s="5">
        <v>857935</v>
      </c>
      <c r="N15" s="6">
        <v>171535</v>
      </c>
      <c r="O15" s="6"/>
      <c r="P15" s="5">
        <f t="shared" si="2"/>
        <v>686400</v>
      </c>
      <c r="Q15" s="6">
        <v>171600</v>
      </c>
      <c r="R15" s="5">
        <f>SUM(P15-Q15)</f>
        <v>514800</v>
      </c>
      <c r="S15" s="6">
        <v>171600</v>
      </c>
      <c r="T15" s="5">
        <f>SUM(R15-S15)</f>
        <v>343200</v>
      </c>
      <c r="U15" s="6">
        <v>171600</v>
      </c>
      <c r="V15" s="5">
        <f>SUM(T15-U15)</f>
        <v>171600</v>
      </c>
      <c r="W15" s="6">
        <v>171600</v>
      </c>
      <c r="X15" s="6"/>
      <c r="Y15" s="6"/>
      <c r="Z15" s="6"/>
      <c r="AA15" s="6"/>
      <c r="AB15" s="6"/>
      <c r="AC15" s="6"/>
      <c r="AD15" s="6"/>
      <c r="AE15" s="6"/>
      <c r="AF15" s="6"/>
      <c r="AG15" s="66"/>
      <c r="AH15" s="6"/>
      <c r="AI15" s="6"/>
      <c r="AJ15" s="6"/>
      <c r="AK15" s="6"/>
      <c r="AL15" s="65"/>
      <c r="AM15" s="1"/>
    </row>
    <row r="16" spans="1:39" ht="24" customHeight="1">
      <c r="A16" s="20">
        <v>9</v>
      </c>
      <c r="B16" s="25"/>
      <c r="C16" s="28" t="s">
        <v>39</v>
      </c>
      <c r="D16" s="4">
        <v>590686</v>
      </c>
      <c r="E16" s="5"/>
      <c r="F16" s="5"/>
      <c r="G16" s="5"/>
      <c r="H16" s="5"/>
      <c r="I16" s="6"/>
      <c r="J16" s="5"/>
      <c r="K16" s="6"/>
      <c r="L16" s="6"/>
      <c r="M16" s="5"/>
      <c r="N16" s="6"/>
      <c r="O16" s="6"/>
      <c r="P16" s="5"/>
      <c r="Q16" s="6"/>
      <c r="R16" s="5">
        <v>590686</v>
      </c>
      <c r="S16" s="6">
        <v>190686</v>
      </c>
      <c r="T16" s="5">
        <f>SUM(R16-S16)</f>
        <v>400000</v>
      </c>
      <c r="U16" s="6">
        <v>200000</v>
      </c>
      <c r="V16" s="5">
        <f>SUM(T16-U16)</f>
        <v>200000</v>
      </c>
      <c r="W16" s="6">
        <v>200000</v>
      </c>
      <c r="X16" s="6">
        <f t="shared" si="1"/>
        <v>0</v>
      </c>
      <c r="Y16" s="6"/>
      <c r="Z16" s="6">
        <f>SUM(X16-Y16)</f>
        <v>0</v>
      </c>
      <c r="AA16" s="6"/>
      <c r="AB16" s="6">
        <f>SUM(Z16-AA16)</f>
        <v>0</v>
      </c>
      <c r="AC16" s="6"/>
      <c r="AD16" s="6">
        <f>SUM(AB16-AC16)</f>
        <v>0</v>
      </c>
      <c r="AE16" s="6"/>
      <c r="AF16" s="6">
        <f>SUM(AD16-AE16)</f>
        <v>0</v>
      </c>
      <c r="AG16" s="66"/>
      <c r="AH16" s="6">
        <f>SUM(AF16-AG16)</f>
        <v>0</v>
      </c>
      <c r="AI16" s="6"/>
      <c r="AJ16" s="6">
        <f>SUM(AH16-AI16)</f>
        <v>0</v>
      </c>
      <c r="AK16" s="6"/>
      <c r="AL16" s="65">
        <f>SUM(AJ16-AK16)</f>
        <v>0</v>
      </c>
      <c r="AM16" s="1"/>
    </row>
    <row r="17" spans="1:39" ht="24.75" customHeight="1">
      <c r="A17" s="20">
        <v>10</v>
      </c>
      <c r="B17" s="25"/>
      <c r="C17" s="28" t="s">
        <v>40</v>
      </c>
      <c r="D17" s="4">
        <v>11962235</v>
      </c>
      <c r="E17" s="5"/>
      <c r="F17" s="5"/>
      <c r="G17" s="5"/>
      <c r="H17" s="5"/>
      <c r="I17" s="6"/>
      <c r="J17" s="5"/>
      <c r="K17" s="6"/>
      <c r="L17" s="6"/>
      <c r="M17" s="5"/>
      <c r="N17" s="6"/>
      <c r="O17" s="6"/>
      <c r="P17" s="5"/>
      <c r="Q17" s="6"/>
      <c r="R17" s="5"/>
      <c r="S17" s="6">
        <v>6832000</v>
      </c>
      <c r="T17" s="5">
        <v>5130235</v>
      </c>
      <c r="U17" s="6">
        <v>570235</v>
      </c>
      <c r="V17" s="5">
        <f>SUM(T17-U17)</f>
        <v>4560000</v>
      </c>
      <c r="W17" s="6">
        <v>570000</v>
      </c>
      <c r="X17" s="6">
        <f t="shared" si="1"/>
        <v>3990000</v>
      </c>
      <c r="Y17" s="6">
        <v>570000</v>
      </c>
      <c r="Z17" s="6">
        <f>SUM(X17-Y17)</f>
        <v>3420000</v>
      </c>
      <c r="AA17" s="6">
        <v>570000</v>
      </c>
      <c r="AB17" s="6">
        <f>SUM(Z17-AA17)</f>
        <v>2850000</v>
      </c>
      <c r="AC17" s="6">
        <v>570000</v>
      </c>
      <c r="AD17" s="6">
        <f>SUM(AB17-AC17)</f>
        <v>2280000</v>
      </c>
      <c r="AE17" s="6">
        <v>570000</v>
      </c>
      <c r="AF17" s="6">
        <f>SUM(AD17-AE17)</f>
        <v>1710000</v>
      </c>
      <c r="AG17" s="66">
        <v>570000</v>
      </c>
      <c r="AH17" s="6">
        <f>SUM(AF17-AG17)</f>
        <v>1140000</v>
      </c>
      <c r="AI17" s="6">
        <v>570000</v>
      </c>
      <c r="AJ17" s="6">
        <f>SUM(AH17-AI17)</f>
        <v>570000</v>
      </c>
      <c r="AK17" s="6">
        <v>570000</v>
      </c>
      <c r="AL17" s="65">
        <f>SUM(AJ17-AK17)</f>
        <v>0</v>
      </c>
      <c r="AM17" s="1"/>
    </row>
    <row r="18" spans="1:39" ht="24.75" customHeight="1">
      <c r="A18" s="20">
        <v>11</v>
      </c>
      <c r="B18" s="25"/>
      <c r="C18" s="28" t="s">
        <v>52</v>
      </c>
      <c r="D18" s="4">
        <v>954819</v>
      </c>
      <c r="E18" s="5"/>
      <c r="F18" s="5"/>
      <c r="G18" s="5"/>
      <c r="H18" s="5"/>
      <c r="I18" s="6"/>
      <c r="J18" s="5"/>
      <c r="K18" s="6"/>
      <c r="L18" s="6"/>
      <c r="M18" s="5"/>
      <c r="N18" s="6"/>
      <c r="O18" s="6"/>
      <c r="P18" s="5"/>
      <c r="Q18" s="6"/>
      <c r="R18" s="5"/>
      <c r="S18" s="6"/>
      <c r="T18" s="5"/>
      <c r="U18" s="6"/>
      <c r="V18" s="5">
        <v>954819</v>
      </c>
      <c r="W18" s="6">
        <v>119299</v>
      </c>
      <c r="X18" s="6">
        <f t="shared" si="1"/>
        <v>835520</v>
      </c>
      <c r="Y18" s="6">
        <v>119360</v>
      </c>
      <c r="Z18" s="6">
        <f>SUM(X18-Y18)</f>
        <v>716160</v>
      </c>
      <c r="AA18" s="6">
        <v>119360</v>
      </c>
      <c r="AB18" s="6">
        <f>SUM(Z18-AA18)</f>
        <v>596800</v>
      </c>
      <c r="AC18" s="6">
        <v>119360</v>
      </c>
      <c r="AD18" s="6">
        <f>SUM(AB18-AC18)</f>
        <v>477440</v>
      </c>
      <c r="AE18" s="6">
        <v>119360</v>
      </c>
      <c r="AF18" s="6">
        <f>SUM(AD18-AE18)</f>
        <v>358080</v>
      </c>
      <c r="AG18" s="66">
        <v>119360</v>
      </c>
      <c r="AH18" s="6">
        <f>SUM(AF18-AG18)</f>
        <v>238720</v>
      </c>
      <c r="AI18" s="6">
        <v>119360</v>
      </c>
      <c r="AJ18" s="6">
        <f>SUM(AH18-AI18)</f>
        <v>119360</v>
      </c>
      <c r="AK18" s="6">
        <v>119360</v>
      </c>
      <c r="AL18" s="65">
        <f>SUM(AJ18-AK18)</f>
        <v>0</v>
      </c>
      <c r="AM18" s="1"/>
    </row>
    <row r="19" spans="1:39" ht="24.75" customHeight="1">
      <c r="A19" s="20"/>
      <c r="B19" s="25"/>
      <c r="C19" s="28" t="s">
        <v>67</v>
      </c>
      <c r="D19" s="4">
        <v>317788</v>
      </c>
      <c r="E19" s="5"/>
      <c r="F19" s="5"/>
      <c r="G19" s="5"/>
      <c r="H19" s="5"/>
      <c r="I19" s="6"/>
      <c r="J19" s="5"/>
      <c r="K19" s="6"/>
      <c r="L19" s="6"/>
      <c r="M19" s="5"/>
      <c r="N19" s="6"/>
      <c r="O19" s="6"/>
      <c r="P19" s="5"/>
      <c r="Q19" s="6"/>
      <c r="R19" s="5"/>
      <c r="S19" s="6"/>
      <c r="T19" s="5"/>
      <c r="U19" s="6"/>
      <c r="V19" s="5"/>
      <c r="W19" s="6"/>
      <c r="X19" s="6">
        <v>317788</v>
      </c>
      <c r="Y19" s="6">
        <v>105788</v>
      </c>
      <c r="Z19" s="6">
        <f>SUM(X19-Y19)</f>
        <v>212000</v>
      </c>
      <c r="AA19" s="6">
        <v>106000</v>
      </c>
      <c r="AB19" s="6">
        <f>SUM(Z19-AA19)</f>
        <v>106000</v>
      </c>
      <c r="AC19" s="6">
        <v>106000</v>
      </c>
      <c r="AD19" s="6">
        <f>SUM(AB19-AC19)</f>
        <v>0</v>
      </c>
      <c r="AE19" s="6"/>
      <c r="AF19" s="6"/>
      <c r="AG19" s="66"/>
      <c r="AH19" s="6"/>
      <c r="AI19" s="6"/>
      <c r="AJ19" s="6"/>
      <c r="AK19" s="6"/>
      <c r="AL19" s="65"/>
      <c r="AM19" s="1"/>
    </row>
    <row r="20" spans="1:39" ht="18.75" customHeight="1">
      <c r="A20" s="18"/>
      <c r="B20" s="15"/>
      <c r="C20" s="16" t="s">
        <v>19</v>
      </c>
      <c r="D20" s="17"/>
      <c r="E20" s="17">
        <f aca="true" t="shared" si="3" ref="E20:O20">SUM(E9:E17)</f>
        <v>9448462</v>
      </c>
      <c r="F20" s="17">
        <f t="shared" si="3"/>
        <v>1423363</v>
      </c>
      <c r="G20" s="17">
        <f t="shared" si="3"/>
        <v>-5575</v>
      </c>
      <c r="H20" s="17">
        <f t="shared" si="3"/>
        <v>9480320</v>
      </c>
      <c r="I20" s="17">
        <f t="shared" si="3"/>
        <v>1577956</v>
      </c>
      <c r="J20" s="17">
        <f t="shared" si="3"/>
        <v>10129774.71</v>
      </c>
      <c r="K20" s="17">
        <f t="shared" si="3"/>
        <v>1999522.15</v>
      </c>
      <c r="L20" s="17">
        <f t="shared" si="3"/>
        <v>100819.8</v>
      </c>
      <c r="M20" s="17">
        <f t="shared" si="3"/>
        <v>9089007.36</v>
      </c>
      <c r="N20" s="17">
        <f t="shared" si="3"/>
        <v>2154805</v>
      </c>
      <c r="O20" s="17">
        <f t="shared" si="3"/>
        <v>5803</v>
      </c>
      <c r="P20" s="17">
        <f>SUM(P9:P19)</f>
        <v>6940004</v>
      </c>
      <c r="Q20" s="17">
        <f aca="true" t="shared" si="4" ref="Q20:AL20">SUM(Q9:Q19)</f>
        <v>2138053</v>
      </c>
      <c r="R20" s="17">
        <f t="shared" si="4"/>
        <v>5392637</v>
      </c>
      <c r="S20" s="17">
        <f t="shared" si="4"/>
        <v>9034235</v>
      </c>
      <c r="T20" s="17">
        <f t="shared" si="4"/>
        <v>8320637</v>
      </c>
      <c r="U20" s="17">
        <f t="shared" si="4"/>
        <v>2154820</v>
      </c>
      <c r="V20" s="17">
        <f t="shared" si="4"/>
        <v>7120636</v>
      </c>
      <c r="W20" s="17">
        <f t="shared" si="4"/>
        <v>1969516</v>
      </c>
      <c r="X20" s="17">
        <f t="shared" si="4"/>
        <v>5468908</v>
      </c>
      <c r="Y20" s="17">
        <f t="shared" si="4"/>
        <v>1120748</v>
      </c>
      <c r="Z20" s="17">
        <f t="shared" si="4"/>
        <v>4348160</v>
      </c>
      <c r="AA20" s="17">
        <f t="shared" si="4"/>
        <v>795360</v>
      </c>
      <c r="AB20" s="17">
        <f t="shared" si="4"/>
        <v>3552800</v>
      </c>
      <c r="AC20" s="17">
        <f t="shared" si="4"/>
        <v>795360</v>
      </c>
      <c r="AD20" s="17">
        <f t="shared" si="4"/>
        <v>2757440</v>
      </c>
      <c r="AE20" s="17">
        <f t="shared" si="4"/>
        <v>689360</v>
      </c>
      <c r="AF20" s="17">
        <f t="shared" si="4"/>
        <v>2068080</v>
      </c>
      <c r="AG20" s="68">
        <f t="shared" si="4"/>
        <v>689360</v>
      </c>
      <c r="AH20" s="17">
        <f t="shared" si="4"/>
        <v>1378720</v>
      </c>
      <c r="AI20" s="17">
        <f t="shared" si="4"/>
        <v>689360</v>
      </c>
      <c r="AJ20" s="17">
        <f t="shared" si="4"/>
        <v>689360</v>
      </c>
      <c r="AK20" s="17">
        <f t="shared" si="4"/>
        <v>689360</v>
      </c>
      <c r="AL20" s="69">
        <f t="shared" si="4"/>
        <v>0</v>
      </c>
      <c r="AM20" s="1"/>
    </row>
    <row r="21" spans="1:39" ht="35.25" customHeight="1" thickBot="1">
      <c r="A21" s="23">
        <v>13</v>
      </c>
      <c r="B21" s="40" t="s">
        <v>26</v>
      </c>
      <c r="C21" s="11" t="s">
        <v>27</v>
      </c>
      <c r="D21" s="12">
        <v>100000</v>
      </c>
      <c r="E21" s="14">
        <v>87500</v>
      </c>
      <c r="F21" s="14">
        <v>25000</v>
      </c>
      <c r="G21" s="14"/>
      <c r="H21" s="14">
        <f>SUM(E21-F21)</f>
        <v>62500</v>
      </c>
      <c r="I21" s="13">
        <v>25000</v>
      </c>
      <c r="J21" s="14">
        <f>SUM(H21-I21)</f>
        <v>37500</v>
      </c>
      <c r="K21" s="13">
        <v>25000</v>
      </c>
      <c r="L21" s="13"/>
      <c r="M21" s="14">
        <f>SUM(J21-K21)</f>
        <v>12500</v>
      </c>
      <c r="N21" s="13">
        <v>6250</v>
      </c>
      <c r="O21" s="13"/>
      <c r="P21" s="70" t="s">
        <v>60</v>
      </c>
      <c r="Q21" s="13"/>
      <c r="R21" s="14"/>
      <c r="S21" s="13"/>
      <c r="T21" s="14"/>
      <c r="U21" s="13"/>
      <c r="V21" s="14"/>
      <c r="W21" s="13"/>
      <c r="X21" s="24"/>
      <c r="Y21" s="24"/>
      <c r="Z21" s="24"/>
      <c r="AA21" s="24"/>
      <c r="AB21" s="24"/>
      <c r="AC21" s="24"/>
      <c r="AD21" s="24"/>
      <c r="AE21" s="24"/>
      <c r="AF21" s="24"/>
      <c r="AG21" s="71"/>
      <c r="AH21" s="24"/>
      <c r="AI21" s="24"/>
      <c r="AJ21" s="24"/>
      <c r="AK21" s="24"/>
      <c r="AL21" s="72"/>
      <c r="AM21" s="1"/>
    </row>
    <row r="22" spans="1:39" ht="18.75" customHeight="1" thickBot="1">
      <c r="A22" s="19"/>
      <c r="B22" s="62"/>
      <c r="C22" s="63" t="s">
        <v>19</v>
      </c>
      <c r="D22" s="9"/>
      <c r="E22" s="50">
        <f aca="true" t="shared" si="5" ref="E22:X22">SUM(E20:E21)</f>
        <v>9535962</v>
      </c>
      <c r="F22" s="50">
        <f t="shared" si="5"/>
        <v>1448363</v>
      </c>
      <c r="G22" s="50">
        <f>SUM(G20+G21)</f>
        <v>-5575</v>
      </c>
      <c r="H22" s="50">
        <f t="shared" si="5"/>
        <v>9542820</v>
      </c>
      <c r="I22" s="57">
        <f t="shared" si="5"/>
        <v>1602956</v>
      </c>
      <c r="J22" s="73">
        <f t="shared" si="5"/>
        <v>10167274.71</v>
      </c>
      <c r="K22" s="51">
        <f t="shared" si="5"/>
        <v>2024522.15</v>
      </c>
      <c r="L22" s="51">
        <f t="shared" si="5"/>
        <v>100819.8</v>
      </c>
      <c r="M22" s="50">
        <f t="shared" si="5"/>
        <v>9101507.36</v>
      </c>
      <c r="N22" s="51">
        <f t="shared" si="5"/>
        <v>2161055</v>
      </c>
      <c r="O22" s="74">
        <v>5803</v>
      </c>
      <c r="P22" s="50">
        <f t="shared" si="5"/>
        <v>6940004</v>
      </c>
      <c r="Q22" s="51">
        <f t="shared" si="5"/>
        <v>2138053</v>
      </c>
      <c r="R22" s="50">
        <f t="shared" si="5"/>
        <v>5392637</v>
      </c>
      <c r="S22" s="51">
        <f t="shared" si="5"/>
        <v>9034235</v>
      </c>
      <c r="T22" s="50">
        <f t="shared" si="5"/>
        <v>8320637</v>
      </c>
      <c r="U22" s="51">
        <f t="shared" si="5"/>
        <v>2154820</v>
      </c>
      <c r="V22" s="50">
        <f t="shared" si="5"/>
        <v>7120636</v>
      </c>
      <c r="W22" s="51">
        <f t="shared" si="5"/>
        <v>1969516</v>
      </c>
      <c r="X22" s="51">
        <f t="shared" si="5"/>
        <v>5468908</v>
      </c>
      <c r="Y22" s="51">
        <f aca="true" t="shared" si="6" ref="Y22:AL22">SUM(Y20:Y21)</f>
        <v>1120748</v>
      </c>
      <c r="Z22" s="51">
        <f t="shared" si="6"/>
        <v>4348160</v>
      </c>
      <c r="AA22" s="51">
        <f t="shared" si="6"/>
        <v>795360</v>
      </c>
      <c r="AB22" s="51">
        <f t="shared" si="6"/>
        <v>3552800</v>
      </c>
      <c r="AC22" s="51">
        <f t="shared" si="6"/>
        <v>795360</v>
      </c>
      <c r="AD22" s="51">
        <f t="shared" si="6"/>
        <v>2757440</v>
      </c>
      <c r="AE22" s="51">
        <f t="shared" si="6"/>
        <v>689360</v>
      </c>
      <c r="AF22" s="51">
        <f t="shared" si="6"/>
        <v>2068080</v>
      </c>
      <c r="AG22" s="57">
        <f t="shared" si="6"/>
        <v>689360</v>
      </c>
      <c r="AH22" s="51">
        <f t="shared" si="6"/>
        <v>1378720</v>
      </c>
      <c r="AI22" s="51">
        <f t="shared" si="6"/>
        <v>689360</v>
      </c>
      <c r="AJ22" s="51">
        <f t="shared" si="6"/>
        <v>689360</v>
      </c>
      <c r="AK22" s="51">
        <f t="shared" si="6"/>
        <v>689360</v>
      </c>
      <c r="AL22" s="75">
        <f t="shared" si="6"/>
        <v>0</v>
      </c>
      <c r="AM22" s="1"/>
    </row>
    <row r="23" spans="1:39" ht="22.5" customHeight="1">
      <c r="A23" s="10">
        <v>14</v>
      </c>
      <c r="B23" s="32" t="s">
        <v>21</v>
      </c>
      <c r="C23" s="48" t="s">
        <v>53</v>
      </c>
      <c r="D23" s="34">
        <v>2399382</v>
      </c>
      <c r="E23" s="22">
        <v>2399382</v>
      </c>
      <c r="F23" s="22"/>
      <c r="G23" s="22"/>
      <c r="H23" s="22">
        <f>SUM(E23-F23)</f>
        <v>2399382</v>
      </c>
      <c r="I23" s="49">
        <v>171390</v>
      </c>
      <c r="J23" s="22">
        <v>2256556</v>
      </c>
      <c r="K23" s="49">
        <v>342768</v>
      </c>
      <c r="L23" s="49"/>
      <c r="M23" s="22">
        <f>SUM(J23-K23)</f>
        <v>1913788</v>
      </c>
      <c r="N23" s="49">
        <v>342768</v>
      </c>
      <c r="O23" s="49"/>
      <c r="P23" s="22">
        <f>SUM(M23-N23)</f>
        <v>1571020</v>
      </c>
      <c r="Q23" s="49">
        <v>342768</v>
      </c>
      <c r="R23" s="22">
        <f>SUM(P23-Q23)</f>
        <v>1228252</v>
      </c>
      <c r="S23" s="49">
        <v>342768</v>
      </c>
      <c r="T23" s="22">
        <f>SUM(R23-S23)</f>
        <v>885484</v>
      </c>
      <c r="U23" s="49">
        <v>342768</v>
      </c>
      <c r="V23" s="22">
        <f>SUM(T23-U23)</f>
        <v>542716</v>
      </c>
      <c r="W23" s="49">
        <v>342768</v>
      </c>
      <c r="X23" s="49">
        <f>SUM(V23-W23)</f>
        <v>199948</v>
      </c>
      <c r="Y23" s="49">
        <v>199948</v>
      </c>
      <c r="Z23" s="49"/>
      <c r="AA23" s="49"/>
      <c r="AB23" s="49"/>
      <c r="AC23" s="49"/>
      <c r="AD23" s="49"/>
      <c r="AE23" s="49"/>
      <c r="AF23" s="49"/>
      <c r="AG23" s="76"/>
      <c r="AH23" s="49"/>
      <c r="AI23" s="49"/>
      <c r="AJ23" s="49"/>
      <c r="AK23" s="49"/>
      <c r="AL23" s="77"/>
      <c r="AM23" s="1"/>
    </row>
    <row r="24" spans="1:39" ht="25.5" customHeight="1" thickBot="1">
      <c r="A24" s="20">
        <v>15</v>
      </c>
      <c r="B24" s="47" t="s">
        <v>21</v>
      </c>
      <c r="C24" s="38" t="s">
        <v>54</v>
      </c>
      <c r="D24" s="4">
        <v>3700000</v>
      </c>
      <c r="E24" s="39"/>
      <c r="F24" s="39"/>
      <c r="G24" s="37"/>
      <c r="H24" s="37"/>
      <c r="I24" s="24"/>
      <c r="J24" s="5"/>
      <c r="K24" s="6">
        <v>215833</v>
      </c>
      <c r="L24" s="6"/>
      <c r="M24" s="5">
        <f>SUM(D24-K24)</f>
        <v>3484167</v>
      </c>
      <c r="N24" s="6">
        <v>370000</v>
      </c>
      <c r="O24" s="6"/>
      <c r="P24" s="5">
        <f>SUM(M24-N24)</f>
        <v>3114167</v>
      </c>
      <c r="Q24" s="6">
        <v>370000</v>
      </c>
      <c r="R24" s="5">
        <f aca="true" t="shared" si="7" ref="R24:AH24">SUM(P24-Q24)</f>
        <v>2744167</v>
      </c>
      <c r="S24" s="6">
        <v>370000</v>
      </c>
      <c r="T24" s="5">
        <f t="shared" si="7"/>
        <v>2374167</v>
      </c>
      <c r="U24" s="6">
        <v>370000</v>
      </c>
      <c r="V24" s="5">
        <f t="shared" si="7"/>
        <v>2004167</v>
      </c>
      <c r="W24" s="6">
        <v>370000</v>
      </c>
      <c r="X24" s="6">
        <f t="shared" si="7"/>
        <v>1634167</v>
      </c>
      <c r="Y24" s="6">
        <v>370000</v>
      </c>
      <c r="Z24" s="6">
        <f t="shared" si="7"/>
        <v>1264167</v>
      </c>
      <c r="AA24" s="6">
        <v>370000</v>
      </c>
      <c r="AB24" s="5">
        <f t="shared" si="7"/>
        <v>894167</v>
      </c>
      <c r="AC24" s="6">
        <v>370000</v>
      </c>
      <c r="AD24" s="6">
        <f t="shared" si="7"/>
        <v>524167</v>
      </c>
      <c r="AE24" s="6">
        <v>370000</v>
      </c>
      <c r="AF24" s="6">
        <f t="shared" si="7"/>
        <v>154167</v>
      </c>
      <c r="AG24" s="66">
        <v>154167</v>
      </c>
      <c r="AH24" s="6">
        <f t="shared" si="7"/>
        <v>0</v>
      </c>
      <c r="AI24" s="6"/>
      <c r="AJ24" s="6"/>
      <c r="AK24" s="6"/>
      <c r="AL24" s="78"/>
      <c r="AM24" s="1"/>
    </row>
    <row r="25" spans="1:39" ht="25.5" customHeight="1" thickBot="1">
      <c r="A25" s="23">
        <v>16</v>
      </c>
      <c r="B25" s="52" t="s">
        <v>21</v>
      </c>
      <c r="C25" s="53" t="s">
        <v>58</v>
      </c>
      <c r="D25" s="54">
        <v>15000</v>
      </c>
      <c r="E25" s="14"/>
      <c r="F25" s="14"/>
      <c r="G25" s="14"/>
      <c r="H25" s="14"/>
      <c r="I25" s="13"/>
      <c r="J25" s="37"/>
      <c r="K25" s="24"/>
      <c r="L25" s="24"/>
      <c r="M25" s="37"/>
      <c r="N25" s="24">
        <v>8750</v>
      </c>
      <c r="O25" s="24"/>
      <c r="P25" s="37">
        <v>6250</v>
      </c>
      <c r="Q25" s="24">
        <v>6250</v>
      </c>
      <c r="R25" s="37">
        <v>0</v>
      </c>
      <c r="S25" s="24"/>
      <c r="T25" s="37"/>
      <c r="U25" s="24"/>
      <c r="V25" s="37"/>
      <c r="W25" s="24"/>
      <c r="X25" s="24"/>
      <c r="Y25" s="24"/>
      <c r="Z25" s="24"/>
      <c r="AA25" s="24"/>
      <c r="AB25" s="37"/>
      <c r="AC25" s="24"/>
      <c r="AD25" s="24"/>
      <c r="AE25" s="24"/>
      <c r="AF25" s="24"/>
      <c r="AG25" s="71"/>
      <c r="AH25" s="24"/>
      <c r="AI25" s="24"/>
      <c r="AJ25" s="24"/>
      <c r="AK25" s="24"/>
      <c r="AL25" s="72"/>
      <c r="AM25" s="1"/>
    </row>
    <row r="26" spans="1:39" ht="18.75" customHeight="1" thickBot="1">
      <c r="A26" s="19"/>
      <c r="B26" s="7"/>
      <c r="C26" s="8" t="s">
        <v>31</v>
      </c>
      <c r="D26" s="9">
        <f aca="true" t="shared" si="8" ref="D26:N26">SUM(D22:D25)</f>
        <v>6114382</v>
      </c>
      <c r="E26" s="9">
        <f t="shared" si="8"/>
        <v>11935344</v>
      </c>
      <c r="F26" s="9">
        <f t="shared" si="8"/>
        <v>1448363</v>
      </c>
      <c r="G26" s="9">
        <f t="shared" si="8"/>
        <v>-5575</v>
      </c>
      <c r="H26" s="9">
        <f t="shared" si="8"/>
        <v>11942202</v>
      </c>
      <c r="I26" s="9">
        <f t="shared" si="8"/>
        <v>1774346</v>
      </c>
      <c r="J26" s="9">
        <f t="shared" si="8"/>
        <v>12423830.71</v>
      </c>
      <c r="K26" s="9">
        <f t="shared" si="8"/>
        <v>2583123.15</v>
      </c>
      <c r="L26" s="9">
        <f t="shared" si="8"/>
        <v>100819.8</v>
      </c>
      <c r="M26" s="9">
        <f t="shared" si="8"/>
        <v>14499462.36</v>
      </c>
      <c r="N26" s="9">
        <f t="shared" si="8"/>
        <v>2882573</v>
      </c>
      <c r="O26" s="9">
        <v>5803</v>
      </c>
      <c r="P26" s="9">
        <f aca="true" t="shared" si="9" ref="P26:AL26">SUM(P22:P25)</f>
        <v>11631441</v>
      </c>
      <c r="Q26" s="9">
        <f t="shared" si="9"/>
        <v>2857071</v>
      </c>
      <c r="R26" s="9">
        <f t="shared" si="9"/>
        <v>9365056</v>
      </c>
      <c r="S26" s="9">
        <f t="shared" si="9"/>
        <v>9747003</v>
      </c>
      <c r="T26" s="9">
        <f t="shared" si="9"/>
        <v>11580288</v>
      </c>
      <c r="U26" s="9">
        <f t="shared" si="9"/>
        <v>2867588</v>
      </c>
      <c r="V26" s="9">
        <f t="shared" si="9"/>
        <v>9667519</v>
      </c>
      <c r="W26" s="9">
        <f t="shared" si="9"/>
        <v>2682284</v>
      </c>
      <c r="X26" s="9">
        <f t="shared" si="9"/>
        <v>7303023</v>
      </c>
      <c r="Y26" s="9">
        <f t="shared" si="9"/>
        <v>1690696</v>
      </c>
      <c r="Z26" s="9">
        <f t="shared" si="9"/>
        <v>5612327</v>
      </c>
      <c r="AA26" s="9">
        <f t="shared" si="9"/>
        <v>1165360</v>
      </c>
      <c r="AB26" s="9">
        <f t="shared" si="9"/>
        <v>4446967</v>
      </c>
      <c r="AC26" s="9">
        <f t="shared" si="9"/>
        <v>1165360</v>
      </c>
      <c r="AD26" s="9">
        <f t="shared" si="9"/>
        <v>3281607</v>
      </c>
      <c r="AE26" s="9">
        <f t="shared" si="9"/>
        <v>1059360</v>
      </c>
      <c r="AF26" s="9">
        <f t="shared" si="9"/>
        <v>2222247</v>
      </c>
      <c r="AG26" s="79">
        <f t="shared" si="9"/>
        <v>843527</v>
      </c>
      <c r="AH26" s="9">
        <f t="shared" si="9"/>
        <v>1378720</v>
      </c>
      <c r="AI26" s="9">
        <f t="shared" si="9"/>
        <v>689360</v>
      </c>
      <c r="AJ26" s="9">
        <f t="shared" si="9"/>
        <v>689360</v>
      </c>
      <c r="AK26" s="9">
        <f t="shared" si="9"/>
        <v>689360</v>
      </c>
      <c r="AL26" s="80">
        <f t="shared" si="9"/>
        <v>0</v>
      </c>
      <c r="AM26" s="1"/>
    </row>
    <row r="27" spans="1:39" ht="18" customHeight="1">
      <c r="A27" s="1"/>
      <c r="B27" s="1"/>
      <c r="C27" s="1" t="s">
        <v>43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ht="8.25" customHeight="1"/>
    <row r="29" ht="12.75">
      <c r="C29" t="s">
        <v>59</v>
      </c>
    </row>
  </sheetData>
  <printOptions horizontalCentered="1"/>
  <pageMargins left="0.3937007874015748" right="0" top="0" bottom="0" header="0" footer="0"/>
  <pageSetup fitToWidth="3" fitToHeight="1" horizontalDpi="600" verticalDpi="600" orientation="portrait" paperSize="9" scale="55" r:id="rId3"/>
  <headerFooter alignWithMargins="0">
    <oddFooter>&amp;CStrona &amp;P z &amp;N</oddFooter>
  </headerFooter>
  <rowBreaks count="1" manualBreakCount="1">
    <brk id="30" max="31" man="1"/>
  </rowBreaks>
  <colBreaks count="7" manualBreakCount="7">
    <brk id="12" max="65535" man="1"/>
    <brk id="18" max="31" man="1"/>
    <brk id="21" max="30" man="1"/>
    <brk id="22" max="32" man="1"/>
    <brk id="23" max="30" man="1"/>
    <brk id="29" max="30" man="1"/>
    <brk id="30" max="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2010-04-30T08:45:26Z</cp:lastPrinted>
  <dcterms:created xsi:type="dcterms:W3CDTF">2001-11-08T10:28:56Z</dcterms:created>
  <dcterms:modified xsi:type="dcterms:W3CDTF">2010-05-04T10:04:37Z</dcterms:modified>
  <cp:category/>
  <cp:version/>
  <cp:contentType/>
  <cp:contentStatus/>
</cp:coreProperties>
</file>