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" sheetId="1" r:id="rId1"/>
  </sheets>
  <definedNames>
    <definedName name="_edn1" localSheetId="0">'WPF'!$A$60</definedName>
    <definedName name="_edn10" localSheetId="0">'WPF'!$A$69</definedName>
    <definedName name="_edn11" localSheetId="0">'WPF'!$A$70</definedName>
    <definedName name="_edn12" localSheetId="0">'WPF'!$A$71</definedName>
    <definedName name="_edn13" localSheetId="0">'WPF'!$A$72</definedName>
    <definedName name="_edn14" localSheetId="0">'WPF'!$A$73</definedName>
    <definedName name="_edn15" localSheetId="0">'WPF'!$A$74</definedName>
    <definedName name="_edn16" localSheetId="0">'WPF'!$A$75</definedName>
    <definedName name="_edn17" localSheetId="0">'WPF'!$A$76</definedName>
    <definedName name="_edn2" localSheetId="0">'WPF'!$A$61</definedName>
    <definedName name="_edn3" localSheetId="0">'WPF'!$A$62</definedName>
    <definedName name="_edn4" localSheetId="0">'WPF'!$A$63</definedName>
    <definedName name="_edn5" localSheetId="0">'WPF'!$A$64</definedName>
    <definedName name="_edn6" localSheetId="0">'WPF'!$A$65</definedName>
    <definedName name="_edn7" localSheetId="0">'WPF'!$A$66</definedName>
    <definedName name="_edn8" localSheetId="0">'WPF'!$A$67</definedName>
    <definedName name="_edn9" localSheetId="0">'WPF'!$A$68</definedName>
    <definedName name="_ednref1" localSheetId="0">'WPF'!$B$8</definedName>
    <definedName name="_ednref10" localSheetId="0">'WPF'!$B$33</definedName>
    <definedName name="_ednref11" localSheetId="0">'WPF'!$B$34</definedName>
    <definedName name="_ednref12" localSheetId="0">'WPF'!$B$36</definedName>
    <definedName name="_ednref13" localSheetId="0">'WPF'!$B$37</definedName>
    <definedName name="_ednref14" localSheetId="0">'WPF'!$B$38</definedName>
    <definedName name="_ednref15" localSheetId="0">'WPF'!$B$39</definedName>
    <definedName name="_ednref16" localSheetId="0">'WPF'!$B$40</definedName>
    <definedName name="_ednref17" localSheetId="0">'WPF'!$B$41</definedName>
    <definedName name="_ednref2" localSheetId="0">'WPF'!$B$12</definedName>
    <definedName name="_ednref3" localSheetId="0">'WPF'!$B$13</definedName>
    <definedName name="_ednref4" localSheetId="0">'WPF'!$B$14</definedName>
    <definedName name="_ednref5" localSheetId="0">'WPF'!$B$17</definedName>
    <definedName name="_ednref6" localSheetId="0">'WPF'!$B$21</definedName>
    <definedName name="_ednref7" localSheetId="0">'WPF'!$B$28</definedName>
    <definedName name="_ednref8" localSheetId="0">'WPF'!$B$30</definedName>
    <definedName name="_ednref9" localSheetId="0">'WPF'!$B$31</definedName>
    <definedName name="_xlnm.Print_Area" localSheetId="0">'WPF'!$A$1:$G$55</definedName>
  </definedNames>
  <calcPr fullCalcOnLoad="1"/>
</workbook>
</file>

<file path=xl/sharedStrings.xml><?xml version="1.0" encoding="utf-8"?>
<sst xmlns="http://schemas.openxmlformats.org/spreadsheetml/2006/main" count="92" uniqueCount="71">
  <si>
    <t>Lp.</t>
  </si>
  <si>
    <t>Wyszczególnienie</t>
  </si>
  <si>
    <t xml:space="preserve">Rok … 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</si>
  <si>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</si>
  <si>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</si>
  <si>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</si>
  <si>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</si>
  <si>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</si>
  <si>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</si>
  <si>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</si>
  <si>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</si>
  <si>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</si>
  <si>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</si>
  <si>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</si>
  <si>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</si>
  <si>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</si>
  <si>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</si>
  <si>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</si>
  <si>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</si>
  <si>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</si>
  <si>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</si>
  <si>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</si>
  <si>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</si>
  <si>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Przeznaczenie nadwyżki wykonanej w poszczególnych latach objętych prognozą:</t>
  </si>
  <si>
    <t>Wynik budżetu po wykonaniu wydatków bieżących (bez obsługi długu) (1-2) </t>
  </si>
  <si>
    <t>Spłata i obsługa długu, z tego: </t>
  </si>
  <si>
    <r>
      <t xml:space="preserve">gwarancje i poręczenia podlegające wyłączeniu z limitów </t>
    </r>
    <r>
      <rPr>
        <sz val="10"/>
        <rFont val="Times New Roman"/>
        <family val="1"/>
      </rPr>
      <t>spłaty zobowiązań z art. 243 ufp/169sufp</t>
    </r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</si>
  <si>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</si>
  <si>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</si>
  <si>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</si>
  <si>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</si>
  <si>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</si>
  <si>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</si>
  <si>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</si>
  <si>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</si>
  <si>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r>
      <t>Dochody ogółem</t>
    </r>
    <r>
      <rPr>
        <u val="single"/>
        <vertAlign val="superscript"/>
        <sz val="10"/>
        <color indexed="12"/>
        <rFont val="Times New Roman"/>
        <family val="1"/>
      </rPr>
      <t>[1]</t>
    </r>
    <r>
      <rPr>
        <u val="single"/>
        <sz val="10"/>
        <color indexed="12"/>
        <rFont val="Times New Roman"/>
        <family val="1"/>
      </rPr>
      <t xml:space="preserve">, w tym: </t>
    </r>
  </si>
  <si>
    <r>
      <t>Wydatki bieżące</t>
    </r>
    <r>
      <rPr>
        <u val="single"/>
        <vertAlign val="superscript"/>
        <sz val="10"/>
        <color indexed="12"/>
        <rFont val="Times New Roman"/>
        <family val="1"/>
      </rPr>
      <t>[2]</t>
    </r>
    <r>
      <rPr>
        <u val="single"/>
        <sz val="10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</si>
  <si>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color indexed="12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</si>
  <si>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color indexed="12"/>
        <rFont val="Times New Roman"/>
        <family val="1"/>
      </rPr>
      <t>[4]</t>
    </r>
  </si>
  <si>
    <r>
      <t>wydatki bieżące objęte limitem art. 226 ust. 4 ufp</t>
    </r>
    <r>
      <rPr>
        <u val="single"/>
        <vertAlign val="superscript"/>
        <sz val="10"/>
        <color indexed="12"/>
        <rFont val="Times New Roman"/>
        <family val="1"/>
      </rPr>
      <t>[5]</t>
    </r>
  </si>
  <si>
    <r>
      <t>Inne przychody niezwiązane z zaciągnięciem długu</t>
    </r>
    <r>
      <rPr>
        <u val="single"/>
        <vertAlign val="superscript"/>
        <sz val="10"/>
        <color indexed="12"/>
        <rFont val="Times New Roman"/>
        <family val="1"/>
      </rPr>
      <t>[6]</t>
    </r>
  </si>
  <si>
    <r>
      <t>Wydatki majątkowe</t>
    </r>
    <r>
      <rPr>
        <u val="single"/>
        <vertAlign val="superscript"/>
        <sz val="10"/>
        <color indexed="12"/>
        <rFont val="Times New Roman"/>
        <family val="1"/>
      </rPr>
      <t>[7]</t>
    </r>
    <r>
      <rPr>
        <u val="single"/>
        <sz val="10"/>
        <color indexed="12"/>
        <rFont val="Times New Roman"/>
        <family val="1"/>
      </rPr>
      <t>,  w tym:</t>
    </r>
  </si>
  <si>
    <r>
      <t>Przychody (kredyty, pożyczki, emisje obligacji)</t>
    </r>
    <r>
      <rPr>
        <u val="single"/>
        <vertAlign val="superscript"/>
        <sz val="10"/>
        <color indexed="12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</si>
  <si>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10"/>
        <color indexed="12"/>
        <rFont val="Times New Roman"/>
        <family val="1"/>
      </rPr>
      <t>[9]</t>
    </r>
  </si>
  <si>
    <r>
      <t>Kwota długu</t>
    </r>
    <r>
      <rPr>
        <u val="single"/>
        <vertAlign val="superscript"/>
        <sz val="10"/>
        <color indexed="12"/>
        <rFont val="Times New Roman"/>
        <family val="1"/>
      </rPr>
      <t>[10]</t>
    </r>
    <r>
      <rPr>
        <u val="single"/>
        <sz val="10"/>
        <color indexed="12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</si>
  <si>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10"/>
        <color indexed="12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</si>
  <si>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u val="single"/>
        <vertAlign val="superscript"/>
        <sz val="10"/>
        <color indexed="12"/>
        <rFont val="Times New Roman"/>
        <family val="1"/>
      </rPr>
      <t>[12]</t>
    </r>
  </si>
  <si>
    <r>
      <t>Planowana łączna kwota spłaty zobowiązań</t>
    </r>
    <r>
      <rPr>
        <u val="single"/>
        <vertAlign val="superscript"/>
        <sz val="10"/>
        <color indexed="12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</si>
  <si>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10"/>
        <color indexed="12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</si>
  <si>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u val="single"/>
        <vertAlign val="superscript"/>
        <sz val="10"/>
        <color indexed="12"/>
        <rFont val="Times New Roman"/>
        <family val="1"/>
      </rPr>
      <t>[15]</t>
    </r>
  </si>
  <si>
    <r>
      <t>Spłata zadłużenia/dochody ogółem (7-13a +2c –2d):1)  -max 15%  z art. 169 sufp</t>
    </r>
    <r>
      <rPr>
        <u val="single"/>
        <vertAlign val="superscript"/>
        <sz val="10"/>
        <color indexed="12"/>
        <rFont val="Times New Roman"/>
        <family val="1"/>
      </rPr>
      <t>[16]</t>
    </r>
  </si>
  <si>
    <r>
      <t>Zadłużenie/dochody ogółem (13 –13a):1) - max 60% z art. 170 sufp</t>
    </r>
    <r>
      <rPr>
        <u val="single"/>
        <vertAlign val="superscript"/>
        <sz val="10"/>
        <color indexed="12"/>
        <rFont val="Times New Roman"/>
        <family val="1"/>
      </rPr>
      <t>[17]</t>
    </r>
  </si>
  <si>
    <t>Zgodny z  art. 243 ufp/niezgodny z art. 243**</t>
  </si>
  <si>
    <t>f</t>
  </si>
  <si>
    <t>nadwyżka bieżąca</t>
  </si>
  <si>
    <t>Rok 2019</t>
  </si>
  <si>
    <t xml:space="preserve">Rok 2020 </t>
  </si>
  <si>
    <t>Zgodny z  art. 243 ufp</t>
  </si>
  <si>
    <t xml:space="preserve">dochody bieżące      </t>
  </si>
  <si>
    <t>dochody majątkowe,  w tym:</t>
  </si>
  <si>
    <t>Plan na 01.01.2011</t>
  </si>
  <si>
    <t xml:space="preserve">Plan na 30.06.2011 </t>
  </si>
  <si>
    <t>Wykonanie na 30.06.2011</t>
  </si>
  <si>
    <t>% wykonania</t>
  </si>
  <si>
    <t>niezgodny z art. 243</t>
  </si>
  <si>
    <t>Zmiany w okresie od 01.01.2011 - 30.06.2011</t>
  </si>
  <si>
    <t>Plan 2011 roku wg stanu na 01.01.2011</t>
  </si>
  <si>
    <t xml:space="preserve">Plan 2011 roku wg stanu na 30.06.2011 </t>
  </si>
  <si>
    <t xml:space="preserve">INFORMACJA O KSZTAŁTOWANIU SIĘ WIELOLETNIEJ PROGNOZY FINANSOWEJ </t>
  </si>
  <si>
    <t>wykonania budżetu za I półrocze 2011r.</t>
  </si>
  <si>
    <r>
      <t>Załącznik Nr 4</t>
    </r>
    <r>
      <rPr>
        <sz val="11"/>
        <rFont val="Tahoma"/>
        <family val="2"/>
      </rPr>
      <t xml:space="preserve"> do informacji z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</si>
</sst>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0%"/>
    <numFmt numFmtId="170" formatCode="#,##0.000000"/>
  </numFmts>
  <fonts count="15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wrapText="1"/>
    </xf>
    <xf numFmtId="4" fontId="1" fillId="3" borderId="2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4" xfId="0" applyNumberFormat="1" applyFont="1" applyFill="1" applyBorder="1" applyAlignment="1">
      <alignment horizontal="center" vertical="top" wrapText="1"/>
    </xf>
    <xf numFmtId="4" fontId="5" fillId="3" borderId="5" xfId="0" applyNumberFormat="1" applyFont="1" applyFill="1" applyBorder="1" applyAlignment="1">
      <alignment horizontal="center" vertical="top" wrapText="1"/>
    </xf>
    <xf numFmtId="4" fontId="5" fillId="3" borderId="3" xfId="0" applyNumberFormat="1" applyFont="1" applyFill="1" applyBorder="1" applyAlignment="1">
      <alignment horizontal="center" vertical="top" wrapText="1"/>
    </xf>
    <xf numFmtId="4" fontId="1" fillId="3" borderId="5" xfId="0" applyNumberFormat="1" applyFont="1" applyFill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8" xfId="17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0" fontId="1" fillId="0" borderId="3" xfId="0" applyNumberFormat="1" applyFont="1" applyBorder="1" applyAlignment="1">
      <alignment horizontal="right" wrapText="1"/>
    </xf>
    <xf numFmtId="4" fontId="5" fillId="4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5" fillId="3" borderId="6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4" fontId="5" fillId="4" borderId="4" xfId="0" applyNumberFormat="1" applyFont="1" applyFill="1" applyBorder="1" applyAlignment="1">
      <alignment horizontal="right" vertical="top" wrapText="1"/>
    </xf>
    <xf numFmtId="4" fontId="5" fillId="4" borderId="4" xfId="0" applyNumberFormat="1" applyFont="1" applyFill="1" applyBorder="1" applyAlignment="1">
      <alignment horizontal="right" wrapText="1"/>
    </xf>
    <xf numFmtId="4" fontId="5" fillId="4" borderId="10" xfId="0" applyNumberFormat="1" applyFont="1" applyFill="1" applyBorder="1" applyAlignment="1">
      <alignment horizontal="right" wrapText="1"/>
    </xf>
    <xf numFmtId="10" fontId="1" fillId="0" borderId="11" xfId="0" applyNumberFormat="1" applyFont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1" fillId="3" borderId="4" xfId="0" applyNumberFormat="1" applyFont="1" applyFill="1" applyBorder="1" applyAlignment="1">
      <alignment horizontal="right" vertical="top" wrapText="1"/>
    </xf>
    <xf numFmtId="3" fontId="1" fillId="3" borderId="5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 horizontal="right" vertical="top" wrapText="1"/>
    </xf>
    <xf numFmtId="3" fontId="5" fillId="3" borderId="4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 vertical="top" wrapText="1"/>
    </xf>
    <xf numFmtId="3" fontId="5" fillId="4" borderId="2" xfId="0" applyNumberFormat="1" applyFont="1" applyFill="1" applyBorder="1" applyAlignment="1">
      <alignment horizontal="right" wrapText="1"/>
    </xf>
    <xf numFmtId="3" fontId="5" fillId="4" borderId="5" xfId="0" applyNumberFormat="1" applyFont="1" applyFill="1" applyBorder="1" applyAlignment="1">
      <alignment horizontal="right" wrapText="1"/>
    </xf>
    <xf numFmtId="3" fontId="5" fillId="4" borderId="3" xfId="0" applyNumberFormat="1" applyFont="1" applyFill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right" wrapText="1"/>
    </xf>
    <xf numFmtId="3" fontId="1" fillId="3" borderId="4" xfId="0" applyNumberFormat="1" applyFont="1" applyFill="1" applyBorder="1" applyAlignment="1">
      <alignment horizontal="right" wrapText="1"/>
    </xf>
    <xf numFmtId="3" fontId="5" fillId="3" borderId="5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2" borderId="12" xfId="0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right" wrapText="1"/>
    </xf>
    <xf numFmtId="3" fontId="1" fillId="3" borderId="14" xfId="0" applyNumberFormat="1" applyFont="1" applyFill="1" applyBorder="1" applyAlignment="1">
      <alignment horizontal="right" vertical="top" wrapText="1"/>
    </xf>
    <xf numFmtId="3" fontId="1" fillId="3" borderId="15" xfId="0" applyNumberFormat="1" applyFont="1" applyFill="1" applyBorder="1" applyAlignment="1">
      <alignment horizontal="right" vertical="top" wrapText="1"/>
    </xf>
    <xf numFmtId="3" fontId="1" fillId="3" borderId="13" xfId="0" applyNumberFormat="1" applyFont="1" applyFill="1" applyBorder="1" applyAlignment="1">
      <alignment horizontal="right" vertical="top" wrapText="1"/>
    </xf>
    <xf numFmtId="3" fontId="5" fillId="3" borderId="14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5" fillId="4" borderId="13" xfId="0" applyNumberFormat="1" applyFont="1" applyFill="1" applyBorder="1" applyAlignment="1">
      <alignment horizontal="right" vertical="top" wrapText="1"/>
    </xf>
    <xf numFmtId="3" fontId="5" fillId="4" borderId="15" xfId="0" applyNumberFormat="1" applyFont="1" applyFill="1" applyBorder="1" applyAlignment="1">
      <alignment horizontal="right" vertical="top" wrapText="1"/>
    </xf>
    <xf numFmtId="3" fontId="5" fillId="4" borderId="11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wrapText="1"/>
    </xf>
    <xf numFmtId="3" fontId="5" fillId="3" borderId="15" xfId="0" applyNumberFormat="1" applyFont="1" applyFill="1" applyBorder="1" applyAlignment="1">
      <alignment horizontal="right" vertical="top" wrapText="1"/>
    </xf>
    <xf numFmtId="3" fontId="5" fillId="3" borderId="11" xfId="0" applyNumberFormat="1" applyFont="1" applyFill="1" applyBorder="1" applyAlignment="1">
      <alignment horizontal="right" vertical="top" wrapText="1"/>
    </xf>
    <xf numFmtId="4" fontId="1" fillId="3" borderId="13" xfId="0" applyNumberFormat="1" applyFont="1" applyFill="1" applyBorder="1" applyAlignment="1">
      <alignment horizontal="right" vertical="top" wrapText="1"/>
    </xf>
    <xf numFmtId="4" fontId="5" fillId="3" borderId="14" xfId="0" applyNumberFormat="1" applyFont="1" applyFill="1" applyBorder="1" applyAlignment="1">
      <alignment horizontal="center" vertical="top" wrapText="1"/>
    </xf>
    <xf numFmtId="4" fontId="5" fillId="3" borderId="15" xfId="0" applyNumberFormat="1" applyFont="1" applyFill="1" applyBorder="1" applyAlignment="1">
      <alignment horizontal="center" vertical="top" wrapText="1"/>
    </xf>
    <xf numFmtId="4" fontId="5" fillId="3" borderId="11" xfId="0" applyNumberFormat="1" applyFont="1" applyFill="1" applyBorder="1" applyAlignment="1">
      <alignment horizontal="center" vertical="top" wrapText="1"/>
    </xf>
    <xf numFmtId="4" fontId="1" fillId="3" borderId="15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4" borderId="14" xfId="0" applyNumberFormat="1" applyFont="1" applyFill="1" applyBorder="1" applyAlignment="1">
      <alignment horizontal="right" vertical="top" wrapText="1"/>
    </xf>
    <xf numFmtId="4" fontId="5" fillId="4" borderId="16" xfId="0" applyNumberFormat="1" applyFont="1" applyFill="1" applyBorder="1" applyAlignment="1">
      <alignment horizontal="right" wrapText="1"/>
    </xf>
    <xf numFmtId="4" fontId="5" fillId="4" borderId="15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3" fontId="5" fillId="0" borderId="8" xfId="0" applyNumberFormat="1" applyFont="1" applyFill="1" applyBorder="1" applyAlignment="1">
      <alignment horizontal="right" wrapText="1"/>
    </xf>
    <xf numFmtId="3" fontId="1" fillId="3" borderId="8" xfId="0" applyNumberFormat="1" applyFont="1" applyFill="1" applyBorder="1" applyAlignment="1">
      <alignment horizontal="right" vertical="top" wrapText="1"/>
    </xf>
    <xf numFmtId="0" fontId="6" fillId="0" borderId="8" xfId="17" applyFont="1" applyBorder="1" applyAlignment="1">
      <alignment vertical="top" wrapText="1"/>
    </xf>
    <xf numFmtId="3" fontId="5" fillId="3" borderId="8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5" fillId="4" borderId="8" xfId="0" applyNumberFormat="1" applyFont="1" applyFill="1" applyBorder="1" applyAlignment="1">
      <alignment horizontal="right" wrapText="1"/>
    </xf>
    <xf numFmtId="0" fontId="1" fillId="0" borderId="8" xfId="0" applyFont="1" applyBorder="1" applyAlignment="1">
      <alignment vertical="top" wrapText="1"/>
    </xf>
    <xf numFmtId="3" fontId="5" fillId="0" borderId="8" xfId="0" applyNumberFormat="1" applyFont="1" applyBorder="1" applyAlignment="1">
      <alignment horizontal="right" wrapText="1"/>
    </xf>
    <xf numFmtId="3" fontId="1" fillId="0" borderId="8" xfId="0" applyNumberFormat="1" applyFont="1" applyFill="1" applyBorder="1" applyAlignment="1">
      <alignment horizontal="right" wrapText="1"/>
    </xf>
    <xf numFmtId="3" fontId="1" fillId="3" borderId="8" xfId="0" applyNumberFormat="1" applyFont="1" applyFill="1" applyBorder="1" applyAlignment="1">
      <alignment horizontal="right" wrapText="1"/>
    </xf>
    <xf numFmtId="3" fontId="5" fillId="0" borderId="8" xfId="0" applyNumberFormat="1" applyFont="1" applyBorder="1" applyAlignment="1">
      <alignment horizontal="right" vertical="top" wrapText="1"/>
    </xf>
    <xf numFmtId="4" fontId="5" fillId="3" borderId="8" xfId="0" applyNumberFormat="1" applyFont="1" applyFill="1" applyBorder="1" applyAlignment="1">
      <alignment horizontal="justify" vertical="top" wrapText="1"/>
    </xf>
    <xf numFmtId="4" fontId="5" fillId="3" borderId="8" xfId="0" applyNumberFormat="1" applyFont="1" applyFill="1" applyBorder="1" applyAlignment="1">
      <alignment horizontal="center" vertical="top" wrapText="1"/>
    </xf>
    <xf numFmtId="4" fontId="5" fillId="3" borderId="8" xfId="0" applyNumberFormat="1" applyFont="1" applyFill="1" applyBorder="1" applyAlignment="1">
      <alignment vertical="top" wrapText="1"/>
    </xf>
    <xf numFmtId="10" fontId="1" fillId="0" borderId="8" xfId="0" applyNumberFormat="1" applyFont="1" applyBorder="1" applyAlignment="1">
      <alignment horizontal="right" wrapText="1"/>
    </xf>
    <xf numFmtId="4" fontId="5" fillId="4" borderId="8" xfId="0" applyNumberFormat="1" applyFont="1" applyFill="1" applyBorder="1" applyAlignment="1">
      <alignment horizontal="right" vertical="top" wrapText="1"/>
    </xf>
    <xf numFmtId="4" fontId="5" fillId="4" borderId="8" xfId="0" applyNumberFormat="1" applyFont="1" applyFill="1" applyBorder="1" applyAlignment="1">
      <alignment horizontal="right" wrapText="1"/>
    </xf>
    <xf numFmtId="0" fontId="2" fillId="0" borderId="8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22" xfId="17" applyFont="1" applyBorder="1" applyAlignment="1">
      <alignment horizontal="justify" vertical="top" wrapText="1"/>
    </xf>
    <xf numFmtId="3" fontId="5" fillId="0" borderId="22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center" vertical="top" wrapText="1"/>
    </xf>
    <xf numFmtId="0" fontId="6" fillId="0" borderId="24" xfId="17" applyFont="1" applyBorder="1" applyAlignment="1">
      <alignment horizontal="justify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170" fontId="1" fillId="3" borderId="8" xfId="0" applyNumberFormat="1" applyFont="1" applyFill="1" applyBorder="1" applyAlignment="1">
      <alignment horizontal="right" wrapText="1"/>
    </xf>
    <xf numFmtId="170" fontId="1" fillId="3" borderId="8" xfId="0" applyNumberFormat="1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8" xfId="17" applyFont="1" applyFill="1" applyBorder="1" applyAlignment="1">
      <alignment horizontal="justify" vertical="top" wrapText="1"/>
    </xf>
    <xf numFmtId="10" fontId="1" fillId="0" borderId="8" xfId="0" applyNumberFormat="1" applyFont="1" applyFill="1" applyBorder="1" applyAlignment="1">
      <alignment horizontal="right" wrapText="1"/>
    </xf>
    <xf numFmtId="3" fontId="1" fillId="4" borderId="24" xfId="0" applyNumberFormat="1" applyFont="1" applyFill="1" applyBorder="1" applyAlignment="1">
      <alignment horizontal="right" vertical="top" wrapText="1"/>
    </xf>
    <xf numFmtId="4" fontId="5" fillId="4" borderId="8" xfId="0" applyNumberFormat="1" applyFont="1" applyFill="1" applyBorder="1" applyAlignment="1">
      <alignment horizontal="justify" vertical="top" wrapText="1"/>
    </xf>
    <xf numFmtId="0" fontId="1" fillId="4" borderId="8" xfId="0" applyFont="1" applyFill="1" applyBorder="1" applyAlignment="1">
      <alignment vertical="top" wrapText="1"/>
    </xf>
    <xf numFmtId="170" fontId="1" fillId="4" borderId="8" xfId="0" applyNumberFormat="1" applyFont="1" applyFill="1" applyBorder="1" applyAlignment="1">
      <alignment horizontal="right" wrapText="1"/>
    </xf>
    <xf numFmtId="4" fontId="5" fillId="4" borderId="8" xfId="0" applyNumberFormat="1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justify" vertical="top" wrapText="1"/>
    </xf>
    <xf numFmtId="3" fontId="5" fillId="0" borderId="8" xfId="0" applyNumberFormat="1" applyFont="1" applyBorder="1" applyAlignment="1">
      <alignment horizontal="center" vertical="top" wrapText="1"/>
    </xf>
    <xf numFmtId="3" fontId="5" fillId="4" borderId="8" xfId="0" applyNumberFormat="1" applyFont="1" applyFill="1" applyBorder="1" applyAlignment="1">
      <alignment horizontal="center" vertical="top" wrapText="1"/>
    </xf>
    <xf numFmtId="10" fontId="1" fillId="0" borderId="8" xfId="17" applyNumberFormat="1" applyFont="1" applyBorder="1" applyAlignment="1">
      <alignment horizontal="center" vertical="top" wrapText="1"/>
    </xf>
    <xf numFmtId="0" fontId="12" fillId="4" borderId="8" xfId="17" applyFont="1" applyFill="1" applyBorder="1" applyAlignment="1">
      <alignment horizontal="justify" vertical="top" wrapText="1"/>
    </xf>
    <xf numFmtId="0" fontId="1" fillId="4" borderId="8" xfId="17" applyFont="1" applyFill="1" applyBorder="1" applyAlignment="1">
      <alignment horizontal="center" vertical="top" wrapText="1"/>
    </xf>
    <xf numFmtId="3" fontId="1" fillId="4" borderId="24" xfId="17" applyNumberFormat="1" applyFont="1" applyFill="1" applyBorder="1" applyAlignment="1">
      <alignment horizontal="center" vertical="top" wrapText="1"/>
    </xf>
    <xf numFmtId="3" fontId="1" fillId="4" borderId="8" xfId="0" applyNumberFormat="1" applyFont="1" applyFill="1" applyBorder="1" applyAlignment="1">
      <alignment vertical="top" wrapText="1"/>
    </xf>
    <xf numFmtId="3" fontId="11" fillId="2" borderId="28" xfId="0" applyNumberFormat="1" applyFont="1" applyFill="1" applyBorder="1" applyAlignment="1">
      <alignment vertical="top" wrapText="1"/>
    </xf>
    <xf numFmtId="3" fontId="1" fillId="0" borderId="8" xfId="17" applyNumberFormat="1" applyFont="1" applyBorder="1" applyAlignment="1">
      <alignment vertical="top" wrapText="1"/>
    </xf>
    <xf numFmtId="3" fontId="1" fillId="4" borderId="8" xfId="17" applyNumberFormat="1" applyFont="1" applyFill="1" applyBorder="1" applyAlignment="1">
      <alignment vertical="top" wrapText="1"/>
    </xf>
    <xf numFmtId="3" fontId="12" fillId="4" borderId="8" xfId="17" applyNumberFormat="1" applyFont="1" applyFill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4" fontId="5" fillId="0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 vertical="top" wrapText="1"/>
    </xf>
    <xf numFmtId="4" fontId="5" fillId="3" borderId="8" xfId="0" applyNumberFormat="1" applyFont="1" applyFill="1" applyBorder="1" applyAlignment="1">
      <alignment horizontal="right" wrapText="1"/>
    </xf>
    <xf numFmtId="4" fontId="1" fillId="0" borderId="8" xfId="0" applyNumberFormat="1" applyFont="1" applyBorder="1" applyAlignment="1">
      <alignment horizontal="right" vertical="top" wrapText="1"/>
    </xf>
    <xf numFmtId="4" fontId="5" fillId="0" borderId="8" xfId="0" applyNumberFormat="1" applyFont="1" applyBorder="1" applyAlignment="1">
      <alignment horizontal="right" wrapText="1"/>
    </xf>
    <xf numFmtId="4" fontId="1" fillId="0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 wrapText="1"/>
    </xf>
    <xf numFmtId="4" fontId="5" fillId="3" borderId="8" xfId="0" applyNumberFormat="1" applyFont="1" applyFill="1" applyBorder="1" applyAlignment="1">
      <alignment horizontal="right" vertical="top" wrapText="1"/>
    </xf>
    <xf numFmtId="4" fontId="5" fillId="0" borderId="22" xfId="0" applyNumberFormat="1" applyFont="1" applyBorder="1" applyAlignment="1">
      <alignment horizontal="right" vertical="top" wrapText="1"/>
    </xf>
    <xf numFmtId="0" fontId="1" fillId="0" borderId="22" xfId="17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right" vertical="top" wrapText="1"/>
    </xf>
    <xf numFmtId="10" fontId="5" fillId="0" borderId="8" xfId="0" applyNumberFormat="1" applyFont="1" applyFill="1" applyBorder="1" applyAlignment="1">
      <alignment horizontal="right" wrapText="1"/>
    </xf>
    <xf numFmtId="10" fontId="1" fillId="3" borderId="8" xfId="0" applyNumberFormat="1" applyFont="1" applyFill="1" applyBorder="1" applyAlignment="1">
      <alignment horizontal="right" vertical="top" wrapText="1"/>
    </xf>
    <xf numFmtId="10" fontId="5" fillId="0" borderId="8" xfId="0" applyNumberFormat="1" applyFont="1" applyBorder="1" applyAlignment="1">
      <alignment horizontal="right" vertical="top" wrapText="1"/>
    </xf>
    <xf numFmtId="10" fontId="5" fillId="0" borderId="8" xfId="0" applyNumberFormat="1" applyFont="1" applyBorder="1" applyAlignment="1">
      <alignment horizontal="right" wrapText="1"/>
    </xf>
    <xf numFmtId="10" fontId="5" fillId="3" borderId="8" xfId="0" applyNumberFormat="1" applyFont="1" applyFill="1" applyBorder="1" applyAlignment="1">
      <alignment horizontal="right" wrapText="1"/>
    </xf>
    <xf numFmtId="10" fontId="1" fillId="0" borderId="8" xfId="0" applyNumberFormat="1" applyFont="1" applyBorder="1" applyAlignment="1">
      <alignment horizontal="right" vertical="top" wrapText="1"/>
    </xf>
    <xf numFmtId="10" fontId="5" fillId="4" borderId="8" xfId="0" applyNumberFormat="1" applyFont="1" applyFill="1" applyBorder="1" applyAlignment="1">
      <alignment horizontal="right" wrapText="1"/>
    </xf>
    <xf numFmtId="10" fontId="1" fillId="3" borderId="8" xfId="0" applyNumberFormat="1" applyFont="1" applyFill="1" applyBorder="1" applyAlignment="1">
      <alignment horizontal="right" wrapText="1"/>
    </xf>
    <xf numFmtId="10" fontId="1" fillId="3" borderId="24" xfId="0" applyNumberFormat="1" applyFont="1" applyFill="1" applyBorder="1" applyAlignment="1">
      <alignment horizontal="right" vertical="top" wrapText="1"/>
    </xf>
    <xf numFmtId="4" fontId="5" fillId="3" borderId="8" xfId="0" applyNumberFormat="1" applyFont="1" applyFill="1" applyBorder="1" applyAlignment="1">
      <alignment horizontal="center" vertical="top" wrapText="1"/>
    </xf>
    <xf numFmtId="4" fontId="5" fillId="4" borderId="8" xfId="0" applyNumberFormat="1" applyFont="1" applyFill="1" applyBorder="1" applyAlignment="1">
      <alignment horizontal="center" vertical="top" wrapText="1"/>
    </xf>
    <xf numFmtId="3" fontId="5" fillId="0" borderId="8" xfId="0" applyNumberFormat="1" applyFont="1" applyFill="1" applyBorder="1" applyAlignment="1">
      <alignment horizontal="right" vertical="center" wrapText="1"/>
    </xf>
    <xf numFmtId="4" fontId="1" fillId="3" borderId="24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7" fillId="0" borderId="0" xfId="17" applyFont="1" applyAlignment="1">
      <alignment wrapText="1"/>
    </xf>
    <xf numFmtId="0" fontId="6" fillId="0" borderId="0" xfId="17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workbookViewId="0" topLeftCell="B1">
      <selection activeCell="B4" sqref="B4:G4"/>
    </sheetView>
  </sheetViews>
  <sheetFormatPr defaultColWidth="9.140625" defaultRowHeight="12.75"/>
  <cols>
    <col min="1" max="1" width="3.8515625" style="0" customWidth="1"/>
    <col min="2" max="2" width="66.7109375" style="0" customWidth="1"/>
    <col min="3" max="3" width="12.140625" style="0" customWidth="1"/>
    <col min="4" max="4" width="12.7109375" style="0" customWidth="1"/>
    <col min="5" max="5" width="16.28125" style="0" customWidth="1"/>
    <col min="6" max="6" width="15.421875" style="0" customWidth="1"/>
    <col min="7" max="7" width="12.7109375" style="0" customWidth="1"/>
    <col min="8" max="9" width="12.7109375" style="0" hidden="1" customWidth="1"/>
  </cols>
  <sheetData>
    <row r="1" spans="5:7" ht="14.25">
      <c r="E1" s="153" t="s">
        <v>70</v>
      </c>
      <c r="F1" s="154"/>
      <c r="G1" s="154"/>
    </row>
    <row r="2" spans="1:7" ht="20.25" customHeight="1">
      <c r="A2" s="18"/>
      <c r="E2" s="155" t="s">
        <v>69</v>
      </c>
      <c r="F2" s="154"/>
      <c r="G2" s="154"/>
    </row>
    <row r="3" spans="1:7" ht="20.25" customHeight="1">
      <c r="A3" s="18"/>
      <c r="E3" s="149"/>
      <c r="F3" s="148"/>
      <c r="G3" s="148"/>
    </row>
    <row r="4" spans="1:7" ht="14.25">
      <c r="A4" s="18"/>
      <c r="B4" s="158" t="s">
        <v>68</v>
      </c>
      <c r="C4" s="158"/>
      <c r="D4" s="158"/>
      <c r="E4" s="158"/>
      <c r="F4" s="158"/>
      <c r="G4" s="158"/>
    </row>
    <row r="5" spans="1:3" ht="15">
      <c r="A5" s="19"/>
      <c r="B5" s="19"/>
      <c r="C5" s="19"/>
    </row>
    <row r="6" ht="13.5" thickBot="1"/>
    <row r="7" spans="1:9" ht="57" customHeight="1">
      <c r="A7" s="98" t="s">
        <v>0</v>
      </c>
      <c r="B7" s="99" t="s">
        <v>1</v>
      </c>
      <c r="C7" s="119" t="s">
        <v>66</v>
      </c>
      <c r="D7" s="99" t="s">
        <v>67</v>
      </c>
      <c r="E7" s="99" t="s">
        <v>65</v>
      </c>
      <c r="F7" s="99" t="s">
        <v>62</v>
      </c>
      <c r="G7" s="100" t="s">
        <v>63</v>
      </c>
      <c r="H7" s="44" t="s">
        <v>55</v>
      </c>
      <c r="I7" s="3" t="s">
        <v>56</v>
      </c>
    </row>
    <row r="8" spans="1:9" ht="15.75">
      <c r="A8" s="87">
        <v>1</v>
      </c>
      <c r="B8" s="15" t="s">
        <v>35</v>
      </c>
      <c r="C8" s="120">
        <f aca="true" t="shared" si="0" ref="C8:I8">+C9+C10</f>
        <v>52248131</v>
      </c>
      <c r="D8" s="68">
        <f t="shared" si="0"/>
        <v>67663293</v>
      </c>
      <c r="E8" s="68">
        <f>SUM(D8-C8)</f>
        <v>15415162</v>
      </c>
      <c r="F8" s="124">
        <f t="shared" si="0"/>
        <v>28027475.330000002</v>
      </c>
      <c r="G8" s="135">
        <f>SUM(F8/D8)</f>
        <v>0.4142197946233566</v>
      </c>
      <c r="H8" s="45">
        <f t="shared" si="0"/>
        <v>53380000</v>
      </c>
      <c r="I8" s="29">
        <f t="shared" si="0"/>
        <v>54450000</v>
      </c>
    </row>
    <row r="9" spans="1:9" ht="13.5" customHeight="1">
      <c r="A9" s="87" t="s">
        <v>3</v>
      </c>
      <c r="B9" s="14" t="s">
        <v>58</v>
      </c>
      <c r="C9" s="118">
        <v>43585738</v>
      </c>
      <c r="D9" s="69">
        <v>58691471</v>
      </c>
      <c r="E9" s="68">
        <f aca="true" t="shared" si="1" ref="E9:E30">SUM(D9-C9)</f>
        <v>15105733</v>
      </c>
      <c r="F9" s="125">
        <v>24517220.14</v>
      </c>
      <c r="G9" s="136">
        <f>SUM(F9/D9)</f>
        <v>0.41773054452835234</v>
      </c>
      <c r="H9" s="46">
        <v>53380000</v>
      </c>
      <c r="I9" s="30">
        <v>54450000</v>
      </c>
    </row>
    <row r="10" spans="1:9" ht="13.5" customHeight="1">
      <c r="A10" s="87" t="s">
        <v>4</v>
      </c>
      <c r="B10" s="14" t="s">
        <v>59</v>
      </c>
      <c r="C10" s="118">
        <v>8662393</v>
      </c>
      <c r="D10" s="69">
        <v>8971822</v>
      </c>
      <c r="E10" s="68">
        <f t="shared" si="1"/>
        <v>309429</v>
      </c>
      <c r="F10" s="125">
        <v>3510255.19</v>
      </c>
      <c r="G10" s="136">
        <f>SUM(F10/D10)</f>
        <v>0.39125332513284367</v>
      </c>
      <c r="H10" s="46"/>
      <c r="I10" s="30"/>
    </row>
    <row r="11" spans="1:9" ht="13.5" customHeight="1">
      <c r="A11" s="87" t="s">
        <v>5</v>
      </c>
      <c r="B11" s="14" t="s">
        <v>27</v>
      </c>
      <c r="C11" s="118">
        <v>326250</v>
      </c>
      <c r="D11" s="69">
        <v>384471</v>
      </c>
      <c r="E11" s="68">
        <f t="shared" si="1"/>
        <v>58221</v>
      </c>
      <c r="F11" s="125">
        <v>243217.15</v>
      </c>
      <c r="G11" s="136">
        <f>SUM(F11/D11)</f>
        <v>0.6326020688166337</v>
      </c>
      <c r="H11" s="47"/>
      <c r="I11" s="31"/>
    </row>
    <row r="12" spans="1:9" ht="28.5">
      <c r="A12" s="87">
        <v>2</v>
      </c>
      <c r="B12" s="70" t="s">
        <v>36</v>
      </c>
      <c r="C12" s="121">
        <v>41828611</v>
      </c>
      <c r="D12" s="69">
        <v>58561388</v>
      </c>
      <c r="E12" s="146">
        <f t="shared" si="1"/>
        <v>16732777</v>
      </c>
      <c r="F12" s="125">
        <v>19531408.57</v>
      </c>
      <c r="G12" s="136">
        <f aca="true" t="shared" si="2" ref="G12:G20">SUM(F12/D12)</f>
        <v>0.3335202466512577</v>
      </c>
      <c r="H12" s="48">
        <v>49720000</v>
      </c>
      <c r="I12" s="32">
        <v>50710000</v>
      </c>
    </row>
    <row r="13" spans="1:9" ht="15.75">
      <c r="A13" s="103" t="s">
        <v>3</v>
      </c>
      <c r="B13" s="104" t="s">
        <v>37</v>
      </c>
      <c r="C13" s="121">
        <v>24061081</v>
      </c>
      <c r="D13" s="71">
        <v>24377800</v>
      </c>
      <c r="E13" s="68">
        <f t="shared" si="1"/>
        <v>316719</v>
      </c>
      <c r="F13" s="126">
        <v>11842999.79</v>
      </c>
      <c r="G13" s="139">
        <f t="shared" si="2"/>
        <v>0.48581085208673463</v>
      </c>
      <c r="H13" s="49">
        <v>28600000</v>
      </c>
      <c r="I13" s="33">
        <v>29200000</v>
      </c>
    </row>
    <row r="14" spans="1:9" ht="15.75">
      <c r="A14" s="103" t="s">
        <v>4</v>
      </c>
      <c r="B14" s="104" t="s">
        <v>38</v>
      </c>
      <c r="C14" s="121">
        <v>4244058</v>
      </c>
      <c r="D14" s="74">
        <v>4330774</v>
      </c>
      <c r="E14" s="68">
        <f t="shared" si="1"/>
        <v>86716</v>
      </c>
      <c r="F14" s="126">
        <v>2023689.22</v>
      </c>
      <c r="G14" s="71">
        <f t="shared" si="2"/>
        <v>0.4672811880740025</v>
      </c>
      <c r="H14" s="49">
        <v>5012500</v>
      </c>
      <c r="I14" s="33">
        <v>5113000</v>
      </c>
    </row>
    <row r="15" spans="1:9" ht="13.5" customHeight="1">
      <c r="A15" s="87" t="s">
        <v>5</v>
      </c>
      <c r="B15" s="14" t="s">
        <v>6</v>
      </c>
      <c r="C15" s="118">
        <v>959536</v>
      </c>
      <c r="D15" s="71">
        <v>500229</v>
      </c>
      <c r="E15" s="68">
        <f t="shared" si="1"/>
        <v>-459307</v>
      </c>
      <c r="F15" s="126">
        <v>290647.25</v>
      </c>
      <c r="G15" s="139">
        <f t="shared" si="2"/>
        <v>0.581028388997839</v>
      </c>
      <c r="H15" s="49"/>
      <c r="I15" s="33"/>
    </row>
    <row r="16" spans="1:9" ht="25.5">
      <c r="A16" s="87" t="s">
        <v>7</v>
      </c>
      <c r="B16" s="14" t="s">
        <v>26</v>
      </c>
      <c r="C16" s="118"/>
      <c r="D16" s="71"/>
      <c r="E16" s="68"/>
      <c r="F16" s="126"/>
      <c r="G16" s="71"/>
      <c r="H16" s="49"/>
      <c r="I16" s="33"/>
    </row>
    <row r="17" spans="1:9" ht="15.75">
      <c r="A17" s="87" t="s">
        <v>8</v>
      </c>
      <c r="B17" s="15" t="s">
        <v>39</v>
      </c>
      <c r="C17" s="121">
        <v>1950191</v>
      </c>
      <c r="D17" s="71">
        <v>1873116</v>
      </c>
      <c r="E17" s="68">
        <f t="shared" si="1"/>
        <v>-77075</v>
      </c>
      <c r="F17" s="126">
        <v>644363.35</v>
      </c>
      <c r="G17" s="139">
        <f t="shared" si="2"/>
        <v>0.3440061106733379</v>
      </c>
      <c r="H17" s="49">
        <v>0</v>
      </c>
      <c r="I17" s="33">
        <v>0</v>
      </c>
    </row>
    <row r="18" spans="1:9" ht="13.5" customHeight="1">
      <c r="A18" s="87">
        <v>3</v>
      </c>
      <c r="B18" s="14" t="s">
        <v>24</v>
      </c>
      <c r="C18" s="123">
        <f aca="true" t="shared" si="3" ref="C18:I18">+C8-C12</f>
        <v>10419520</v>
      </c>
      <c r="D18" s="73">
        <f t="shared" si="3"/>
        <v>9101905</v>
      </c>
      <c r="E18" s="68">
        <f t="shared" si="1"/>
        <v>-1317615</v>
      </c>
      <c r="F18" s="127">
        <f t="shared" si="3"/>
        <v>8496066.760000002</v>
      </c>
      <c r="G18" s="140">
        <f t="shared" si="2"/>
        <v>0.9334383033002434</v>
      </c>
      <c r="H18" s="50">
        <f t="shared" si="3"/>
        <v>3660000</v>
      </c>
      <c r="I18" s="34">
        <f t="shared" si="3"/>
        <v>3740000</v>
      </c>
    </row>
    <row r="19" spans="1:9" ht="25.5">
      <c r="A19" s="87">
        <v>4</v>
      </c>
      <c r="B19" s="14" t="s">
        <v>28</v>
      </c>
      <c r="C19" s="118"/>
      <c r="D19" s="74">
        <v>1184916</v>
      </c>
      <c r="E19" s="68">
        <f t="shared" si="1"/>
        <v>1184916</v>
      </c>
      <c r="F19" s="85">
        <v>1184916.25</v>
      </c>
      <c r="G19" s="141">
        <f t="shared" si="2"/>
        <v>1.00000021098542</v>
      </c>
      <c r="H19" s="51"/>
      <c r="I19" s="35"/>
    </row>
    <row r="20" spans="1:9" ht="25.5">
      <c r="A20" s="87" t="s">
        <v>3</v>
      </c>
      <c r="B20" s="75" t="s">
        <v>29</v>
      </c>
      <c r="C20" s="118"/>
      <c r="D20" s="74">
        <v>1184916</v>
      </c>
      <c r="E20" s="68">
        <f t="shared" si="1"/>
        <v>1184916</v>
      </c>
      <c r="F20" s="85">
        <v>1184916.25</v>
      </c>
      <c r="G20" s="141">
        <f t="shared" si="2"/>
        <v>1.00000021098542</v>
      </c>
      <c r="H20" s="52"/>
      <c r="I20" s="36"/>
    </row>
    <row r="21" spans="1:9" ht="15.75">
      <c r="A21" s="87">
        <v>5</v>
      </c>
      <c r="B21" s="15" t="s">
        <v>40</v>
      </c>
      <c r="C21" s="122"/>
      <c r="D21" s="74"/>
      <c r="E21" s="68">
        <f t="shared" si="1"/>
        <v>0</v>
      </c>
      <c r="F21" s="85"/>
      <c r="G21" s="74"/>
      <c r="H21" s="53"/>
      <c r="I21" s="37"/>
    </row>
    <row r="22" spans="1:9" ht="13.5" customHeight="1">
      <c r="A22" s="87">
        <v>6</v>
      </c>
      <c r="B22" s="14" t="s">
        <v>9</v>
      </c>
      <c r="C22" s="123">
        <f aca="true" t="shared" si="4" ref="C22:I22">+C18+C19+C21</f>
        <v>10419520</v>
      </c>
      <c r="D22" s="76">
        <f t="shared" si="4"/>
        <v>10286821</v>
      </c>
      <c r="E22" s="68">
        <f t="shared" si="1"/>
        <v>-132699</v>
      </c>
      <c r="F22" s="128">
        <f t="shared" si="4"/>
        <v>9680983.010000002</v>
      </c>
      <c r="G22" s="138">
        <f>SUM(F22/D22)</f>
        <v>0.9411054211986387</v>
      </c>
      <c r="H22" s="54">
        <f t="shared" si="4"/>
        <v>3660000</v>
      </c>
      <c r="I22" s="38">
        <f t="shared" si="4"/>
        <v>3740000</v>
      </c>
    </row>
    <row r="23" spans="1:10" ht="13.5" customHeight="1">
      <c r="A23" s="87">
        <v>7</v>
      </c>
      <c r="B23" s="14" t="s">
        <v>25</v>
      </c>
      <c r="C23" s="123">
        <f aca="true" t="shared" si="5" ref="C23:I23">+C24+C25</f>
        <v>2877218</v>
      </c>
      <c r="D23" s="77">
        <f t="shared" si="5"/>
        <v>2913559</v>
      </c>
      <c r="E23" s="68">
        <f t="shared" si="1"/>
        <v>36341</v>
      </c>
      <c r="F23" s="129">
        <f t="shared" si="5"/>
        <v>1438427.16</v>
      </c>
      <c r="G23" s="105">
        <f>SUM(F23/D23)</f>
        <v>0.4937010577098318</v>
      </c>
      <c r="H23" s="39">
        <f t="shared" si="5"/>
        <v>0</v>
      </c>
      <c r="I23" s="39">
        <f t="shared" si="5"/>
        <v>0</v>
      </c>
      <c r="J23" s="22"/>
    </row>
    <row r="24" spans="1:9" ht="13.5" customHeight="1">
      <c r="A24" s="87" t="s">
        <v>3</v>
      </c>
      <c r="B24" s="14" t="s">
        <v>30</v>
      </c>
      <c r="C24" s="118">
        <v>2197218</v>
      </c>
      <c r="D24" s="78">
        <v>2197218</v>
      </c>
      <c r="E24" s="68">
        <f t="shared" si="1"/>
        <v>0</v>
      </c>
      <c r="F24" s="130">
        <v>1293146.64</v>
      </c>
      <c r="G24" s="142">
        <f>SUM(F24/D24)</f>
        <v>0.58853816052845</v>
      </c>
      <c r="H24" s="46"/>
      <c r="I24" s="40"/>
    </row>
    <row r="25" spans="1:9" ht="13.5" customHeight="1">
      <c r="A25" s="87" t="s">
        <v>4</v>
      </c>
      <c r="B25" s="14" t="s">
        <v>31</v>
      </c>
      <c r="C25" s="118">
        <v>680000</v>
      </c>
      <c r="D25" s="78">
        <v>716341</v>
      </c>
      <c r="E25" s="68">
        <f t="shared" si="1"/>
        <v>36341</v>
      </c>
      <c r="F25" s="130">
        <v>145280.52</v>
      </c>
      <c r="G25" s="142">
        <f>SUM(F25/D25)</f>
        <v>0.20280916490889114</v>
      </c>
      <c r="H25" s="55"/>
      <c r="I25" s="41"/>
    </row>
    <row r="26" spans="1:9" ht="13.5" customHeight="1">
      <c r="A26" s="87">
        <v>8</v>
      </c>
      <c r="B26" s="14" t="s">
        <v>10</v>
      </c>
      <c r="C26" s="118"/>
      <c r="D26" s="74"/>
      <c r="E26" s="68">
        <f t="shared" si="1"/>
        <v>0</v>
      </c>
      <c r="F26" s="85"/>
      <c r="G26" s="141"/>
      <c r="H26" s="53"/>
      <c r="I26" s="37"/>
    </row>
    <row r="27" spans="1:9" ht="13.5" customHeight="1">
      <c r="A27" s="87">
        <v>9</v>
      </c>
      <c r="B27" s="14" t="s">
        <v>11</v>
      </c>
      <c r="C27" s="123">
        <f>+C22-C23-C26</f>
        <v>7542302</v>
      </c>
      <c r="D27" s="76">
        <f>+D22-D23-D26</f>
        <v>7373262</v>
      </c>
      <c r="E27" s="68">
        <f t="shared" si="1"/>
        <v>-169040</v>
      </c>
      <c r="F27" s="128">
        <f>+F22-F23-F26</f>
        <v>8242555.8500000015</v>
      </c>
      <c r="G27" s="138">
        <f>SUM(F27/D27)</f>
        <v>1.1178981365371259</v>
      </c>
      <c r="H27" s="54">
        <f>+H22-H23-H26</f>
        <v>3660000</v>
      </c>
      <c r="I27" s="38">
        <f>+I22-I23-I26</f>
        <v>3740000</v>
      </c>
    </row>
    <row r="28" spans="1:9" ht="15.75">
      <c r="A28" s="87">
        <v>10</v>
      </c>
      <c r="B28" s="15" t="s">
        <v>41</v>
      </c>
      <c r="C28" s="121">
        <v>13068780</v>
      </c>
      <c r="D28" s="74">
        <v>14839848</v>
      </c>
      <c r="E28" s="68">
        <f t="shared" si="1"/>
        <v>1771068</v>
      </c>
      <c r="F28" s="85">
        <v>4207868.16</v>
      </c>
      <c r="G28" s="141">
        <f>SUM(F28/D28)</f>
        <v>0.28355197169135427</v>
      </c>
      <c r="H28" s="51">
        <v>3660000</v>
      </c>
      <c r="I28" s="35">
        <v>3740000</v>
      </c>
    </row>
    <row r="29" spans="1:9" ht="13.5" customHeight="1">
      <c r="A29" s="87" t="s">
        <v>3</v>
      </c>
      <c r="B29" s="14" t="s">
        <v>32</v>
      </c>
      <c r="C29" s="118">
        <v>12070612</v>
      </c>
      <c r="D29" s="74">
        <v>12303110</v>
      </c>
      <c r="E29" s="68">
        <f t="shared" si="1"/>
        <v>232498</v>
      </c>
      <c r="F29" s="85">
        <v>3607330.46</v>
      </c>
      <c r="G29" s="141">
        <f>SUM(F29/D29)</f>
        <v>0.29320476367357523</v>
      </c>
      <c r="H29" s="52"/>
      <c r="I29" s="36"/>
    </row>
    <row r="30" spans="1:9" ht="15.75">
      <c r="A30" s="87">
        <v>11</v>
      </c>
      <c r="B30" s="15" t="s">
        <v>42</v>
      </c>
      <c r="C30" s="121">
        <v>5526478</v>
      </c>
      <c r="D30" s="72">
        <v>7466586</v>
      </c>
      <c r="E30" s="68">
        <f t="shared" si="1"/>
        <v>1940108</v>
      </c>
      <c r="F30" s="131">
        <v>0</v>
      </c>
      <c r="G30" s="72"/>
      <c r="H30" s="56"/>
      <c r="I30" s="42"/>
    </row>
    <row r="31" spans="1:9" ht="16.5" thickBot="1">
      <c r="A31" s="91">
        <v>12</v>
      </c>
      <c r="B31" s="92" t="s">
        <v>43</v>
      </c>
      <c r="C31" s="133">
        <f>+C27-C28+C30</f>
        <v>0</v>
      </c>
      <c r="D31" s="93">
        <f>+D27-D28+D30</f>
        <v>0</v>
      </c>
      <c r="E31" s="93"/>
      <c r="F31" s="132">
        <f>+F27-F28+F30</f>
        <v>4034687.6900000013</v>
      </c>
      <c r="G31" s="93"/>
      <c r="H31" s="43">
        <f>+H27-H28+H30</f>
        <v>0</v>
      </c>
      <c r="I31" s="43">
        <f>+I27-I28+I30</f>
        <v>0</v>
      </c>
    </row>
    <row r="32" spans="1:9" ht="40.5" customHeight="1" thickBot="1">
      <c r="A32" s="96" t="s">
        <v>0</v>
      </c>
      <c r="B32" s="97" t="s">
        <v>1</v>
      </c>
      <c r="C32" s="119" t="s">
        <v>60</v>
      </c>
      <c r="D32" s="99" t="s">
        <v>61</v>
      </c>
      <c r="E32" s="99" t="s">
        <v>65</v>
      </c>
      <c r="F32" s="99" t="s">
        <v>62</v>
      </c>
      <c r="G32" s="100" t="s">
        <v>63</v>
      </c>
      <c r="H32" s="44"/>
      <c r="I32" s="3" t="s">
        <v>2</v>
      </c>
    </row>
    <row r="33" spans="1:9" ht="15.75">
      <c r="A33" s="94">
        <v>13</v>
      </c>
      <c r="B33" s="95" t="s">
        <v>44</v>
      </c>
      <c r="C33" s="117">
        <v>9066880</v>
      </c>
      <c r="D33" s="106">
        <v>11028058</v>
      </c>
      <c r="E33" s="106">
        <f>SUM(D33-C33)</f>
        <v>1961178</v>
      </c>
      <c r="F33" s="147">
        <v>4433242.04</v>
      </c>
      <c r="G33" s="143">
        <f>SUM(F33/D33)</f>
        <v>0.4019966198944547</v>
      </c>
      <c r="H33" s="57">
        <v>0</v>
      </c>
      <c r="I33" s="4"/>
    </row>
    <row r="34" spans="1:9" ht="15.75">
      <c r="A34" s="87" t="s">
        <v>3</v>
      </c>
      <c r="B34" s="15" t="s">
        <v>45</v>
      </c>
      <c r="C34" s="115"/>
      <c r="D34" s="107"/>
      <c r="E34" s="107"/>
      <c r="F34" s="80"/>
      <c r="G34" s="81"/>
      <c r="H34" s="58"/>
      <c r="I34" s="8"/>
    </row>
    <row r="35" spans="1:9" ht="25.5">
      <c r="A35" s="87" t="s">
        <v>4</v>
      </c>
      <c r="B35" s="75" t="s">
        <v>33</v>
      </c>
      <c r="C35" s="108"/>
      <c r="D35" s="107"/>
      <c r="E35" s="107"/>
      <c r="F35" s="80"/>
      <c r="G35" s="81"/>
      <c r="H35" s="59"/>
      <c r="I35" s="9"/>
    </row>
    <row r="36" spans="1:9" ht="28.5">
      <c r="A36" s="87">
        <v>14</v>
      </c>
      <c r="B36" s="15" t="s">
        <v>46</v>
      </c>
      <c r="C36" s="115"/>
      <c r="D36" s="107"/>
      <c r="E36" s="107"/>
      <c r="F36" s="80"/>
      <c r="G36" s="81"/>
      <c r="H36" s="60"/>
      <c r="I36" s="10"/>
    </row>
    <row r="37" spans="1:9" ht="15.75">
      <c r="A37" s="87" t="s">
        <v>12</v>
      </c>
      <c r="B37" s="15" t="s">
        <v>47</v>
      </c>
      <c r="C37" s="116">
        <v>0.073433</v>
      </c>
      <c r="D37" s="109">
        <v>0.05055</v>
      </c>
      <c r="E37" s="109">
        <f>SUM(D37-C37)</f>
        <v>-0.022883</v>
      </c>
      <c r="F37" s="101"/>
      <c r="G37" s="102"/>
      <c r="H37" s="57"/>
      <c r="I37" s="6"/>
    </row>
    <row r="38" spans="1:9" ht="15.75">
      <c r="A38" s="87" t="s">
        <v>3</v>
      </c>
      <c r="B38" s="15" t="s">
        <v>48</v>
      </c>
      <c r="C38" s="116">
        <v>0.050578</v>
      </c>
      <c r="D38" s="109">
        <v>0.052213</v>
      </c>
      <c r="E38" s="109">
        <f>SUM(D38-C38)</f>
        <v>0.0016350000000000045</v>
      </c>
      <c r="F38" s="101"/>
      <c r="G38" s="101"/>
      <c r="H38" s="61"/>
      <c r="I38" s="11"/>
    </row>
    <row r="39" spans="1:9" ht="51">
      <c r="A39" s="87">
        <v>16</v>
      </c>
      <c r="B39" s="15" t="s">
        <v>49</v>
      </c>
      <c r="C39" s="82" t="s">
        <v>64</v>
      </c>
      <c r="D39" s="145" t="s">
        <v>57</v>
      </c>
      <c r="E39" s="110"/>
      <c r="F39" s="144"/>
      <c r="G39" s="82"/>
      <c r="H39" s="23" t="s">
        <v>52</v>
      </c>
      <c r="I39" s="24" t="s">
        <v>52</v>
      </c>
    </row>
    <row r="40" spans="1:9" ht="15.75">
      <c r="A40" s="87">
        <v>17</v>
      </c>
      <c r="B40" s="15" t="s">
        <v>50</v>
      </c>
      <c r="C40" s="114">
        <f aca="true" t="shared" si="6" ref="C40:I40">+(C23-C34+C15-C16)/C8</f>
        <v>0.07343332529923415</v>
      </c>
      <c r="D40" s="83">
        <f t="shared" si="6"/>
        <v>0.050452584387224546</v>
      </c>
      <c r="E40" s="83">
        <f>SUM(D40-C40)</f>
        <v>-0.0229807409120096</v>
      </c>
      <c r="F40" s="83">
        <f t="shared" si="6"/>
        <v>0.06169212137881132</v>
      </c>
      <c r="G40" s="105"/>
      <c r="H40" s="28">
        <f t="shared" si="6"/>
        <v>0</v>
      </c>
      <c r="I40" s="20">
        <f t="shared" si="6"/>
        <v>0</v>
      </c>
    </row>
    <row r="41" spans="1:9" ht="15.75">
      <c r="A41" s="87">
        <v>18</v>
      </c>
      <c r="B41" s="15" t="s">
        <v>51</v>
      </c>
      <c r="C41" s="114">
        <f aca="true" t="shared" si="7" ref="C41:I41">+(C33-C34)/C8</f>
        <v>0.1735350112332248</v>
      </c>
      <c r="D41" s="83">
        <f t="shared" si="7"/>
        <v>0.16298435253513305</v>
      </c>
      <c r="E41" s="83">
        <f>SUM(D41-C41)</f>
        <v>-0.010550658698091742</v>
      </c>
      <c r="F41" s="83">
        <f t="shared" si="7"/>
        <v>0.15817486190969024</v>
      </c>
      <c r="G41" s="83"/>
      <c r="H41" s="28">
        <f t="shared" si="7"/>
        <v>0</v>
      </c>
      <c r="I41" s="20">
        <f t="shared" si="7"/>
        <v>0</v>
      </c>
    </row>
    <row r="42" spans="1:9" ht="13.5" customHeight="1">
      <c r="A42" s="87">
        <v>19</v>
      </c>
      <c r="B42" s="14" t="s">
        <v>13</v>
      </c>
      <c r="C42" s="112">
        <f aca="true" t="shared" si="8" ref="C42:I42">+C12+C25</f>
        <v>42508611</v>
      </c>
      <c r="D42" s="79">
        <f t="shared" si="8"/>
        <v>59277729</v>
      </c>
      <c r="E42" s="79">
        <f aca="true" t="shared" si="9" ref="E42:E50">SUM(D42-C42)</f>
        <v>16769118</v>
      </c>
      <c r="F42" s="134">
        <f t="shared" si="8"/>
        <v>19676689.09</v>
      </c>
      <c r="G42" s="137">
        <f t="shared" si="8"/>
        <v>0.5363294115601488</v>
      </c>
      <c r="H42" s="62">
        <f t="shared" si="8"/>
        <v>49720000</v>
      </c>
      <c r="I42" s="7">
        <f t="shared" si="8"/>
        <v>50710000</v>
      </c>
    </row>
    <row r="43" spans="1:9" ht="13.5" customHeight="1">
      <c r="A43" s="87">
        <v>20</v>
      </c>
      <c r="B43" s="14" t="s">
        <v>14</v>
      </c>
      <c r="C43" s="112">
        <f aca="true" t="shared" si="10" ref="C43:I43">+C28+C42</f>
        <v>55577391</v>
      </c>
      <c r="D43" s="79">
        <f t="shared" si="10"/>
        <v>74117577</v>
      </c>
      <c r="E43" s="79">
        <f t="shared" si="9"/>
        <v>18540186</v>
      </c>
      <c r="F43" s="134">
        <f t="shared" si="10"/>
        <v>23884557.25</v>
      </c>
      <c r="G43" s="137">
        <f t="shared" si="10"/>
        <v>0.8198813832515031</v>
      </c>
      <c r="H43" s="62">
        <f t="shared" si="10"/>
        <v>53380000</v>
      </c>
      <c r="I43" s="7">
        <f t="shared" si="10"/>
        <v>54450000</v>
      </c>
    </row>
    <row r="44" spans="1:9" ht="13.5" customHeight="1">
      <c r="A44" s="87">
        <v>21</v>
      </c>
      <c r="B44" s="14" t="s">
        <v>15</v>
      </c>
      <c r="C44" s="112">
        <f aca="true" t="shared" si="11" ref="C44:I44">+C8-C43</f>
        <v>-3329260</v>
      </c>
      <c r="D44" s="79">
        <f t="shared" si="11"/>
        <v>-6454284</v>
      </c>
      <c r="E44" s="79">
        <f t="shared" si="9"/>
        <v>-3125024</v>
      </c>
      <c r="F44" s="134">
        <f t="shared" si="11"/>
        <v>4142918.080000002</v>
      </c>
      <c r="G44" s="137">
        <f t="shared" si="11"/>
        <v>-0.40566158862814644</v>
      </c>
      <c r="H44" s="62">
        <f t="shared" si="11"/>
        <v>0</v>
      </c>
      <c r="I44" s="7">
        <f t="shared" si="11"/>
        <v>0</v>
      </c>
    </row>
    <row r="45" spans="1:9" ht="13.5" customHeight="1">
      <c r="A45" s="87">
        <v>22</v>
      </c>
      <c r="B45" s="14" t="s">
        <v>16</v>
      </c>
      <c r="C45" s="112">
        <f aca="true" t="shared" si="12" ref="C45:I45">+C21+C30+C19</f>
        <v>5526478</v>
      </c>
      <c r="D45" s="76">
        <f t="shared" si="12"/>
        <v>8651502</v>
      </c>
      <c r="E45" s="76">
        <f t="shared" si="9"/>
        <v>3125024</v>
      </c>
      <c r="F45" s="128">
        <f t="shared" si="12"/>
        <v>1184916.25</v>
      </c>
      <c r="G45" s="138">
        <f t="shared" si="12"/>
        <v>1.00000021098542</v>
      </c>
      <c r="H45" s="12">
        <f t="shared" si="12"/>
        <v>0</v>
      </c>
      <c r="I45" s="12">
        <f t="shared" si="12"/>
        <v>0</v>
      </c>
    </row>
    <row r="46" spans="1:9" ht="13.5" customHeight="1">
      <c r="A46" s="87">
        <v>23</v>
      </c>
      <c r="B46" s="14" t="s">
        <v>17</v>
      </c>
      <c r="C46" s="112">
        <f aca="true" t="shared" si="13" ref="C46:I46">+C24+C26</f>
        <v>2197218</v>
      </c>
      <c r="D46" s="76">
        <f t="shared" si="13"/>
        <v>2197218</v>
      </c>
      <c r="E46" s="76">
        <f t="shared" si="9"/>
        <v>0</v>
      </c>
      <c r="F46" s="128">
        <f t="shared" si="13"/>
        <v>1293146.64</v>
      </c>
      <c r="G46" s="138">
        <f t="shared" si="13"/>
        <v>0.58853816052845</v>
      </c>
      <c r="H46" s="62">
        <f t="shared" si="13"/>
        <v>0</v>
      </c>
      <c r="I46" s="5">
        <f t="shared" si="13"/>
        <v>0</v>
      </c>
    </row>
    <row r="47" spans="1:9" ht="27" customHeight="1">
      <c r="A47" s="87">
        <v>24</v>
      </c>
      <c r="B47" s="14" t="s">
        <v>34</v>
      </c>
      <c r="C47" s="112">
        <f>SUM(C48:C53)</f>
        <v>2197218</v>
      </c>
      <c r="D47" s="79">
        <f>SUM(D48:D53)</f>
        <v>2197218</v>
      </c>
      <c r="E47" s="79">
        <f t="shared" si="9"/>
        <v>0</v>
      </c>
      <c r="F47" s="79">
        <f>SUM(F48:F53)</f>
        <v>1293146.64</v>
      </c>
      <c r="G47" s="79"/>
      <c r="H47" s="13">
        <f>SUM(H48:H53)</f>
        <v>0</v>
      </c>
      <c r="I47" s="13">
        <f>SUM(I48:I53)</f>
        <v>0</v>
      </c>
    </row>
    <row r="48" spans="1:9" ht="13.5" customHeight="1">
      <c r="A48" s="87" t="s">
        <v>3</v>
      </c>
      <c r="B48" s="14" t="s">
        <v>18</v>
      </c>
      <c r="C48" s="113"/>
      <c r="D48" s="84"/>
      <c r="E48" s="84"/>
      <c r="F48" s="84"/>
      <c r="G48" s="84"/>
      <c r="H48" s="63"/>
      <c r="I48" s="25"/>
    </row>
    <row r="49" spans="1:9" ht="13.5" customHeight="1">
      <c r="A49" s="87" t="s">
        <v>4</v>
      </c>
      <c r="B49" s="14" t="s">
        <v>19</v>
      </c>
      <c r="C49" s="113"/>
      <c r="D49" s="84"/>
      <c r="E49" s="84"/>
      <c r="F49" s="84"/>
      <c r="G49" s="84"/>
      <c r="H49" s="63"/>
      <c r="I49" s="25"/>
    </row>
    <row r="50" spans="1:9" ht="13.5" customHeight="1">
      <c r="A50" s="87" t="s">
        <v>5</v>
      </c>
      <c r="B50" s="14" t="s">
        <v>20</v>
      </c>
      <c r="C50" s="113">
        <v>2197218</v>
      </c>
      <c r="D50" s="85">
        <v>2197218</v>
      </c>
      <c r="E50" s="85">
        <f t="shared" si="9"/>
        <v>0</v>
      </c>
      <c r="F50" s="85">
        <v>0</v>
      </c>
      <c r="G50" s="85"/>
      <c r="H50" s="63"/>
      <c r="I50" s="26"/>
    </row>
    <row r="51" spans="1:9" ht="13.5" customHeight="1">
      <c r="A51" s="87" t="s">
        <v>7</v>
      </c>
      <c r="B51" s="14" t="s">
        <v>21</v>
      </c>
      <c r="C51" s="111"/>
      <c r="D51" s="85"/>
      <c r="E51" s="85"/>
      <c r="F51" s="85"/>
      <c r="G51" s="85"/>
      <c r="H51" s="63"/>
      <c r="I51" s="26"/>
    </row>
    <row r="52" spans="1:9" ht="13.5" customHeight="1">
      <c r="A52" s="87" t="s">
        <v>8</v>
      </c>
      <c r="B52" s="14" t="s">
        <v>22</v>
      </c>
      <c r="C52" s="111"/>
      <c r="D52" s="85"/>
      <c r="E52" s="85"/>
      <c r="F52" s="85"/>
      <c r="G52" s="85"/>
      <c r="H52" s="64"/>
      <c r="I52" s="27"/>
    </row>
    <row r="53" spans="1:9" ht="13.5" customHeight="1">
      <c r="A53" s="87" t="s">
        <v>53</v>
      </c>
      <c r="B53" s="14" t="s">
        <v>54</v>
      </c>
      <c r="C53" s="111"/>
      <c r="D53" s="85"/>
      <c r="E53" s="85"/>
      <c r="F53" s="74">
        <v>1293146.64</v>
      </c>
      <c r="G53" s="74"/>
      <c r="H53" s="65"/>
      <c r="I53" s="21"/>
    </row>
    <row r="54" spans="1:9" ht="23.25" customHeight="1">
      <c r="A54" s="88"/>
      <c r="B54" s="86" t="s">
        <v>23</v>
      </c>
      <c r="C54" s="86"/>
      <c r="D54" s="86"/>
      <c r="E54" s="86"/>
      <c r="F54" s="86"/>
      <c r="G54" s="86"/>
      <c r="H54" s="66"/>
      <c r="I54" s="16"/>
    </row>
    <row r="55" spans="1:9" ht="13.5" thickBot="1">
      <c r="A55" s="89"/>
      <c r="B55" s="90"/>
      <c r="C55" s="90"/>
      <c r="D55" s="90"/>
      <c r="E55" s="90"/>
      <c r="F55" s="90"/>
      <c r="G55" s="90"/>
      <c r="H55" s="67"/>
      <c r="I55" s="17"/>
    </row>
    <row r="56" spans="1:9" ht="9.75" customHeight="1">
      <c r="A56" s="2"/>
      <c r="B56" s="1"/>
      <c r="C56" s="1"/>
      <c r="D56" s="1"/>
      <c r="E56" s="1"/>
      <c r="F56" s="1"/>
      <c r="G56" s="1"/>
      <c r="H56" s="1"/>
      <c r="I56" s="1"/>
    </row>
    <row r="57" spans="1:9" ht="25.5" customHeight="1">
      <c r="A57" s="156"/>
      <c r="B57" s="156"/>
      <c r="C57" s="156"/>
      <c r="D57" s="156"/>
      <c r="E57" s="156"/>
      <c r="F57" s="156"/>
      <c r="G57" s="156"/>
      <c r="H57" s="156"/>
      <c r="I57" s="156"/>
    </row>
    <row r="58" spans="1:9" ht="12.75">
      <c r="A58" s="157"/>
      <c r="B58" s="157"/>
      <c r="C58" s="157"/>
      <c r="D58" s="157"/>
      <c r="E58" s="157"/>
      <c r="F58" s="157"/>
      <c r="G58" s="157"/>
      <c r="H58" s="157"/>
      <c r="I58" s="157"/>
    </row>
    <row r="60" spans="1:9" ht="15.75">
      <c r="A60" s="150"/>
      <c r="B60" s="152"/>
      <c r="C60" s="152"/>
      <c r="D60" s="152"/>
      <c r="E60" s="152"/>
      <c r="F60" s="152"/>
      <c r="G60" s="152"/>
      <c r="H60" s="152"/>
      <c r="I60" s="152"/>
    </row>
    <row r="61" spans="1:9" ht="12.75" customHeight="1">
      <c r="A61" s="150"/>
      <c r="B61" s="151"/>
      <c r="C61" s="151"/>
      <c r="D61" s="151"/>
      <c r="E61" s="151"/>
      <c r="F61" s="151"/>
      <c r="G61" s="151"/>
      <c r="H61" s="151"/>
      <c r="I61" s="151"/>
    </row>
    <row r="62" spans="1:9" ht="12.75" customHeight="1">
      <c r="A62" s="150"/>
      <c r="B62" s="151"/>
      <c r="C62" s="151"/>
      <c r="D62" s="151"/>
      <c r="E62" s="151"/>
      <c r="F62" s="151"/>
      <c r="G62" s="151"/>
      <c r="H62" s="151"/>
      <c r="I62" s="151"/>
    </row>
    <row r="63" spans="1:9" ht="12.75" customHeight="1">
      <c r="A63" s="150"/>
      <c r="B63" s="151"/>
      <c r="C63" s="151"/>
      <c r="D63" s="151"/>
      <c r="E63" s="151"/>
      <c r="F63" s="151"/>
      <c r="G63" s="151"/>
      <c r="H63" s="151"/>
      <c r="I63" s="151"/>
    </row>
    <row r="64" spans="1:9" ht="12.75" customHeight="1">
      <c r="A64" s="150"/>
      <c r="B64" s="151"/>
      <c r="C64" s="151"/>
      <c r="D64" s="151"/>
      <c r="E64" s="151"/>
      <c r="F64" s="151"/>
      <c r="G64" s="151"/>
      <c r="H64" s="151"/>
      <c r="I64" s="151"/>
    </row>
    <row r="65" spans="1:9" ht="12.75" customHeight="1">
      <c r="A65" s="150"/>
      <c r="B65" s="151"/>
      <c r="C65" s="151"/>
      <c r="D65" s="151"/>
      <c r="E65" s="151"/>
      <c r="F65" s="151"/>
      <c r="G65" s="151"/>
      <c r="H65" s="151"/>
      <c r="I65" s="151"/>
    </row>
    <row r="66" spans="1:9" ht="12.75" customHeight="1">
      <c r="A66" s="150"/>
      <c r="B66" s="151"/>
      <c r="C66" s="151"/>
      <c r="D66" s="151"/>
      <c r="E66" s="151"/>
      <c r="F66" s="151"/>
      <c r="G66" s="151"/>
      <c r="H66" s="151"/>
      <c r="I66" s="151"/>
    </row>
    <row r="67" spans="1:9" ht="12.75" customHeight="1">
      <c r="A67" s="150"/>
      <c r="B67" s="151"/>
      <c r="C67" s="151"/>
      <c r="D67" s="151"/>
      <c r="E67" s="151"/>
      <c r="F67" s="151"/>
      <c r="G67" s="151"/>
      <c r="H67" s="151"/>
      <c r="I67" s="151"/>
    </row>
    <row r="68" spans="1:9" ht="26.25" customHeight="1">
      <c r="A68" s="150"/>
      <c r="B68" s="151"/>
      <c r="C68" s="151"/>
      <c r="D68" s="151"/>
      <c r="E68" s="151"/>
      <c r="F68" s="151"/>
      <c r="G68" s="151"/>
      <c r="H68" s="151"/>
      <c r="I68" s="151"/>
    </row>
    <row r="69" spans="1:9" ht="39.75" customHeight="1">
      <c r="A69" s="150"/>
      <c r="B69" s="151"/>
      <c r="C69" s="151"/>
      <c r="D69" s="151"/>
      <c r="E69" s="151"/>
      <c r="F69" s="151"/>
      <c r="G69" s="151"/>
      <c r="H69" s="151"/>
      <c r="I69" s="151"/>
    </row>
    <row r="70" spans="1:9" ht="12.75" customHeight="1">
      <c r="A70" s="150"/>
      <c r="B70" s="151"/>
      <c r="C70" s="151"/>
      <c r="D70" s="151"/>
      <c r="E70" s="151"/>
      <c r="F70" s="151"/>
      <c r="G70" s="151"/>
      <c r="H70" s="151"/>
      <c r="I70" s="151"/>
    </row>
    <row r="71" spans="1:9" ht="12.75" customHeight="1">
      <c r="A71" s="150"/>
      <c r="B71" s="151"/>
      <c r="C71" s="151"/>
      <c r="D71" s="151"/>
      <c r="E71" s="151"/>
      <c r="F71" s="151"/>
      <c r="G71" s="151"/>
      <c r="H71" s="151"/>
      <c r="I71" s="151"/>
    </row>
    <row r="72" spans="1:9" ht="12.75" customHeight="1">
      <c r="A72" s="150"/>
      <c r="B72" s="151"/>
      <c r="C72" s="151"/>
      <c r="D72" s="151"/>
      <c r="E72" s="151"/>
      <c r="F72" s="151"/>
      <c r="G72" s="151"/>
      <c r="H72" s="151"/>
      <c r="I72" s="151"/>
    </row>
    <row r="73" spans="1:9" ht="12.75" customHeight="1">
      <c r="A73" s="150"/>
      <c r="B73" s="151"/>
      <c r="C73" s="151"/>
      <c r="D73" s="151"/>
      <c r="E73" s="151"/>
      <c r="F73" s="151"/>
      <c r="G73" s="151"/>
      <c r="H73" s="151"/>
      <c r="I73" s="151"/>
    </row>
    <row r="74" spans="1:9" ht="25.5" customHeight="1">
      <c r="A74" s="150"/>
      <c r="B74" s="151"/>
      <c r="C74" s="151"/>
      <c r="D74" s="151"/>
      <c r="E74" s="151"/>
      <c r="F74" s="151"/>
      <c r="G74" s="151"/>
      <c r="H74" s="151"/>
      <c r="I74" s="151"/>
    </row>
    <row r="75" spans="1:9" ht="12.75" customHeight="1">
      <c r="A75" s="150"/>
      <c r="B75" s="151"/>
      <c r="C75" s="151"/>
      <c r="D75" s="151"/>
      <c r="E75" s="151"/>
      <c r="F75" s="151"/>
      <c r="G75" s="151"/>
      <c r="H75" s="151"/>
      <c r="I75" s="151"/>
    </row>
    <row r="76" spans="1:9" ht="12.75" customHeight="1">
      <c r="A76" s="150"/>
      <c r="B76" s="151"/>
      <c r="C76" s="151"/>
      <c r="D76" s="151"/>
      <c r="E76" s="151"/>
      <c r="F76" s="151"/>
      <c r="G76" s="151"/>
      <c r="H76" s="151"/>
      <c r="I76" s="151"/>
    </row>
  </sheetData>
  <mergeCells count="22">
    <mergeCell ref="E1:G1"/>
    <mergeCell ref="E2:G2"/>
    <mergeCell ref="A57:I57"/>
    <mergeCell ref="A58:I58"/>
    <mergeCell ref="B4:G4"/>
    <mergeCell ref="A60:I60"/>
    <mergeCell ref="A61:I61"/>
    <mergeCell ref="A68:I68"/>
    <mergeCell ref="A69:I69"/>
    <mergeCell ref="A62:I62"/>
    <mergeCell ref="A63:I63"/>
    <mergeCell ref="A64:I64"/>
    <mergeCell ref="A65:I65"/>
    <mergeCell ref="A66:I66"/>
    <mergeCell ref="A67:I67"/>
    <mergeCell ref="A70:I70"/>
    <mergeCell ref="A71:I71"/>
    <mergeCell ref="A76:I76"/>
    <mergeCell ref="A72:I72"/>
    <mergeCell ref="A73:I73"/>
    <mergeCell ref="A74:I74"/>
    <mergeCell ref="A75:I75"/>
  </mergeCells>
  <hyperlinks>
    <hyperlink ref="B12" location="_edn2" display="_edn2"/>
    <hyperlink ref="B13" location="_edn3" display="_edn3"/>
    <hyperlink ref="B14" location="_edn4" display="_edn4"/>
    <hyperlink ref="B17" location="_edn5" display="_edn5"/>
    <hyperlink ref="B21" location="_edn6" display="_edn6"/>
    <hyperlink ref="B28" location="_edn7" display="_edn7"/>
    <hyperlink ref="B30" location="_edn8" display="_edn8"/>
    <hyperlink ref="B31" location="_edn9" display="_edn9"/>
    <hyperlink ref="B33" location="_edn10" display="_edn10"/>
    <hyperlink ref="B34" location="_edn11" display="_edn11"/>
    <hyperlink ref="B36" location="_edn12" display="_edn12"/>
    <hyperlink ref="B37" location="_edn13" display="_edn13"/>
    <hyperlink ref="B38" location="_edn14" display="_edn14"/>
    <hyperlink ref="B39" location="_edn15" display="_edn15"/>
    <hyperlink ref="B40" location="_edn16" display="_edn16"/>
    <hyperlink ref="B41" location="_edn17" display="_edn17"/>
    <hyperlink ref="B8" location="_edn1" display="_edn1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9" r:id="rId1"/>
  <rowBreaks count="1" manualBreakCount="1"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Starostwo Braniewo</cp:lastModifiedBy>
  <cp:lastPrinted>2011-08-30T06:01:32Z</cp:lastPrinted>
  <dcterms:created xsi:type="dcterms:W3CDTF">2010-09-24T07:39:40Z</dcterms:created>
  <dcterms:modified xsi:type="dcterms:W3CDTF">2011-08-30T07:26:00Z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