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Arkusz1" sheetId="1" r:id="rId1"/>
    <sheet name="Arkusz2" sheetId="2" r:id="rId2"/>
    <sheet name="Kredyty" sheetId="3" r:id="rId3"/>
  </sheets>
  <definedNames>
    <definedName name="Excel_BuiltIn_Print_Titles_3">'Kredyty'!$A$1:$B$65535</definedName>
    <definedName name="_xlnm.Print_Area" localSheetId="0">'Arkusz1'!$A$2:$G$24</definedName>
    <definedName name="_xlnm.Print_Area" localSheetId="2">'Kredyty'!$A$1:$AP$24</definedName>
    <definedName name="_xlnm.Print_Titles" localSheetId="2">'Kredyty'!$A:$B</definedName>
    <definedName name="Z_92A08BF4_8E46_49A6_B65B_27BF2592BFCF_.wvu.PrintArea" localSheetId="0" hidden="1">'Arkusz1'!$A$2:$G$24</definedName>
    <definedName name="Z_92A08BF4_8E46_49A6_B65B_27BF2592BFCF_.wvu.PrintArea" localSheetId="2" hidden="1">'Kredyty'!$A$1:$AP$24</definedName>
    <definedName name="Z_92A08BF4_8E46_49A6_B65B_27BF2592BFCF_.wvu.PrintTitles" localSheetId="2" hidden="1">'Kredyty'!$A:$B</definedName>
    <definedName name="Z_CBEEAC21_5C88_486D_9418_2CD6D3173E06_.wvu.PrintArea" localSheetId="0" hidden="1">'Arkusz1'!$A$2:$G$24</definedName>
    <definedName name="Z_CBEEAC21_5C88_486D_9418_2CD6D3173E06_.wvu.PrintArea" localSheetId="2" hidden="1">'Kredyty'!$A$1:$AP$25</definedName>
    <definedName name="Z_CBEEAC21_5C88_486D_9418_2CD6D3173E06_.wvu.PrintTitles" localSheetId="2" hidden="1">'Kredyty'!$A:$B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Q15" authorId="0">
      <text>
        <r>
          <rPr>
            <sz val="10"/>
            <rFont val="Arial CE"/>
            <family val="2"/>
          </rPr>
          <t xml:space="preserve">pc69u:
</t>
        </r>
      </text>
    </comment>
  </commentList>
</comments>
</file>

<file path=xl/sharedStrings.xml><?xml version="1.0" encoding="utf-8"?>
<sst xmlns="http://schemas.openxmlformats.org/spreadsheetml/2006/main" count="77" uniqueCount="68">
  <si>
    <t xml:space="preserve">Terminy spłat zaciągniętych przez Powiat Braniewski  </t>
  </si>
  <si>
    <t>kredytów bankowych, pożyczek i udzielonych poręczeń  i inych zobowiązań</t>
  </si>
  <si>
    <t>Lp</t>
  </si>
  <si>
    <t xml:space="preserve">Bank </t>
  </si>
  <si>
    <t>data zawarcia uruchomienia</t>
  </si>
  <si>
    <t xml:space="preserve">kwota </t>
  </si>
  <si>
    <t>Stan zadłużenia na 2005 r.</t>
  </si>
  <si>
    <t>Spłata  rat w 2006 r.</t>
  </si>
  <si>
    <t>Przeliczenie Euro 2006</t>
  </si>
  <si>
    <t>Stan zadłużenia na 2006 r.</t>
  </si>
  <si>
    <t>Spłata  rat w 2007 r.</t>
  </si>
  <si>
    <t>Stan zadłużenia na 2007 r.</t>
  </si>
  <si>
    <t>Spłata  rat w 2008 r.</t>
  </si>
  <si>
    <t>Wzrost zadłużenia z tytułu przeliczenia EURO</t>
  </si>
  <si>
    <t>Stan zadłużenia na 2008 r.</t>
  </si>
  <si>
    <t>Spłata  rat w 2009 r.</t>
  </si>
  <si>
    <t>Stan zadłużenia na 2009 r.</t>
  </si>
  <si>
    <t>Spłata  rat w 2010 r.</t>
  </si>
  <si>
    <t>Stan zadłużenia na 2010 r.</t>
  </si>
  <si>
    <t>Spłata  rat w 2011 r.</t>
  </si>
  <si>
    <t>Stan zadłużenia na 2011 r.</t>
  </si>
  <si>
    <t>Spłata  rat w 2012 r.</t>
  </si>
  <si>
    <t>Stan zadłużenia na 2012 r.</t>
  </si>
  <si>
    <t>Spłata  rat w 2013 r.</t>
  </si>
  <si>
    <t>Stan zadłużenia na 2013 r.</t>
  </si>
  <si>
    <t>Spłata  rat w 2014 r.</t>
  </si>
  <si>
    <t>Stan zadłużenia na 2014 r.</t>
  </si>
  <si>
    <t>Spłata  rat w 2015 r.</t>
  </si>
  <si>
    <t>Stan zadłużenia na 2015 r.</t>
  </si>
  <si>
    <t>Spłata  rat w 2016 r.</t>
  </si>
  <si>
    <t>Stan zadłużenia na 2016 r.</t>
  </si>
  <si>
    <t>Spłata  rat w 2017 r.</t>
  </si>
  <si>
    <t>Stan zadłużenia na 2017 r.</t>
  </si>
  <si>
    <t>Spłata  rat w 2018 r.</t>
  </si>
  <si>
    <t>Stan zadłużenia na 2018 r.</t>
  </si>
  <si>
    <t>Spłata  rat w 2019 r.</t>
  </si>
  <si>
    <t>Stan zadłużenia na 2019 r.</t>
  </si>
  <si>
    <t>Spłata  rat w 2020 r.</t>
  </si>
  <si>
    <t>Stan zadłużenia na 2020 r.</t>
  </si>
  <si>
    <t>Spłata  rat w 2021 r.</t>
  </si>
  <si>
    <t>Stan zadłużenia na 2021 r.</t>
  </si>
  <si>
    <t>Bank DnB NORD Bank Polska (BISE) S.A. O/ Gdynia</t>
  </si>
  <si>
    <t>23.08.2002</t>
  </si>
  <si>
    <t>Bank Gospodarstwa Krajowego Oddział Gdynia</t>
  </si>
  <si>
    <t>25.07.2003</t>
  </si>
  <si>
    <t xml:space="preserve">BRE Bank Hipoteczny SA w Warszawie </t>
  </si>
  <si>
    <t>28.09.2004</t>
  </si>
  <si>
    <t>Braniewsko-Pasłęcki Bank Spółdzielczy Oddział w Braniewie</t>
  </si>
  <si>
    <t>17.08.2005</t>
  </si>
  <si>
    <t xml:space="preserve">Bank Ochrony Środowiska S.A. Oddział w Olsztynie </t>
  </si>
  <si>
    <t>26.07.2006</t>
  </si>
  <si>
    <t xml:space="preserve">Bank Polskiej Spółdzielczości S.A. Oddział Regionalny w Olsztynie </t>
  </si>
  <si>
    <t>10.08.2007</t>
  </si>
  <si>
    <t>01.12.2008</t>
  </si>
  <si>
    <t>Bank Gospodarstwa Krajowego Oddział Olsztyn</t>
  </si>
  <si>
    <t>23.12.2010</t>
  </si>
  <si>
    <t>01.09.2011</t>
  </si>
  <si>
    <t>Razem</t>
  </si>
  <si>
    <t>Wojewódzki Fundusz Ochrony Środowiska i Gospodarki Wodnej w Olsztynie</t>
  </si>
  <si>
    <t>09.11.2004</t>
  </si>
  <si>
    <t>0**</t>
  </si>
  <si>
    <t>Ugoda zawarta w sprawie spłaty zobowiązań przejętych po likwidacji SP ZOZ</t>
  </si>
  <si>
    <t>14.09.2011</t>
  </si>
  <si>
    <t xml:space="preserve">** Zgodnie z umową umorzenia pożyczki nr 75/04/W-206/OP-LZ/P z 20.07.2009r. Rata w wysokości 6.250 zł. została umorzona. </t>
  </si>
  <si>
    <t>na lata 2013-2021</t>
  </si>
  <si>
    <t xml:space="preserve">Załącznik nr 2 do objaśnień </t>
  </si>
  <si>
    <t>Wieloletniej Prognozy Finansowej</t>
  </si>
  <si>
    <t>03.12.2012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</si>
</sst>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0"/>
      <name val="Tahoma"/>
      <family val="2"/>
    </font>
    <font>
      <sz val="9"/>
      <name val="Tahoma"/>
      <family val="2"/>
    </font>
    <font>
      <u val="single"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Tahoma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3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ill="1" applyBorder="1" applyAlignment="1">
      <alignment vertical="center"/>
    </xf>
    <xf numFmtId="0" fontId="8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49" fontId="0" fillId="3" borderId="4" xfId="0" applyNumberFormat="1" applyFont="1" applyFill="1" applyBorder="1" applyAlignment="1">
      <alignment horizontal="center" vertical="center" textRotation="90" wrapText="1"/>
    </xf>
    <xf numFmtId="49" fontId="7" fillId="3" borderId="4" xfId="0" applyNumberFormat="1" applyFont="1" applyFill="1" applyBorder="1" applyAlignment="1">
      <alignment horizontal="center" vertical="center" textRotation="90" wrapText="1"/>
    </xf>
    <xf numFmtId="3" fontId="0" fillId="0" borderId="2" xfId="0" applyNumberFormat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D24" sqref="D24"/>
    </sheetView>
  </sheetViews>
  <sheetFormatPr defaultColWidth="9.00390625" defaultRowHeight="12.75"/>
  <cols>
    <col min="2" max="2" width="14.625" style="0" customWidth="1"/>
    <col min="3" max="3" width="10.875" style="0" customWidth="1"/>
    <col min="4" max="4" width="14.75390625" style="0" customWidth="1"/>
    <col min="5" max="5" width="13.75390625" style="0" customWidth="1"/>
    <col min="6" max="6" width="17.00390625" style="0" customWidth="1"/>
    <col min="7" max="7" width="16.25390625" style="0" customWidth="1"/>
  </cols>
  <sheetData>
    <row r="2" spans="1:7" ht="24.75" customHeight="1">
      <c r="A2" s="1"/>
      <c r="B2" s="2"/>
      <c r="C2" s="1"/>
      <c r="D2" s="1"/>
      <c r="E2" s="2"/>
      <c r="F2" s="2"/>
      <c r="G2" s="1"/>
    </row>
    <row r="3" spans="1:7" ht="24.75" customHeight="1">
      <c r="A3" s="3"/>
      <c r="B3" s="4"/>
      <c r="C3" s="4"/>
      <c r="D3" s="4"/>
      <c r="E3" s="4"/>
      <c r="F3" s="4"/>
      <c r="G3" s="4"/>
    </row>
    <row r="4" spans="1:7" ht="24.75" customHeight="1">
      <c r="A4" s="3"/>
      <c r="B4" s="4"/>
      <c r="C4" s="4"/>
      <c r="D4" s="4"/>
      <c r="E4" s="4"/>
      <c r="F4" s="4"/>
      <c r="G4" s="5"/>
    </row>
    <row r="5" spans="1:7" ht="24.75" customHeight="1">
      <c r="A5" s="3"/>
      <c r="B5" s="4"/>
      <c r="C5" s="4"/>
      <c r="D5" s="5"/>
      <c r="E5" s="4"/>
      <c r="F5" s="4"/>
      <c r="G5" s="5"/>
    </row>
    <row r="6" spans="1:7" ht="24.75" customHeight="1">
      <c r="A6" s="3"/>
      <c r="B6" s="4"/>
      <c r="C6" s="4"/>
      <c r="D6" s="5"/>
      <c r="E6" s="4"/>
      <c r="F6" s="4"/>
      <c r="G6" s="5"/>
    </row>
    <row r="7" spans="1:7" ht="24.75" customHeight="1">
      <c r="A7" s="3"/>
      <c r="B7" s="4"/>
      <c r="C7" s="4"/>
      <c r="D7" s="5"/>
      <c r="E7" s="4"/>
      <c r="F7" s="4"/>
      <c r="G7" s="5"/>
    </row>
    <row r="8" spans="1:7" ht="24.75" customHeight="1">
      <c r="A8" s="3"/>
      <c r="B8" s="4"/>
      <c r="C8" s="4"/>
      <c r="D8" s="5"/>
      <c r="E8" s="4"/>
      <c r="F8" s="4"/>
      <c r="G8" s="5"/>
    </row>
    <row r="9" spans="1:7" ht="24.75" customHeight="1">
      <c r="A9" s="3"/>
      <c r="B9" s="4"/>
      <c r="C9" s="4"/>
      <c r="D9" s="5"/>
      <c r="E9" s="4"/>
      <c r="F9" s="4"/>
      <c r="G9" s="5"/>
    </row>
    <row r="10" spans="1:7" ht="24.75" customHeight="1">
      <c r="A10" s="3"/>
      <c r="B10" s="4"/>
      <c r="C10" s="4"/>
      <c r="D10" s="5"/>
      <c r="E10" s="4"/>
      <c r="F10" s="4"/>
      <c r="G10" s="5"/>
    </row>
    <row r="11" spans="1:7" ht="24.75" customHeight="1">
      <c r="A11" s="3"/>
      <c r="B11" s="4"/>
      <c r="C11" s="4"/>
      <c r="D11" s="5"/>
      <c r="E11" s="4"/>
      <c r="F11" s="4"/>
      <c r="G11" s="5"/>
    </row>
    <row r="12" spans="1:7" ht="24.75" customHeight="1">
      <c r="A12" s="3"/>
      <c r="B12" s="4"/>
      <c r="C12" s="4"/>
      <c r="D12" s="5"/>
      <c r="E12" s="4"/>
      <c r="F12" s="4"/>
      <c r="G12" s="5"/>
    </row>
    <row r="13" spans="1:7" ht="24.75" customHeight="1">
      <c r="A13" s="3"/>
      <c r="B13" s="4"/>
      <c r="C13" s="4"/>
      <c r="D13" s="5"/>
      <c r="E13" s="4"/>
      <c r="F13" s="4"/>
      <c r="G13" s="5"/>
    </row>
    <row r="14" spans="1:7" ht="24.75" customHeight="1">
      <c r="A14" s="3"/>
      <c r="B14" s="4"/>
      <c r="C14" s="4"/>
      <c r="D14" s="5"/>
      <c r="E14" s="4"/>
      <c r="F14" s="4"/>
      <c r="G14" s="5"/>
    </row>
    <row r="15" spans="1:7" ht="12.75">
      <c r="A15" s="3"/>
      <c r="B15" s="3"/>
      <c r="C15" s="4"/>
      <c r="D15" s="5"/>
      <c r="E15" s="3"/>
      <c r="F15" s="3"/>
      <c r="G15" s="3"/>
    </row>
    <row r="16" spans="1:7" ht="23.25" customHeight="1">
      <c r="A16" s="3"/>
      <c r="B16" s="3"/>
      <c r="C16" s="3"/>
      <c r="D16" s="3"/>
      <c r="E16" s="3"/>
      <c r="F16" s="3"/>
      <c r="G16" s="3"/>
    </row>
    <row r="17" spans="1:7" ht="12.75">
      <c r="A17" s="3"/>
      <c r="B17" s="3"/>
      <c r="C17" s="3"/>
      <c r="D17" s="3"/>
      <c r="E17" s="3"/>
      <c r="F17" s="3"/>
      <c r="G17" s="3"/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/>
      <c r="B19" s="3"/>
      <c r="C19" s="4"/>
      <c r="D19" s="5"/>
      <c r="E19" s="4"/>
      <c r="F19" s="4"/>
      <c r="G19" s="3"/>
    </row>
    <row r="20" spans="1:7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/>
      <c r="B22" s="3"/>
      <c r="C22" s="3"/>
      <c r="D22" s="4"/>
      <c r="E22" s="3"/>
      <c r="F22" s="3"/>
      <c r="G22" s="3"/>
    </row>
    <row r="23" spans="1:7" ht="12.75">
      <c r="A23" s="3"/>
      <c r="B23" s="3"/>
      <c r="C23" s="3"/>
      <c r="D23" s="4"/>
      <c r="E23" s="3"/>
      <c r="F23" s="3"/>
      <c r="G23" s="3"/>
    </row>
    <row r="24" spans="1:7" ht="12.75">
      <c r="A24" s="3"/>
      <c r="B24" s="3"/>
      <c r="C24" s="3"/>
      <c r="D24" s="5"/>
      <c r="E24" s="3"/>
      <c r="F24" s="3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3" sqref="L33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4"/>
  <sheetViews>
    <sheetView tabSelected="1" view="pageBreakPreview" zoomScaleSheetLayoutView="100" workbookViewId="0" topLeftCell="J1">
      <selection activeCell="AL21" sqref="AL21"/>
    </sheetView>
  </sheetViews>
  <sheetFormatPr defaultColWidth="9.00390625" defaultRowHeight="12.75"/>
  <cols>
    <col min="1" max="1" width="4.375" style="0" customWidth="1"/>
    <col min="2" max="2" width="26.875" style="0" customWidth="1"/>
    <col min="3" max="3" width="28.375" style="0" customWidth="1"/>
    <col min="4" max="4" width="10.00390625" style="0" customWidth="1"/>
    <col min="10" max="10" width="10.75390625" style="0" customWidth="1"/>
    <col min="16" max="16" width="11.125" style="0" customWidth="1"/>
    <col min="17" max="17" width="13.125" style="0" customWidth="1"/>
    <col min="18" max="18" width="10.875" style="0" customWidth="1"/>
    <col min="19" max="19" width="17.75390625" style="0" customWidth="1"/>
    <col min="20" max="20" width="12.75390625" style="0" customWidth="1"/>
    <col min="21" max="21" width="8.25390625" style="0" customWidth="1"/>
    <col min="22" max="22" width="13.875" style="0" customWidth="1"/>
    <col min="23" max="23" width="11.75390625" style="0" customWidth="1"/>
    <col min="24" max="24" width="13.00390625" style="0" customWidth="1"/>
    <col min="25" max="25" width="11.75390625" style="0" customWidth="1"/>
    <col min="26" max="26" width="12.25390625" style="0" customWidth="1"/>
    <col min="27" max="27" width="11.75390625" style="0" customWidth="1"/>
    <col min="28" max="28" width="12.875" style="0" customWidth="1"/>
    <col min="29" max="29" width="12.625" style="0" customWidth="1"/>
    <col min="30" max="30" width="12.375" style="0" customWidth="1"/>
    <col min="31" max="31" width="11.375" style="0" customWidth="1"/>
    <col min="32" max="32" width="10.00390625" style="0" customWidth="1"/>
    <col min="33" max="33" width="10.125" style="0" customWidth="1"/>
    <col min="34" max="34" width="10.875" style="0" customWidth="1"/>
    <col min="35" max="35" width="11.75390625" style="0" customWidth="1"/>
    <col min="36" max="36" width="9.625" style="0" customWidth="1"/>
    <col min="37" max="37" width="8.125" style="0" customWidth="1"/>
    <col min="38" max="38" width="9.375" style="0" customWidth="1"/>
    <col min="39" max="39" width="9.25390625" style="0" customWidth="1"/>
    <col min="40" max="40" width="7.375" style="0" customWidth="1"/>
    <col min="41" max="41" width="8.375" style="0" customWidth="1"/>
    <col min="43" max="44" width="11.625" style="0" customWidth="1"/>
  </cols>
  <sheetData>
    <row r="1" spans="10:33" ht="12.75">
      <c r="J1" t="s">
        <v>65</v>
      </c>
      <c r="R1" s="6"/>
      <c r="U1" s="8"/>
      <c r="AC1" s="6"/>
      <c r="AD1" s="6"/>
      <c r="AE1" s="6"/>
      <c r="AG1" s="6"/>
    </row>
    <row r="2" spans="3:42" ht="12.75" customHeight="1">
      <c r="C2" s="9"/>
      <c r="J2" t="s">
        <v>66</v>
      </c>
      <c r="R2" s="6"/>
      <c r="U2" s="8"/>
      <c r="AC2" s="7"/>
      <c r="AD2" s="6"/>
      <c r="AE2" s="6"/>
      <c r="AG2" s="6"/>
      <c r="AH2" s="8"/>
      <c r="AI2" s="8"/>
      <c r="AJ2" s="8"/>
      <c r="AK2" s="8"/>
      <c r="AL2" s="8"/>
      <c r="AM2" s="8"/>
      <c r="AN2" s="8"/>
      <c r="AO2" s="8"/>
      <c r="AP2" s="8"/>
    </row>
    <row r="3" spans="10:42" ht="12.75">
      <c r="J3" t="s">
        <v>64</v>
      </c>
      <c r="R3" s="6"/>
      <c r="U3" s="8"/>
      <c r="AC3" s="6"/>
      <c r="AD3" s="6"/>
      <c r="AE3" s="6"/>
      <c r="AG3" s="6"/>
      <c r="AH3" s="8"/>
      <c r="AI3" s="8"/>
      <c r="AJ3" s="8"/>
      <c r="AK3" s="8"/>
      <c r="AL3" s="8"/>
      <c r="AM3" s="8"/>
      <c r="AN3" s="8"/>
      <c r="AO3" s="8"/>
      <c r="AP3" s="8"/>
    </row>
    <row r="4" spans="3:42" ht="15.75">
      <c r="C4" s="10" t="s">
        <v>0</v>
      </c>
      <c r="D4" s="10"/>
      <c r="H4" s="10"/>
      <c r="I4" s="10"/>
      <c r="J4" s="10"/>
      <c r="K4" s="10"/>
      <c r="L4" s="10"/>
      <c r="P4" s="6"/>
      <c r="Q4" s="7"/>
      <c r="R4" s="7"/>
      <c r="S4" s="7"/>
      <c r="T4" s="8"/>
      <c r="U4" s="8"/>
      <c r="V4" s="10"/>
      <c r="X4" s="10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3:24" ht="15.75">
      <c r="C5" s="10" t="s">
        <v>1</v>
      </c>
      <c r="J5" s="10"/>
      <c r="K5" s="10"/>
      <c r="L5" s="10"/>
      <c r="P5" s="11"/>
      <c r="S5" s="10"/>
      <c r="V5" s="10"/>
      <c r="X5" s="10"/>
    </row>
    <row r="6" ht="7.5" customHeight="1" thickBot="1">
      <c r="A6" s="12"/>
    </row>
    <row r="7" spans="1:42" ht="69" customHeight="1">
      <c r="A7" s="31" t="s">
        <v>2</v>
      </c>
      <c r="B7" s="32" t="s">
        <v>3</v>
      </c>
      <c r="C7" s="32" t="s">
        <v>4</v>
      </c>
      <c r="D7" s="32" t="s">
        <v>5</v>
      </c>
      <c r="E7" s="33" t="s">
        <v>6</v>
      </c>
      <c r="F7" s="33" t="s">
        <v>7</v>
      </c>
      <c r="G7" s="33" t="s">
        <v>8</v>
      </c>
      <c r="H7" s="33" t="s">
        <v>9</v>
      </c>
      <c r="I7" s="33" t="s">
        <v>10</v>
      </c>
      <c r="J7" s="33" t="s">
        <v>11</v>
      </c>
      <c r="K7" s="33" t="s">
        <v>12</v>
      </c>
      <c r="L7" s="34" t="s">
        <v>13</v>
      </c>
      <c r="M7" s="33" t="s">
        <v>14</v>
      </c>
      <c r="N7" s="33" t="s">
        <v>15</v>
      </c>
      <c r="O7" s="34" t="s">
        <v>13</v>
      </c>
      <c r="P7" s="33" t="s">
        <v>16</v>
      </c>
      <c r="Q7" s="33" t="s">
        <v>17</v>
      </c>
      <c r="R7" s="34" t="s">
        <v>13</v>
      </c>
      <c r="S7" s="33" t="s">
        <v>18</v>
      </c>
      <c r="T7" s="33" t="s">
        <v>19</v>
      </c>
      <c r="U7" s="34" t="s">
        <v>13</v>
      </c>
      <c r="V7" s="33" t="s">
        <v>20</v>
      </c>
      <c r="W7" s="33" t="s">
        <v>21</v>
      </c>
      <c r="X7" s="33" t="s">
        <v>22</v>
      </c>
      <c r="Y7" s="33" t="s">
        <v>23</v>
      </c>
      <c r="Z7" s="33" t="s">
        <v>24</v>
      </c>
      <c r="AA7" s="33" t="s">
        <v>25</v>
      </c>
      <c r="AB7" s="33" t="s">
        <v>26</v>
      </c>
      <c r="AC7" s="33" t="s">
        <v>27</v>
      </c>
      <c r="AD7" s="33" t="s">
        <v>28</v>
      </c>
      <c r="AE7" s="33" t="s">
        <v>29</v>
      </c>
      <c r="AF7" s="33" t="s">
        <v>30</v>
      </c>
      <c r="AG7" s="33" t="s">
        <v>31</v>
      </c>
      <c r="AH7" s="33" t="s">
        <v>32</v>
      </c>
      <c r="AI7" s="33" t="s">
        <v>33</v>
      </c>
      <c r="AJ7" s="33" t="s">
        <v>34</v>
      </c>
      <c r="AK7" s="33" t="s">
        <v>35</v>
      </c>
      <c r="AL7" s="33" t="s">
        <v>36</v>
      </c>
      <c r="AM7" s="33" t="s">
        <v>37</v>
      </c>
      <c r="AN7" s="33" t="s">
        <v>38</v>
      </c>
      <c r="AO7" s="33" t="s">
        <v>39</v>
      </c>
      <c r="AP7" s="33" t="s">
        <v>40</v>
      </c>
    </row>
    <row r="8" spans="1:42" ht="10.5" customHeight="1">
      <c r="A8" s="13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  <c r="AJ8" s="14">
        <v>36</v>
      </c>
      <c r="AK8" s="14">
        <v>37</v>
      </c>
      <c r="AL8" s="14">
        <v>38</v>
      </c>
      <c r="AM8" s="14">
        <v>39</v>
      </c>
      <c r="AN8" s="14">
        <v>40</v>
      </c>
      <c r="AO8" s="14">
        <v>41</v>
      </c>
      <c r="AP8" s="14">
        <v>42</v>
      </c>
    </row>
    <row r="9" spans="1:42" ht="24.75" customHeight="1">
      <c r="A9" s="20">
        <v>1</v>
      </c>
      <c r="B9" s="15" t="s">
        <v>41</v>
      </c>
      <c r="C9" s="16" t="s">
        <v>42</v>
      </c>
      <c r="D9" s="17">
        <v>1500000</v>
      </c>
      <c r="E9" s="18">
        <v>1078230</v>
      </c>
      <c r="F9" s="18">
        <v>139494</v>
      </c>
      <c r="G9" s="18">
        <v>-5575</v>
      </c>
      <c r="H9" s="18">
        <v>933161</v>
      </c>
      <c r="I9" s="18">
        <v>137042</v>
      </c>
      <c r="J9" s="18">
        <v>743931.71</v>
      </c>
      <c r="K9" s="18">
        <v>128906.15</v>
      </c>
      <c r="L9" s="18">
        <v>100819.8</v>
      </c>
      <c r="M9" s="18">
        <v>715845.36</v>
      </c>
      <c r="N9" s="18">
        <v>165202</v>
      </c>
      <c r="O9" s="18">
        <v>5803</v>
      </c>
      <c r="P9" s="18">
        <v>556445</v>
      </c>
      <c r="Q9" s="18">
        <v>146805</v>
      </c>
      <c r="R9" s="18">
        <v>19490</v>
      </c>
      <c r="S9" s="18">
        <v>429130.18</v>
      </c>
      <c r="T9" s="18">
        <v>150461</v>
      </c>
      <c r="U9" s="18">
        <v>512</v>
      </c>
      <c r="V9" s="18">
        <v>279181</v>
      </c>
      <c r="W9" s="18">
        <v>279181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</row>
    <row r="10" spans="1:42" ht="24" customHeight="1">
      <c r="A10" s="20">
        <v>2</v>
      </c>
      <c r="B10" s="15" t="s">
        <v>43</v>
      </c>
      <c r="C10" s="16" t="s">
        <v>44</v>
      </c>
      <c r="D10" s="17">
        <v>4003683</v>
      </c>
      <c r="E10" s="18">
        <v>3002760</v>
      </c>
      <c r="F10" s="18">
        <v>500460</v>
      </c>
      <c r="G10" s="18"/>
      <c r="H10" s="18">
        <f>SUM(E10-F10)</f>
        <v>2502300</v>
      </c>
      <c r="I10" s="19">
        <v>500460</v>
      </c>
      <c r="J10" s="18">
        <f>SUM(H10-I10)</f>
        <v>2001840</v>
      </c>
      <c r="K10" s="19">
        <v>500460</v>
      </c>
      <c r="L10" s="19"/>
      <c r="M10" s="18">
        <f>SUM(J10-K10)</f>
        <v>1501380</v>
      </c>
      <c r="N10" s="19">
        <v>500460</v>
      </c>
      <c r="O10" s="19"/>
      <c r="P10" s="18">
        <f aca="true" t="shared" si="0" ref="P10:P15">SUM(M10-N10)</f>
        <v>1000920</v>
      </c>
      <c r="Q10" s="19">
        <v>500460</v>
      </c>
      <c r="R10" s="19"/>
      <c r="S10" s="18">
        <f aca="true" t="shared" si="1" ref="S10:S15">SUM(P10-Q10)</f>
        <v>500460</v>
      </c>
      <c r="T10" s="19">
        <v>500460</v>
      </c>
      <c r="U10" s="19"/>
      <c r="V10" s="18"/>
      <c r="W10" s="19"/>
      <c r="X10" s="18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ht="22.5" customHeight="1">
      <c r="A11" s="20">
        <v>3</v>
      </c>
      <c r="B11" s="15" t="s">
        <v>45</v>
      </c>
      <c r="C11" s="16" t="s">
        <v>46</v>
      </c>
      <c r="D11" s="17">
        <v>4239054</v>
      </c>
      <c r="E11" s="18">
        <v>3975927</v>
      </c>
      <c r="F11" s="18">
        <v>530400</v>
      </c>
      <c r="G11" s="18"/>
      <c r="H11" s="18">
        <f>SUM(E11-F11)</f>
        <v>3445527</v>
      </c>
      <c r="I11" s="19">
        <v>530400</v>
      </c>
      <c r="J11" s="18">
        <f>SUM(H11-I11)</f>
        <v>2915127</v>
      </c>
      <c r="K11" s="19">
        <v>530400</v>
      </c>
      <c r="L11" s="19"/>
      <c r="M11" s="18">
        <f>SUM(J11-K11)</f>
        <v>2384727</v>
      </c>
      <c r="N11" s="19">
        <v>530400</v>
      </c>
      <c r="O11" s="19"/>
      <c r="P11" s="18">
        <f t="shared" si="0"/>
        <v>1854327</v>
      </c>
      <c r="Q11" s="19">
        <v>530400</v>
      </c>
      <c r="R11" s="19"/>
      <c r="S11" s="18">
        <f t="shared" si="1"/>
        <v>1323927</v>
      </c>
      <c r="T11" s="19">
        <v>530400</v>
      </c>
      <c r="U11" s="19"/>
      <c r="V11" s="18">
        <f>SUM(S11-T11)</f>
        <v>793527</v>
      </c>
      <c r="W11" s="19">
        <v>793527</v>
      </c>
      <c r="X11" s="18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ht="29.25" customHeight="1">
      <c r="A12" s="20">
        <v>4</v>
      </c>
      <c r="B12" s="15" t="s">
        <v>47</v>
      </c>
      <c r="C12" s="21" t="s">
        <v>48</v>
      </c>
      <c r="D12" s="17">
        <v>1391545</v>
      </c>
      <c r="E12" s="18">
        <v>1391545</v>
      </c>
      <c r="F12" s="18">
        <v>253009</v>
      </c>
      <c r="G12" s="18"/>
      <c r="H12" s="18">
        <v>1138536</v>
      </c>
      <c r="I12" s="19">
        <v>253008</v>
      </c>
      <c r="J12" s="22">
        <f>SUM(H12-I12)</f>
        <v>885528</v>
      </c>
      <c r="K12" s="19">
        <v>253008</v>
      </c>
      <c r="L12" s="19"/>
      <c r="M12" s="18">
        <f>SUM(J12-K12)</f>
        <v>632520</v>
      </c>
      <c r="N12" s="19">
        <v>253008</v>
      </c>
      <c r="O12" s="19"/>
      <c r="P12" s="18">
        <f t="shared" si="0"/>
        <v>379512</v>
      </c>
      <c r="Q12" s="19">
        <v>253008</v>
      </c>
      <c r="R12" s="19"/>
      <c r="S12" s="18">
        <f t="shared" si="1"/>
        <v>126504</v>
      </c>
      <c r="T12" s="19">
        <v>126504</v>
      </c>
      <c r="U12" s="19"/>
      <c r="V12" s="18"/>
      <c r="W12" s="19"/>
      <c r="X12" s="18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ht="27" customHeight="1">
      <c r="A13" s="20">
        <v>5</v>
      </c>
      <c r="B13" s="23" t="s">
        <v>49</v>
      </c>
      <c r="C13" s="16" t="s">
        <v>50</v>
      </c>
      <c r="D13" s="17">
        <v>1460796</v>
      </c>
      <c r="E13" s="18"/>
      <c r="F13" s="18"/>
      <c r="G13" s="18"/>
      <c r="H13" s="18">
        <v>1460796</v>
      </c>
      <c r="I13" s="19">
        <v>157046</v>
      </c>
      <c r="J13" s="22">
        <v>1303750</v>
      </c>
      <c r="K13" s="19">
        <v>260750</v>
      </c>
      <c r="L13" s="19"/>
      <c r="M13" s="18">
        <f>SUM(J13-K13)</f>
        <v>1043000</v>
      </c>
      <c r="N13" s="19">
        <v>208600</v>
      </c>
      <c r="O13" s="19"/>
      <c r="P13" s="18">
        <f t="shared" si="0"/>
        <v>834400</v>
      </c>
      <c r="Q13" s="19">
        <v>208600</v>
      </c>
      <c r="R13" s="19"/>
      <c r="S13" s="18">
        <f t="shared" si="1"/>
        <v>625800</v>
      </c>
      <c r="T13" s="19">
        <v>208600</v>
      </c>
      <c r="U13" s="19"/>
      <c r="V13" s="18">
        <f>SUM(S13-T13)</f>
        <v>417200</v>
      </c>
      <c r="W13" s="19">
        <v>417200</v>
      </c>
      <c r="X13" s="18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ht="35.25" customHeight="1">
      <c r="A14" s="20">
        <v>6</v>
      </c>
      <c r="B14" s="23" t="s">
        <v>51</v>
      </c>
      <c r="C14" s="16" t="s">
        <v>52</v>
      </c>
      <c r="D14" s="17">
        <v>2279598</v>
      </c>
      <c r="E14" s="18"/>
      <c r="F14" s="18"/>
      <c r="G14" s="18"/>
      <c r="H14" s="18"/>
      <c r="I14" s="19"/>
      <c r="J14" s="22">
        <v>2279598</v>
      </c>
      <c r="K14" s="19">
        <v>325998</v>
      </c>
      <c r="L14" s="19"/>
      <c r="M14" s="18">
        <f>SUM(J14-K14)</f>
        <v>1953600</v>
      </c>
      <c r="N14" s="19">
        <v>325600</v>
      </c>
      <c r="O14" s="19"/>
      <c r="P14" s="18">
        <f t="shared" si="0"/>
        <v>1628000</v>
      </c>
      <c r="Q14" s="19">
        <v>325600</v>
      </c>
      <c r="R14" s="19"/>
      <c r="S14" s="18">
        <f t="shared" si="1"/>
        <v>1302400</v>
      </c>
      <c r="T14" s="19">
        <v>325600</v>
      </c>
      <c r="U14" s="19"/>
      <c r="V14" s="18">
        <f>SUM(S14-T14)</f>
        <v>976800</v>
      </c>
      <c r="W14" s="19">
        <v>976800</v>
      </c>
      <c r="X14" s="18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ht="28.5" customHeight="1">
      <c r="A15" s="20">
        <v>7</v>
      </c>
      <c r="B15" s="15" t="s">
        <v>47</v>
      </c>
      <c r="C15" s="16" t="s">
        <v>53</v>
      </c>
      <c r="D15" s="17">
        <v>857935</v>
      </c>
      <c r="E15" s="18"/>
      <c r="F15" s="18"/>
      <c r="G15" s="18"/>
      <c r="H15" s="18"/>
      <c r="I15" s="19"/>
      <c r="J15" s="18"/>
      <c r="K15" s="19"/>
      <c r="L15" s="19"/>
      <c r="M15" s="18">
        <v>857935</v>
      </c>
      <c r="N15" s="19">
        <v>171535</v>
      </c>
      <c r="O15" s="19"/>
      <c r="P15" s="18">
        <f t="shared" si="0"/>
        <v>686400</v>
      </c>
      <c r="Q15" s="19">
        <v>171600</v>
      </c>
      <c r="R15" s="19"/>
      <c r="S15" s="18">
        <f t="shared" si="1"/>
        <v>514800</v>
      </c>
      <c r="T15" s="19">
        <v>171600</v>
      </c>
      <c r="U15" s="19"/>
      <c r="V15" s="18">
        <f>SUM(S15-T15)</f>
        <v>343200</v>
      </c>
      <c r="W15" s="19">
        <v>343200</v>
      </c>
      <c r="X15" s="18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24" customHeight="1">
      <c r="A16" s="20">
        <v>9</v>
      </c>
      <c r="B16" s="15" t="s">
        <v>54</v>
      </c>
      <c r="C16" s="16" t="s">
        <v>55</v>
      </c>
      <c r="D16" s="17">
        <v>935669</v>
      </c>
      <c r="E16" s="18"/>
      <c r="F16" s="18"/>
      <c r="G16" s="18"/>
      <c r="H16" s="18"/>
      <c r="I16" s="19"/>
      <c r="J16" s="18"/>
      <c r="K16" s="19"/>
      <c r="L16" s="19"/>
      <c r="M16" s="18"/>
      <c r="N16" s="19"/>
      <c r="O16" s="19"/>
      <c r="P16" s="18"/>
      <c r="Q16" s="19"/>
      <c r="R16" s="19"/>
      <c r="S16" s="18">
        <v>935669</v>
      </c>
      <c r="T16" s="19">
        <v>185669</v>
      </c>
      <c r="U16" s="19"/>
      <c r="V16" s="18">
        <f>SUM(S16-T16)</f>
        <v>750000</v>
      </c>
      <c r="W16" s="19">
        <v>750000</v>
      </c>
      <c r="X16" s="18"/>
      <c r="Y16" s="19"/>
      <c r="Z16" s="19"/>
      <c r="AA16" s="19"/>
      <c r="AB16" s="19"/>
      <c r="AC16" s="19"/>
      <c r="AD16" s="19"/>
      <c r="AE16" s="19"/>
      <c r="AF16" s="19">
        <f>SUM(AD16-AE16)</f>
        <v>0</v>
      </c>
      <c r="AG16" s="19"/>
      <c r="AH16" s="19">
        <f>SUM(AF16-AG16)</f>
        <v>0</v>
      </c>
      <c r="AI16" s="19"/>
      <c r="AJ16" s="19"/>
      <c r="AK16" s="19"/>
      <c r="AL16" s="19"/>
      <c r="AM16" s="19"/>
      <c r="AN16" s="19"/>
      <c r="AO16" s="19"/>
      <c r="AP16" s="19">
        <f>SUM(AH16-AI16)</f>
        <v>0</v>
      </c>
    </row>
    <row r="17" spans="1:42" ht="41.25" customHeight="1">
      <c r="A17" s="20">
        <v>10</v>
      </c>
      <c r="B17" s="24" t="s">
        <v>47</v>
      </c>
      <c r="C17" s="30" t="s">
        <v>56</v>
      </c>
      <c r="D17" s="17">
        <v>7466586</v>
      </c>
      <c r="E17" s="18"/>
      <c r="F17" s="18"/>
      <c r="G17" s="18"/>
      <c r="H17" s="18"/>
      <c r="I17" s="19"/>
      <c r="J17" s="18"/>
      <c r="K17" s="19"/>
      <c r="L17" s="19"/>
      <c r="M17" s="18"/>
      <c r="N17" s="19"/>
      <c r="O17" s="19"/>
      <c r="P17" s="18"/>
      <c r="Q17" s="19"/>
      <c r="R17" s="19"/>
      <c r="S17" s="18"/>
      <c r="T17" s="19"/>
      <c r="U17" s="19"/>
      <c r="V17" s="18">
        <v>7466586</v>
      </c>
      <c r="W17" s="19">
        <v>0</v>
      </c>
      <c r="X17" s="18">
        <f>SUM(V17-W17)</f>
        <v>7466586</v>
      </c>
      <c r="Y17" s="19">
        <v>666586</v>
      </c>
      <c r="Z17" s="19">
        <f>SUM(X17-Y17)</f>
        <v>6800000</v>
      </c>
      <c r="AA17" s="19">
        <v>800000</v>
      </c>
      <c r="AB17" s="19">
        <f>SUM(Z17-AA17)</f>
        <v>6000000</v>
      </c>
      <c r="AC17" s="19">
        <v>1500000</v>
      </c>
      <c r="AD17" s="19">
        <f>SUM(AB17-AC17)</f>
        <v>4500000</v>
      </c>
      <c r="AE17" s="19">
        <v>1500000</v>
      </c>
      <c r="AF17" s="19">
        <f>SUM(AD17-AE17)</f>
        <v>3000000</v>
      </c>
      <c r="AG17" s="19">
        <v>1500000</v>
      </c>
      <c r="AH17" s="19">
        <f>SUM(AF17-AG17)</f>
        <v>1500000</v>
      </c>
      <c r="AI17" s="19">
        <v>1500000</v>
      </c>
      <c r="AJ17" s="19">
        <f>SUM(AH17-AI17)</f>
        <v>0</v>
      </c>
      <c r="AK17" s="19"/>
      <c r="AL17" s="19">
        <f>SUM(AJ17-AK17)</f>
        <v>0</v>
      </c>
      <c r="AM17" s="19"/>
      <c r="AN17" s="19">
        <f>SUM(AL17-AM17)</f>
        <v>0</v>
      </c>
      <c r="AO17" s="19"/>
      <c r="AP17" s="19">
        <f>SUM(AH17-AI17)</f>
        <v>0</v>
      </c>
    </row>
    <row r="18" spans="1:42" ht="24.75" customHeight="1">
      <c r="A18" s="20">
        <v>11</v>
      </c>
      <c r="B18" s="15" t="s">
        <v>54</v>
      </c>
      <c r="C18" s="30" t="s">
        <v>67</v>
      </c>
      <c r="D18" s="17">
        <v>2412975</v>
      </c>
      <c r="E18" s="18"/>
      <c r="F18" s="18"/>
      <c r="G18" s="18"/>
      <c r="H18" s="18"/>
      <c r="I18" s="19"/>
      <c r="J18" s="18"/>
      <c r="K18" s="19"/>
      <c r="L18" s="19"/>
      <c r="M18" s="18"/>
      <c r="N18" s="19"/>
      <c r="O18" s="19"/>
      <c r="P18" s="18"/>
      <c r="Q18" s="19"/>
      <c r="R18" s="19"/>
      <c r="S18" s="18"/>
      <c r="T18" s="19"/>
      <c r="U18" s="19"/>
      <c r="V18" s="18"/>
      <c r="W18" s="19"/>
      <c r="X18" s="18">
        <v>2412975</v>
      </c>
      <c r="Y18" s="19">
        <v>152975</v>
      </c>
      <c r="Z18" s="19">
        <f>SUM(X18-Y18)</f>
        <v>2260000</v>
      </c>
      <c r="AA18" s="19">
        <v>160000</v>
      </c>
      <c r="AB18" s="19">
        <f>SUM(Z18-AA18)</f>
        <v>2100000</v>
      </c>
      <c r="AC18" s="19">
        <v>300000</v>
      </c>
      <c r="AD18" s="19">
        <f>SUM(AB18-AC18)</f>
        <v>1800000</v>
      </c>
      <c r="AE18" s="19">
        <v>300000</v>
      </c>
      <c r="AF18" s="19">
        <f>SUM(AD18-AE18)</f>
        <v>1500000</v>
      </c>
      <c r="AG18" s="19">
        <v>300000</v>
      </c>
      <c r="AH18" s="19">
        <f>SUM(AF18-AG18)</f>
        <v>1200000</v>
      </c>
      <c r="AI18" s="19">
        <v>300000</v>
      </c>
      <c r="AJ18" s="19">
        <f>SUM(AH18-AI18)</f>
        <v>900000</v>
      </c>
      <c r="AK18" s="19">
        <v>300000</v>
      </c>
      <c r="AL18" s="19">
        <f>SUM(AJ18-AK18)</f>
        <v>600000</v>
      </c>
      <c r="AM18" s="19">
        <v>300000</v>
      </c>
      <c r="AN18" s="19">
        <f>SUM(AL18-AM18)</f>
        <v>300000</v>
      </c>
      <c r="AO18" s="19">
        <v>300000</v>
      </c>
      <c r="AP18" s="19">
        <f>SUM(AN18-AO18)</f>
        <v>0</v>
      </c>
    </row>
    <row r="19" spans="1:42" ht="18.75" customHeight="1">
      <c r="A19" s="25"/>
      <c r="B19" s="26"/>
      <c r="C19" s="27" t="s">
        <v>57</v>
      </c>
      <c r="D19" s="28"/>
      <c r="E19" s="28">
        <f aca="true" t="shared" si="2" ref="E19:W19">SUM(E9:E17)</f>
        <v>9448462</v>
      </c>
      <c r="F19" s="28">
        <f t="shared" si="2"/>
        <v>1423363</v>
      </c>
      <c r="G19" s="28">
        <f t="shared" si="2"/>
        <v>-5575</v>
      </c>
      <c r="H19" s="28">
        <f t="shared" si="2"/>
        <v>9480320</v>
      </c>
      <c r="I19" s="28">
        <f t="shared" si="2"/>
        <v>1577956</v>
      </c>
      <c r="J19" s="28">
        <f t="shared" si="2"/>
        <v>10129774.71</v>
      </c>
      <c r="K19" s="28">
        <f t="shared" si="2"/>
        <v>1999522.15</v>
      </c>
      <c r="L19" s="28">
        <f t="shared" si="2"/>
        <v>100819.8</v>
      </c>
      <c r="M19" s="28">
        <f t="shared" si="2"/>
        <v>9089007.36</v>
      </c>
      <c r="N19" s="28">
        <f t="shared" si="2"/>
        <v>2154805</v>
      </c>
      <c r="O19" s="28">
        <f t="shared" si="2"/>
        <v>5803</v>
      </c>
      <c r="P19" s="28">
        <f t="shared" si="2"/>
        <v>6940004</v>
      </c>
      <c r="Q19" s="28">
        <f t="shared" si="2"/>
        <v>2136473</v>
      </c>
      <c r="R19" s="28">
        <f t="shared" si="2"/>
        <v>19490</v>
      </c>
      <c r="S19" s="28">
        <f t="shared" si="2"/>
        <v>5758690.18</v>
      </c>
      <c r="T19" s="28">
        <f t="shared" si="2"/>
        <v>2199294</v>
      </c>
      <c r="U19" s="28">
        <f t="shared" si="2"/>
        <v>512</v>
      </c>
      <c r="V19" s="28">
        <f t="shared" si="2"/>
        <v>11026494</v>
      </c>
      <c r="W19" s="28">
        <f t="shared" si="2"/>
        <v>3559908</v>
      </c>
      <c r="X19" s="28">
        <f aca="true" t="shared" si="3" ref="X19:AP19">SUM(X9:X18)</f>
        <v>9879561</v>
      </c>
      <c r="Y19" s="28">
        <f t="shared" si="3"/>
        <v>819561</v>
      </c>
      <c r="Z19" s="28">
        <f t="shared" si="3"/>
        <v>9060000</v>
      </c>
      <c r="AA19" s="28">
        <f t="shared" si="3"/>
        <v>960000</v>
      </c>
      <c r="AB19" s="28">
        <f t="shared" si="3"/>
        <v>8100000</v>
      </c>
      <c r="AC19" s="28">
        <f t="shared" si="3"/>
        <v>1800000</v>
      </c>
      <c r="AD19" s="28">
        <f t="shared" si="3"/>
        <v>6300000</v>
      </c>
      <c r="AE19" s="28">
        <f t="shared" si="3"/>
        <v>1800000</v>
      </c>
      <c r="AF19" s="28">
        <f t="shared" si="3"/>
        <v>4500000</v>
      </c>
      <c r="AG19" s="28">
        <f t="shared" si="3"/>
        <v>1800000</v>
      </c>
      <c r="AH19" s="28">
        <f t="shared" si="3"/>
        <v>2700000</v>
      </c>
      <c r="AI19" s="28">
        <f t="shared" si="3"/>
        <v>1800000</v>
      </c>
      <c r="AJ19" s="28">
        <f t="shared" si="3"/>
        <v>900000</v>
      </c>
      <c r="AK19" s="28">
        <f t="shared" si="3"/>
        <v>300000</v>
      </c>
      <c r="AL19" s="28">
        <f t="shared" si="3"/>
        <v>600000</v>
      </c>
      <c r="AM19" s="28">
        <f t="shared" si="3"/>
        <v>300000</v>
      </c>
      <c r="AN19" s="28">
        <f t="shared" si="3"/>
        <v>300000</v>
      </c>
      <c r="AO19" s="28">
        <f t="shared" si="3"/>
        <v>300000</v>
      </c>
      <c r="AP19" s="28">
        <f t="shared" si="3"/>
        <v>0</v>
      </c>
    </row>
    <row r="20" spans="1:42" ht="35.25" customHeight="1">
      <c r="A20" s="20">
        <v>12</v>
      </c>
      <c r="B20" s="15" t="s">
        <v>58</v>
      </c>
      <c r="C20" s="16" t="s">
        <v>59</v>
      </c>
      <c r="D20" s="17">
        <v>100000</v>
      </c>
      <c r="E20" s="18">
        <v>87500</v>
      </c>
      <c r="F20" s="18">
        <v>25000</v>
      </c>
      <c r="G20" s="18"/>
      <c r="H20" s="18">
        <f>SUM(E20-F20)</f>
        <v>62500</v>
      </c>
      <c r="I20" s="19">
        <v>25000</v>
      </c>
      <c r="J20" s="18">
        <f>SUM(H20-I20)</f>
        <v>37500</v>
      </c>
      <c r="K20" s="19">
        <v>25000</v>
      </c>
      <c r="L20" s="19"/>
      <c r="M20" s="18">
        <f>SUM(J20-K20)</f>
        <v>12500</v>
      </c>
      <c r="N20" s="19">
        <v>6250</v>
      </c>
      <c r="O20" s="19"/>
      <c r="P20" s="29" t="s">
        <v>60</v>
      </c>
      <c r="Q20" s="19"/>
      <c r="R20" s="19"/>
      <c r="S20" s="18"/>
      <c r="T20" s="19"/>
      <c r="U20" s="19"/>
      <c r="V20" s="18"/>
      <c r="W20" s="19"/>
      <c r="X20" s="18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ht="35.25" customHeight="1">
      <c r="A21" s="20">
        <v>13</v>
      </c>
      <c r="B21" s="15" t="s">
        <v>61</v>
      </c>
      <c r="C21" s="16" t="s">
        <v>62</v>
      </c>
      <c r="D21" s="17">
        <v>971176</v>
      </c>
      <c r="E21" s="18"/>
      <c r="F21" s="18"/>
      <c r="G21" s="18"/>
      <c r="H21" s="18"/>
      <c r="I21" s="19"/>
      <c r="J21" s="18"/>
      <c r="K21" s="19"/>
      <c r="L21" s="19"/>
      <c r="M21" s="18"/>
      <c r="N21" s="19"/>
      <c r="O21" s="19"/>
      <c r="P21" s="35"/>
      <c r="Q21" s="19"/>
      <c r="R21" s="19"/>
      <c r="S21" s="18"/>
      <c r="T21" s="19">
        <v>113156</v>
      </c>
      <c r="U21" s="19"/>
      <c r="V21" s="18">
        <v>858020</v>
      </c>
      <c r="W21" s="19">
        <v>342768</v>
      </c>
      <c r="X21" s="18">
        <f>SUM(V21-W21)</f>
        <v>515252</v>
      </c>
      <c r="Y21" s="19">
        <v>342769</v>
      </c>
      <c r="Z21" s="18">
        <f>SUM(X21-Y21)</f>
        <v>172483</v>
      </c>
      <c r="AA21" s="19">
        <v>172483</v>
      </c>
      <c r="AB21" s="18">
        <f>SUM(Z21-AA21)</f>
        <v>0</v>
      </c>
      <c r="AC21" s="19"/>
      <c r="AD21" s="18">
        <f>SUM(AB21-AC21)</f>
        <v>0</v>
      </c>
      <c r="AE21" s="19"/>
      <c r="AF21" s="18">
        <f>SUM(AD21-AE21)</f>
        <v>0</v>
      </c>
      <c r="AG21" s="19"/>
      <c r="AH21" s="18">
        <f>SUM(AF21-AG21)</f>
        <v>0</v>
      </c>
      <c r="AI21" s="19"/>
      <c r="AJ21" s="18">
        <f>SUM(AH21-AI21)</f>
        <v>0</v>
      </c>
      <c r="AK21" s="19"/>
      <c r="AL21" s="19"/>
      <c r="AM21" s="19"/>
      <c r="AN21" s="19"/>
      <c r="AO21" s="19"/>
      <c r="AP21" s="19"/>
    </row>
    <row r="22" spans="1:42" ht="35.25" customHeight="1">
      <c r="A22" s="20">
        <v>14</v>
      </c>
      <c r="B22" s="15" t="s">
        <v>61</v>
      </c>
      <c r="C22" s="16" t="s">
        <v>62</v>
      </c>
      <c r="D22" s="17">
        <v>2497500</v>
      </c>
      <c r="E22" s="18"/>
      <c r="F22" s="18"/>
      <c r="G22" s="18"/>
      <c r="H22" s="18"/>
      <c r="I22" s="19"/>
      <c r="J22" s="18"/>
      <c r="K22" s="19"/>
      <c r="L22" s="19"/>
      <c r="M22" s="18"/>
      <c r="N22" s="19"/>
      <c r="O22" s="19"/>
      <c r="P22" s="35"/>
      <c r="Q22" s="19"/>
      <c r="R22" s="19"/>
      <c r="S22" s="18"/>
      <c r="T22" s="19">
        <v>123333</v>
      </c>
      <c r="U22" s="19"/>
      <c r="V22" s="18">
        <v>2374167</v>
      </c>
      <c r="W22" s="19">
        <v>370000</v>
      </c>
      <c r="X22" s="18">
        <f>SUM(V22-W22)</f>
        <v>2004167</v>
      </c>
      <c r="Y22" s="19">
        <v>370000</v>
      </c>
      <c r="Z22" s="18">
        <f>SUM(X22-Y22)</f>
        <v>1634167</v>
      </c>
      <c r="AA22" s="19">
        <v>370000</v>
      </c>
      <c r="AB22" s="18">
        <f>SUM(Z22-AA22)</f>
        <v>1264167</v>
      </c>
      <c r="AC22" s="19">
        <v>370000</v>
      </c>
      <c r="AD22" s="18">
        <f>SUM(AB22-AC22)</f>
        <v>894167</v>
      </c>
      <c r="AE22" s="19">
        <v>370000</v>
      </c>
      <c r="AF22" s="18">
        <f>SUM(AD22-AE22)</f>
        <v>524167</v>
      </c>
      <c r="AG22" s="19">
        <v>370000</v>
      </c>
      <c r="AH22" s="18">
        <f>SUM(AF22-AG22)</f>
        <v>154167</v>
      </c>
      <c r="AI22" s="19">
        <v>154167</v>
      </c>
      <c r="AJ22" s="18">
        <f>SUM(AH22-AI22)</f>
        <v>0</v>
      </c>
      <c r="AK22" s="19"/>
      <c r="AL22" s="19"/>
      <c r="AM22" s="19"/>
      <c r="AN22" s="19"/>
      <c r="AO22" s="19"/>
      <c r="AP22" s="19"/>
    </row>
    <row r="23" spans="1:42" ht="18.75" customHeight="1" thickBot="1">
      <c r="A23" s="36"/>
      <c r="B23" s="37"/>
      <c r="C23" s="38" t="s">
        <v>57</v>
      </c>
      <c r="D23" s="39"/>
      <c r="E23" s="40">
        <f>SUM(E19:E20)</f>
        <v>9535962</v>
      </c>
      <c r="F23" s="40">
        <f>SUM(F19:F20)</f>
        <v>1448363</v>
      </c>
      <c r="G23" s="40">
        <f>SUM(G19+G20)</f>
        <v>-5575</v>
      </c>
      <c r="H23" s="40">
        <f>SUM(H19:H20)</f>
        <v>9542820</v>
      </c>
      <c r="I23" s="41">
        <f>SUM(I19:I20)</f>
        <v>1602956</v>
      </c>
      <c r="J23" s="40">
        <f aca="true" t="shared" si="4" ref="J23:S23">SUM(J19:J21)</f>
        <v>10167274.71</v>
      </c>
      <c r="K23" s="40">
        <f t="shared" si="4"/>
        <v>2024522.15</v>
      </c>
      <c r="L23" s="40">
        <f t="shared" si="4"/>
        <v>100819.8</v>
      </c>
      <c r="M23" s="40">
        <f t="shared" si="4"/>
        <v>9101507.36</v>
      </c>
      <c r="N23" s="40">
        <f t="shared" si="4"/>
        <v>2161055</v>
      </c>
      <c r="O23" s="40">
        <f t="shared" si="4"/>
        <v>5803</v>
      </c>
      <c r="P23" s="40">
        <f t="shared" si="4"/>
        <v>6940004</v>
      </c>
      <c r="Q23" s="40">
        <f t="shared" si="4"/>
        <v>2136473</v>
      </c>
      <c r="R23" s="40">
        <f t="shared" si="4"/>
        <v>19490</v>
      </c>
      <c r="S23" s="40">
        <f t="shared" si="4"/>
        <v>5758690.18</v>
      </c>
      <c r="T23" s="40">
        <f aca="true" t="shared" si="5" ref="T23:AP23">SUM(T19:T22)</f>
        <v>2435783</v>
      </c>
      <c r="U23" s="40">
        <f t="shared" si="5"/>
        <v>512</v>
      </c>
      <c r="V23" s="40">
        <f t="shared" si="5"/>
        <v>14258681</v>
      </c>
      <c r="W23" s="40">
        <f t="shared" si="5"/>
        <v>4272676</v>
      </c>
      <c r="X23" s="40">
        <f t="shared" si="5"/>
        <v>12398980</v>
      </c>
      <c r="Y23" s="40">
        <f t="shared" si="5"/>
        <v>1532330</v>
      </c>
      <c r="Z23" s="40">
        <f t="shared" si="5"/>
        <v>10866650</v>
      </c>
      <c r="AA23" s="40">
        <f t="shared" si="5"/>
        <v>1502483</v>
      </c>
      <c r="AB23" s="40">
        <f t="shared" si="5"/>
        <v>9364167</v>
      </c>
      <c r="AC23" s="40">
        <f t="shared" si="5"/>
        <v>2170000</v>
      </c>
      <c r="AD23" s="40">
        <f t="shared" si="5"/>
        <v>7194167</v>
      </c>
      <c r="AE23" s="40">
        <f t="shared" si="5"/>
        <v>2170000</v>
      </c>
      <c r="AF23" s="40">
        <f t="shared" si="5"/>
        <v>5024167</v>
      </c>
      <c r="AG23" s="40">
        <f t="shared" si="5"/>
        <v>2170000</v>
      </c>
      <c r="AH23" s="40">
        <f t="shared" si="5"/>
        <v>2854167</v>
      </c>
      <c r="AI23" s="40">
        <f t="shared" si="5"/>
        <v>1954167</v>
      </c>
      <c r="AJ23" s="40">
        <f t="shared" si="5"/>
        <v>900000</v>
      </c>
      <c r="AK23" s="40">
        <f t="shared" si="5"/>
        <v>300000</v>
      </c>
      <c r="AL23" s="40">
        <f t="shared" si="5"/>
        <v>600000</v>
      </c>
      <c r="AM23" s="40">
        <f t="shared" si="5"/>
        <v>300000</v>
      </c>
      <c r="AN23" s="40">
        <f t="shared" si="5"/>
        <v>300000</v>
      </c>
      <c r="AO23" s="40">
        <f t="shared" si="5"/>
        <v>300000</v>
      </c>
      <c r="AP23" s="40">
        <f t="shared" si="5"/>
        <v>0</v>
      </c>
    </row>
    <row r="24" ht="11.25" customHeight="1">
      <c r="C24" t="s">
        <v>63</v>
      </c>
    </row>
  </sheetData>
  <printOptions horizontalCentered="1"/>
  <pageMargins left="0.39375" right="0" top="0" bottom="0" header="0.5118055555555555" footer="0"/>
  <pageSetup fitToWidth="0" horizontalDpi="300" verticalDpi="300" orientation="landscape" paperSize="9" scale="98" r:id="rId3"/>
  <headerFooter alignWithMargins="0">
    <oddFooter>&amp;CStrona &amp;P z &amp;N</oddFooter>
  </headerFooter>
  <colBreaks count="3" manualBreakCount="3">
    <brk id="12" max="23" man="1"/>
    <brk id="22" max="23" man="1"/>
    <brk id="30" max="2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edziewanowska</cp:lastModifiedBy>
  <cp:lastPrinted>2013-01-02T11:07:58Z</cp:lastPrinted>
  <dcterms:modified xsi:type="dcterms:W3CDTF">2013-01-02T11:08:02Z</dcterms:modified>
  <cp:category/>
  <cp:version/>
  <cp:contentType/>
  <cp:contentStatus/>
</cp:coreProperties>
</file>