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PF" sheetId="1" r:id="rId1"/>
  </sheets>
  <definedNames>
    <definedName name="_edn1" localSheetId="0">'WPF'!$A$59</definedName>
    <definedName name="_edn10" localSheetId="0">'WPF'!$A$68</definedName>
    <definedName name="_edn11" localSheetId="0">'WPF'!$A$69</definedName>
    <definedName name="_edn12" localSheetId="0">'WPF'!$A$70</definedName>
    <definedName name="_edn13" localSheetId="0">'WPF'!$A$71</definedName>
    <definedName name="_edn14" localSheetId="0">'WPF'!$A$72</definedName>
    <definedName name="_edn15" localSheetId="0">'WPF'!$A$73</definedName>
    <definedName name="_edn16" localSheetId="0">'WPF'!$A$74</definedName>
    <definedName name="_edn17" localSheetId="0">'WPF'!$A$75</definedName>
    <definedName name="_edn2" localSheetId="0">'WPF'!$A$60</definedName>
    <definedName name="_edn3" localSheetId="0">'WPF'!$A$61</definedName>
    <definedName name="_edn4" localSheetId="0">'WPF'!$A$62</definedName>
    <definedName name="_edn5" localSheetId="0">'WPF'!$A$63</definedName>
    <definedName name="_edn6" localSheetId="0">'WPF'!$A$64</definedName>
    <definedName name="_edn7" localSheetId="0">'WPF'!$A$65</definedName>
    <definedName name="_edn8" localSheetId="0">'WPF'!$A$66</definedName>
    <definedName name="_edn9" localSheetId="0">'WPF'!$A$67</definedName>
    <definedName name="_ednref1" localSheetId="0">'WPF'!$B$8</definedName>
    <definedName name="_ednref10" localSheetId="0">'WPF'!$B$33</definedName>
    <definedName name="_ednref11" localSheetId="0">'WPF'!$B$34</definedName>
    <definedName name="_ednref12" localSheetId="0">'WPF'!$B$36</definedName>
    <definedName name="_ednref13" localSheetId="0">'WPF'!$B$37</definedName>
    <definedName name="_ednref14" localSheetId="0">'WPF'!$B$38</definedName>
    <definedName name="_ednref15" localSheetId="0">'WPF'!$B$39</definedName>
    <definedName name="_ednref16" localSheetId="0">'WPF'!$B$40</definedName>
    <definedName name="_ednref17" localSheetId="0">'WPF'!$B$41</definedName>
    <definedName name="_ednref2" localSheetId="0">'WPF'!$B$12</definedName>
    <definedName name="_ednref3" localSheetId="0">'WPF'!$B$13</definedName>
    <definedName name="_ednref4" localSheetId="0">'WPF'!$B$14</definedName>
    <definedName name="_ednref5" localSheetId="0">'WPF'!$B$17</definedName>
    <definedName name="_ednref6" localSheetId="0">'WPF'!$B$21</definedName>
    <definedName name="_ednref7" localSheetId="0">'WPF'!$B$28</definedName>
    <definedName name="_ednref8" localSheetId="0">'WPF'!$B$30</definedName>
    <definedName name="_ednref9" localSheetId="0">'WPF'!$B$31</definedName>
    <definedName name="_xlnm.Print_Area" localSheetId="0">'WPF'!$A$1:$E$54</definedName>
  </definedNames>
  <calcPr fullCalcOnLoad="1"/>
</workbook>
</file>

<file path=xl/sharedStrings.xml><?xml version="1.0" encoding="utf-8"?>
<sst xmlns="http://schemas.openxmlformats.org/spreadsheetml/2006/main" count="86" uniqueCount="66">
  <si>
    <t>Lp.</t>
  </si>
  <si>
    <t>Wyszczególnienie</t>
  </si>
  <si>
    <t xml:space="preserve">Rok … </t>
  </si>
  <si>
    <t>a</t>
  </si>
  <si>
    <t>b</t>
  </si>
  <si>
    <t>c</t>
  </si>
  <si>
    <t xml:space="preserve">  z tytułu gwarancji i poręczeń, w tym: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</si>
  <si>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</si>
  <si>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</si>
  <si>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</si>
  <si>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</si>
  <si>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</si>
  <si>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</si>
  <si>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</si>
  <si>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</si>
  <si>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</si>
  <si>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</si>
  <si>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</si>
  <si>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</si>
  <si>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</si>
  <si>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</si>
  <si>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</si>
  <si>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</si>
  <si>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Wynik budżetu po wykonaniu wydatków bieżących (bez obsługi długu) (1-2) </t>
  </si>
  <si>
    <t>Spłata i obsługa długu, z tego: </t>
  </si>
  <si>
    <r>
      <t xml:space="preserve">gwarancje i poręczenia podlegające wyłączeniu z limitów </t>
    </r>
    <r>
      <rPr>
        <sz val="10"/>
        <rFont val="Times New Roman"/>
        <family val="1"/>
      </rPr>
      <t>spłaty zobowiązań z art. 243 ufp/169sufp</t>
    </r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</si>
  <si>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</si>
  <si>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</si>
  <si>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</si>
  <si>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</si>
  <si>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</si>
  <si>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</si>
  <si>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</si>
  <si>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Sposób sfinansowania spłaty długu (kwota powinna być zgodna z kwotą wykazaną w poz. 7a),
z tego:</t>
  </si>
  <si>
    <r>
      <t>Dochody ogółem</t>
    </r>
    <r>
      <rPr>
        <u val="single"/>
        <vertAlign val="superscript"/>
        <sz val="10"/>
        <color indexed="12"/>
        <rFont val="Times New Roman"/>
        <family val="1"/>
      </rPr>
      <t>[1]</t>
    </r>
    <r>
      <rPr>
        <u val="single"/>
        <sz val="10"/>
        <color indexed="12"/>
        <rFont val="Times New Roman"/>
        <family val="1"/>
      </rPr>
      <t xml:space="preserve">, w tym: </t>
    </r>
  </si>
  <si>
    <r>
      <t>Wydatki bieżące</t>
    </r>
    <r>
      <rPr>
        <u val="single"/>
        <vertAlign val="superscript"/>
        <sz val="10"/>
        <color indexed="12"/>
        <rFont val="Times New Roman"/>
        <family val="1"/>
      </rPr>
      <t>[2]</t>
    </r>
    <r>
      <rPr>
        <u val="single"/>
        <sz val="10"/>
        <color indexed="12"/>
        <rFont val="Times New Roman"/>
        <family val="1"/>
      </rPr>
      <t xml:space="preserve"> (bez odsetek i prowizji od kredytów i pożyczek oraz wyemitowanych papierów wartościowych ), w tym:</t>
    </r>
  </si>
  <si>
    <r>
      <t>na wynagrodzenia i składki od nich naliczane</t>
    </r>
    <r>
      <rPr>
        <u val="single"/>
        <vertAlign val="superscript"/>
        <sz val="10"/>
        <color indexed="12"/>
        <rFont val="Times New Roman"/>
        <family val="1"/>
      </rPr>
      <t>[3]</t>
    </r>
  </si>
  <si>
    <r>
      <t>związane z funkcjonowaniem organów JST</t>
    </r>
    <r>
      <rPr>
        <u val="single"/>
        <vertAlign val="superscript"/>
        <sz val="10"/>
        <color indexed="12"/>
        <rFont val="Times New Roman"/>
        <family val="1"/>
      </rPr>
      <t>[4]</t>
    </r>
  </si>
  <si>
    <r>
      <t>wydatki bieżące objęte limitem art. 226 ust. 4 ufp</t>
    </r>
    <r>
      <rPr>
        <u val="single"/>
        <vertAlign val="superscript"/>
        <sz val="10"/>
        <color indexed="12"/>
        <rFont val="Times New Roman"/>
        <family val="1"/>
      </rPr>
      <t>[5]</t>
    </r>
  </si>
  <si>
    <r>
      <t>Inne przychody niezwiązane z zaciągnięciem długu</t>
    </r>
    <r>
      <rPr>
        <u val="single"/>
        <vertAlign val="superscript"/>
        <sz val="10"/>
        <color indexed="12"/>
        <rFont val="Times New Roman"/>
        <family val="1"/>
      </rPr>
      <t>[6]</t>
    </r>
  </si>
  <si>
    <r>
      <t>Wydatki majątkowe</t>
    </r>
    <r>
      <rPr>
        <u val="single"/>
        <vertAlign val="superscript"/>
        <sz val="10"/>
        <color indexed="12"/>
        <rFont val="Times New Roman"/>
        <family val="1"/>
      </rPr>
      <t>[7]</t>
    </r>
    <r>
      <rPr>
        <u val="single"/>
        <sz val="10"/>
        <color indexed="12"/>
        <rFont val="Times New Roman"/>
        <family val="1"/>
      </rPr>
      <t>,  w tym:</t>
    </r>
  </si>
  <si>
    <r>
      <t>Przychody (kredyty, pożyczki, emisje obligacji)</t>
    </r>
    <r>
      <rPr>
        <u val="single"/>
        <vertAlign val="superscript"/>
        <sz val="10"/>
        <color indexed="12"/>
        <rFont val="Times New Roman"/>
        <family val="1"/>
      </rPr>
      <t>[8]</t>
    </r>
  </si>
  <si>
    <r>
      <t>Wynik finansowy budżetu (9-10+11)</t>
    </r>
    <r>
      <rPr>
        <u val="single"/>
        <vertAlign val="superscript"/>
        <sz val="10"/>
        <color indexed="12"/>
        <rFont val="Times New Roman"/>
        <family val="1"/>
      </rPr>
      <t>[9]</t>
    </r>
  </si>
  <si>
    <r>
      <t>Kwota długu</t>
    </r>
    <r>
      <rPr>
        <u val="single"/>
        <vertAlign val="superscript"/>
        <sz val="10"/>
        <color indexed="12"/>
        <rFont val="Times New Roman"/>
        <family val="1"/>
      </rPr>
      <t>[10]</t>
    </r>
    <r>
      <rPr>
        <u val="single"/>
        <sz val="10"/>
        <color indexed="12"/>
        <rFont val="Times New Roman"/>
        <family val="1"/>
      </rPr>
      <t>, w tym:</t>
    </r>
  </si>
  <si>
    <r>
      <t>łączna kwota wyłączeń z art. 243 ust. 3 pkt 1 ufp oraz z art. 170 ust. 3 sufp</t>
    </r>
    <r>
      <rPr>
        <u val="single"/>
        <vertAlign val="superscript"/>
        <sz val="10"/>
        <color indexed="12"/>
        <rFont val="Times New Roman"/>
        <family val="1"/>
      </rPr>
      <t>[11]</t>
    </r>
  </si>
  <si>
    <r>
      <t>Kwota zobowiązań związku współtworzonego przez jst przypadających do spłaty w danym roku budżetowym podlegające doliczeniu zgodnie z art. 244 ufp</t>
    </r>
    <r>
      <rPr>
        <u val="single"/>
        <vertAlign val="superscript"/>
        <sz val="10"/>
        <color indexed="12"/>
        <rFont val="Times New Roman"/>
        <family val="1"/>
      </rPr>
      <t>[12]</t>
    </r>
  </si>
  <si>
    <r>
      <t>Planowana łączna kwota spłaty zobowiązań</t>
    </r>
    <r>
      <rPr>
        <u val="single"/>
        <vertAlign val="superscript"/>
        <sz val="10"/>
        <color indexed="12"/>
        <rFont val="Times New Roman"/>
        <family val="1"/>
      </rPr>
      <t>[13]</t>
    </r>
  </si>
  <si>
    <r>
      <t>Maksymalny dopuszczalny wskaźnik spłaty  z art. 243 ufp</t>
    </r>
    <r>
      <rPr>
        <u val="single"/>
        <vertAlign val="superscript"/>
        <sz val="10"/>
        <color indexed="12"/>
        <rFont val="Times New Roman"/>
        <family val="1"/>
      </rPr>
      <t>[14]</t>
    </r>
  </si>
  <si>
    <r>
      <t xml:space="preserve">Spełnienie wskaźnika spłaty z art. 243 ufp po uwzględnieniu art. 244 ufp </t>
    </r>
    <r>
      <rPr>
        <u val="single"/>
        <vertAlign val="superscript"/>
        <sz val="10"/>
        <color indexed="12"/>
        <rFont val="Times New Roman"/>
        <family val="1"/>
      </rPr>
      <t>[15]</t>
    </r>
  </si>
  <si>
    <r>
      <t>Spłata zadłużenia/dochody ogółem (7-13a +2c –2d):1)  -max 15%  z art. 169 sufp</t>
    </r>
    <r>
      <rPr>
        <u val="single"/>
        <vertAlign val="superscript"/>
        <sz val="10"/>
        <color indexed="12"/>
        <rFont val="Times New Roman"/>
        <family val="1"/>
      </rPr>
      <t>[16]</t>
    </r>
  </si>
  <si>
    <r>
      <t>Zadłużenie/dochody ogółem (13 –13a):1) - max 60% z art. 170 sufp</t>
    </r>
    <r>
      <rPr>
        <u val="single"/>
        <vertAlign val="superscript"/>
        <sz val="10"/>
        <color indexed="12"/>
        <rFont val="Times New Roman"/>
        <family val="1"/>
      </rPr>
      <t>[17]</t>
    </r>
  </si>
  <si>
    <t>Zgodny z  art. 243 ufp/niezgodny z art. 243**</t>
  </si>
  <si>
    <t>f</t>
  </si>
  <si>
    <t>nadwyżka bieżąca</t>
  </si>
  <si>
    <t>Rok 2019</t>
  </si>
  <si>
    <t xml:space="preserve">Rok 2020 </t>
  </si>
  <si>
    <t xml:space="preserve">dochody bieżące      </t>
  </si>
  <si>
    <t>dochody majątkowe,  w tym:</t>
  </si>
  <si>
    <t>% wykonania</t>
  </si>
  <si>
    <t xml:space="preserve">INFORMACJA O KSZTAŁTOWANIU SIĘ WIELOLETNIEJ PROGNOZY FINANSOWEJ </t>
  </si>
  <si>
    <r>
      <t>Załącznik Nr 4</t>
    </r>
    <r>
      <rPr>
        <sz val="9"/>
        <rFont val="Tahoma"/>
        <family val="2"/>
      </rPr>
      <t xml:space="preserve"> do Informacji </t>
    </r>
  </si>
  <si>
    <t>z wykonania budżetu Powiatu Braniewskiego za I półrocze 2013 roku</t>
  </si>
  <si>
    <t>Wykonanie na 30.06.2013</t>
  </si>
  <si>
    <t>Zgodny z  art. 243 ufp</t>
  </si>
  <si>
    <t>Plan 2013 roku wg stanu na 30.06.2013</t>
  </si>
  <si>
    <t xml:space="preserve">Plan 2013 roku wg stanu na 30.06.2013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</si>
</sst>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0%"/>
    <numFmt numFmtId="170" formatCode="#,##0.000000"/>
  </numFmts>
  <fonts count="16">
    <font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vertAlign val="superscript"/>
      <sz val="10"/>
      <color indexed="12"/>
      <name val="Times New Roman"/>
      <family val="1"/>
    </font>
    <font>
      <b/>
      <sz val="9"/>
      <color indexed="8"/>
      <name val="Bookman Old Style"/>
      <family val="1"/>
    </font>
    <font>
      <sz val="10"/>
      <name val="Bookman Old Style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4" fontId="1" fillId="3" borderId="2" xfId="0" applyNumberFormat="1" applyFont="1" applyFill="1" applyBorder="1" applyAlignment="1">
      <alignment horizontal="right" vertical="top" wrapText="1"/>
    </xf>
    <xf numFmtId="4" fontId="5" fillId="0" borderId="3" xfId="0" applyNumberFormat="1" applyFont="1" applyBorder="1" applyAlignment="1">
      <alignment horizontal="right" wrapText="1"/>
    </xf>
    <xf numFmtId="4" fontId="1" fillId="3" borderId="2" xfId="0" applyNumberFormat="1" applyFont="1" applyFill="1" applyBorder="1" applyAlignment="1">
      <alignment horizontal="right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3" borderId="4" xfId="0" applyNumberFormat="1" applyFont="1" applyFill="1" applyBorder="1" applyAlignment="1">
      <alignment horizontal="center" vertical="top" wrapText="1"/>
    </xf>
    <xf numFmtId="4" fontId="5" fillId="3" borderId="5" xfId="0" applyNumberFormat="1" applyFont="1" applyFill="1" applyBorder="1" applyAlignment="1">
      <alignment horizontal="center" vertical="top" wrapText="1"/>
    </xf>
    <xf numFmtId="4" fontId="5" fillId="3" borderId="3" xfId="0" applyNumberFormat="1" applyFont="1" applyFill="1" applyBorder="1" applyAlignment="1">
      <alignment horizontal="center" vertical="top" wrapText="1"/>
    </xf>
    <xf numFmtId="4" fontId="1" fillId="3" borderId="5" xfId="0" applyNumberFormat="1" applyFont="1" applyFill="1" applyBorder="1" applyAlignment="1">
      <alignment horizontal="right" wrapText="1"/>
    </xf>
    <xf numFmtId="4" fontId="5" fillId="0" borderId="6" xfId="0" applyNumberFormat="1" applyFont="1" applyBorder="1" applyAlignment="1">
      <alignment horizontal="right" wrapText="1"/>
    </xf>
    <xf numFmtId="4" fontId="5" fillId="0" borderId="7" xfId="0" applyNumberFormat="1" applyFont="1" applyBorder="1" applyAlignment="1">
      <alignment horizontal="right" vertical="top" wrapText="1"/>
    </xf>
    <xf numFmtId="0" fontId="5" fillId="0" borderId="8" xfId="0" applyFont="1" applyBorder="1" applyAlignment="1">
      <alignment horizontal="justify" vertical="top" wrapText="1"/>
    </xf>
    <xf numFmtId="0" fontId="6" fillId="0" borderId="8" xfId="17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10" fontId="1" fillId="0" borderId="3" xfId="0" applyNumberFormat="1" applyFont="1" applyBorder="1" applyAlignment="1">
      <alignment horizontal="right" wrapText="1"/>
    </xf>
    <xf numFmtId="4" fontId="5" fillId="4" borderId="5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" fontId="5" fillId="3" borderId="6" xfId="0" applyNumberFormat="1" applyFont="1" applyFill="1" applyBorder="1" applyAlignment="1">
      <alignment vertical="top" wrapText="1"/>
    </xf>
    <xf numFmtId="4" fontId="5" fillId="3" borderId="3" xfId="0" applyNumberFormat="1" applyFont="1" applyFill="1" applyBorder="1" applyAlignment="1">
      <alignment vertical="top" wrapText="1"/>
    </xf>
    <xf numFmtId="4" fontId="5" fillId="4" borderId="4" xfId="0" applyNumberFormat="1" applyFont="1" applyFill="1" applyBorder="1" applyAlignment="1">
      <alignment horizontal="right" vertical="top" wrapText="1"/>
    </xf>
    <xf numFmtId="4" fontId="5" fillId="4" borderId="4" xfId="0" applyNumberFormat="1" applyFont="1" applyFill="1" applyBorder="1" applyAlignment="1">
      <alignment horizontal="right" wrapText="1"/>
    </xf>
    <xf numFmtId="4" fontId="5" fillId="4" borderId="10" xfId="0" applyNumberFormat="1" applyFont="1" applyFill="1" applyBorder="1" applyAlignment="1">
      <alignment horizontal="right" wrapText="1"/>
    </xf>
    <xf numFmtId="10" fontId="1" fillId="0" borderId="11" xfId="0" applyNumberFormat="1" applyFont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1" fillId="3" borderId="4" xfId="0" applyNumberFormat="1" applyFont="1" applyFill="1" applyBorder="1" applyAlignment="1">
      <alignment horizontal="right" vertical="top" wrapText="1"/>
    </xf>
    <xf numFmtId="3" fontId="1" fillId="3" borderId="5" xfId="0" applyNumberFormat="1" applyFont="1" applyFill="1" applyBorder="1" applyAlignment="1">
      <alignment horizontal="right" vertical="top" wrapText="1"/>
    </xf>
    <xf numFmtId="3" fontId="1" fillId="3" borderId="2" xfId="0" applyNumberFormat="1" applyFont="1" applyFill="1" applyBorder="1" applyAlignment="1">
      <alignment horizontal="right" vertical="top" wrapText="1"/>
    </xf>
    <xf numFmtId="3" fontId="5" fillId="3" borderId="4" xfId="0" applyNumberFormat="1" applyFont="1" applyFill="1" applyBorder="1" applyAlignment="1">
      <alignment horizontal="right" wrapText="1"/>
    </xf>
    <xf numFmtId="3" fontId="1" fillId="0" borderId="3" xfId="0" applyNumberFormat="1" applyFont="1" applyBorder="1" applyAlignment="1">
      <alignment horizontal="right" vertical="top" wrapText="1"/>
    </xf>
    <xf numFmtId="3" fontId="5" fillId="4" borderId="2" xfId="0" applyNumberFormat="1" applyFont="1" applyFill="1" applyBorder="1" applyAlignment="1">
      <alignment horizontal="right" wrapText="1"/>
    </xf>
    <xf numFmtId="3" fontId="5" fillId="4" borderId="5" xfId="0" applyNumberFormat="1" applyFont="1" applyFill="1" applyBorder="1" applyAlignment="1">
      <alignment horizontal="right" wrapText="1"/>
    </xf>
    <xf numFmtId="3" fontId="5" fillId="4" borderId="3" xfId="0" applyNumberFormat="1" applyFont="1" applyFill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3" fontId="1" fillId="0" borderId="7" xfId="0" applyNumberFormat="1" applyFont="1" applyFill="1" applyBorder="1" applyAlignment="1">
      <alignment horizontal="right" wrapText="1"/>
    </xf>
    <xf numFmtId="3" fontId="1" fillId="3" borderId="4" xfId="0" applyNumberFormat="1" applyFont="1" applyFill="1" applyBorder="1" applyAlignment="1">
      <alignment horizontal="right" wrapText="1"/>
    </xf>
    <xf numFmtId="3" fontId="5" fillId="3" borderId="5" xfId="0" applyNumberFormat="1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5" fillId="2" borderId="12" xfId="0" applyFont="1" applyFill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right" wrapText="1"/>
    </xf>
    <xf numFmtId="3" fontId="1" fillId="3" borderId="14" xfId="0" applyNumberFormat="1" applyFont="1" applyFill="1" applyBorder="1" applyAlignment="1">
      <alignment horizontal="right" vertical="top" wrapText="1"/>
    </xf>
    <xf numFmtId="3" fontId="1" fillId="3" borderId="15" xfId="0" applyNumberFormat="1" applyFont="1" applyFill="1" applyBorder="1" applyAlignment="1">
      <alignment horizontal="right" vertical="top" wrapText="1"/>
    </xf>
    <xf numFmtId="3" fontId="1" fillId="3" borderId="13" xfId="0" applyNumberFormat="1" applyFont="1" applyFill="1" applyBorder="1" applyAlignment="1">
      <alignment horizontal="right" vertical="top" wrapText="1"/>
    </xf>
    <xf numFmtId="3" fontId="5" fillId="3" borderId="14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5" fillId="4" borderId="13" xfId="0" applyNumberFormat="1" applyFont="1" applyFill="1" applyBorder="1" applyAlignment="1">
      <alignment horizontal="right" vertical="top" wrapText="1"/>
    </xf>
    <xf numFmtId="3" fontId="5" fillId="4" borderId="15" xfId="0" applyNumberFormat="1" applyFont="1" applyFill="1" applyBorder="1" applyAlignment="1">
      <alignment horizontal="right" vertical="top" wrapText="1"/>
    </xf>
    <xf numFmtId="3" fontId="5" fillId="4" borderId="11" xfId="0" applyNumberFormat="1" applyFont="1" applyFill="1" applyBorder="1" applyAlignment="1">
      <alignment horizontal="right" vertical="top" wrapText="1"/>
    </xf>
    <xf numFmtId="3" fontId="5" fillId="0" borderId="11" xfId="0" applyNumberFormat="1" applyFont="1" applyBorder="1" applyAlignment="1">
      <alignment horizontal="right" wrapText="1"/>
    </xf>
    <xf numFmtId="3" fontId="5" fillId="3" borderId="15" xfId="0" applyNumberFormat="1" applyFont="1" applyFill="1" applyBorder="1" applyAlignment="1">
      <alignment horizontal="right" vertical="top" wrapText="1"/>
    </xf>
    <xf numFmtId="3" fontId="5" fillId="3" borderId="11" xfId="0" applyNumberFormat="1" applyFont="1" applyFill="1" applyBorder="1" applyAlignment="1">
      <alignment horizontal="right" vertical="top" wrapText="1"/>
    </xf>
    <xf numFmtId="4" fontId="1" fillId="3" borderId="13" xfId="0" applyNumberFormat="1" applyFont="1" applyFill="1" applyBorder="1" applyAlignment="1">
      <alignment horizontal="right" vertical="top" wrapText="1"/>
    </xf>
    <xf numFmtId="4" fontId="5" fillId="3" borderId="14" xfId="0" applyNumberFormat="1" applyFont="1" applyFill="1" applyBorder="1" applyAlignment="1">
      <alignment horizontal="center" vertical="top" wrapText="1"/>
    </xf>
    <xf numFmtId="4" fontId="5" fillId="3" borderId="15" xfId="0" applyNumberFormat="1" applyFont="1" applyFill="1" applyBorder="1" applyAlignment="1">
      <alignment horizontal="center" vertical="top" wrapText="1"/>
    </xf>
    <xf numFmtId="4" fontId="5" fillId="3" borderId="11" xfId="0" applyNumberFormat="1" applyFont="1" applyFill="1" applyBorder="1" applyAlignment="1">
      <alignment horizontal="center" vertical="top" wrapText="1"/>
    </xf>
    <xf numFmtId="4" fontId="1" fillId="3" borderId="15" xfId="0" applyNumberFormat="1" applyFont="1" applyFill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5" fillId="4" borderId="14" xfId="0" applyNumberFormat="1" applyFont="1" applyFill="1" applyBorder="1" applyAlignment="1">
      <alignment horizontal="right" vertical="top" wrapText="1"/>
    </xf>
    <xf numFmtId="4" fontId="5" fillId="4" borderId="16" xfId="0" applyNumberFormat="1" applyFont="1" applyFill="1" applyBorder="1" applyAlignment="1">
      <alignment horizontal="right" wrapText="1"/>
    </xf>
    <xf numFmtId="4" fontId="5" fillId="4" borderId="15" xfId="0" applyNumberFormat="1" applyFont="1" applyFill="1" applyBorder="1" applyAlignment="1">
      <alignment horizontal="right" wrapText="1"/>
    </xf>
    <xf numFmtId="0" fontId="2" fillId="0" borderId="17" xfId="0" applyFont="1" applyBorder="1" applyAlignment="1">
      <alignment horizontal="justify" vertical="top" wrapText="1"/>
    </xf>
    <xf numFmtId="3" fontId="5" fillId="0" borderId="8" xfId="0" applyNumberFormat="1" applyFont="1" applyFill="1" applyBorder="1" applyAlignment="1">
      <alignment horizontal="right" wrapText="1"/>
    </xf>
    <xf numFmtId="3" fontId="1" fillId="3" borderId="8" xfId="0" applyNumberFormat="1" applyFont="1" applyFill="1" applyBorder="1" applyAlignment="1">
      <alignment horizontal="right" vertical="top" wrapText="1"/>
    </xf>
    <xf numFmtId="0" fontId="6" fillId="0" borderId="8" xfId="17" applyFont="1" applyBorder="1" applyAlignment="1">
      <alignment vertical="top" wrapText="1"/>
    </xf>
    <xf numFmtId="3" fontId="5" fillId="3" borderId="8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3" fontId="5" fillId="4" borderId="8" xfId="0" applyNumberFormat="1" applyFont="1" applyFill="1" applyBorder="1" applyAlignment="1">
      <alignment horizontal="right" wrapText="1"/>
    </xf>
    <xf numFmtId="0" fontId="1" fillId="0" borderId="8" xfId="0" applyFont="1" applyBorder="1" applyAlignment="1">
      <alignment vertical="top" wrapText="1"/>
    </xf>
    <xf numFmtId="3" fontId="5" fillId="0" borderId="8" xfId="0" applyNumberFormat="1" applyFont="1" applyBorder="1" applyAlignment="1">
      <alignment horizontal="right" wrapText="1"/>
    </xf>
    <xf numFmtId="3" fontId="1" fillId="0" borderId="8" xfId="0" applyNumberFormat="1" applyFont="1" applyFill="1" applyBorder="1" applyAlignment="1">
      <alignment horizontal="right" wrapText="1"/>
    </xf>
    <xf numFmtId="3" fontId="1" fillId="3" borderId="8" xfId="0" applyNumberFormat="1" applyFont="1" applyFill="1" applyBorder="1" applyAlignment="1">
      <alignment horizontal="right" wrapText="1"/>
    </xf>
    <xf numFmtId="3" fontId="5" fillId="0" borderId="8" xfId="0" applyNumberFormat="1" applyFont="1" applyBorder="1" applyAlignment="1">
      <alignment horizontal="right" vertical="top" wrapText="1"/>
    </xf>
    <xf numFmtId="4" fontId="5" fillId="3" borderId="8" xfId="0" applyNumberFormat="1" applyFont="1" applyFill="1" applyBorder="1" applyAlignment="1">
      <alignment horizontal="justify" vertical="top" wrapText="1"/>
    </xf>
    <xf numFmtId="10" fontId="1" fillId="0" borderId="8" xfId="0" applyNumberFormat="1" applyFont="1" applyBorder="1" applyAlignment="1">
      <alignment horizontal="right" wrapText="1"/>
    </xf>
    <xf numFmtId="4" fontId="5" fillId="4" borderId="8" xfId="0" applyNumberFormat="1" applyFont="1" applyFill="1" applyBorder="1" applyAlignment="1">
      <alignment horizontal="right" vertical="top" wrapText="1"/>
    </xf>
    <xf numFmtId="4" fontId="5" fillId="4" borderId="8" xfId="0" applyNumberFormat="1" applyFont="1" applyFill="1" applyBorder="1" applyAlignment="1">
      <alignment horizontal="right" wrapText="1"/>
    </xf>
    <xf numFmtId="0" fontId="5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center" vertical="top" wrapText="1"/>
    </xf>
    <xf numFmtId="0" fontId="6" fillId="0" borderId="22" xfId="17" applyFont="1" applyBorder="1" applyAlignment="1">
      <alignment horizontal="justify" vertical="top" wrapText="1"/>
    </xf>
    <xf numFmtId="3" fontId="5" fillId="0" borderId="22" xfId="0" applyNumberFormat="1" applyFont="1" applyBorder="1" applyAlignment="1">
      <alignment horizontal="right" vertical="top" wrapText="1"/>
    </xf>
    <xf numFmtId="0" fontId="5" fillId="0" borderId="23" xfId="0" applyFont="1" applyBorder="1" applyAlignment="1">
      <alignment horizontal="center" vertical="top" wrapText="1"/>
    </xf>
    <xf numFmtId="0" fontId="6" fillId="0" borderId="24" xfId="17" applyFont="1" applyBorder="1" applyAlignment="1">
      <alignment horizontal="justify" vertical="top" wrapText="1"/>
    </xf>
    <xf numFmtId="0" fontId="10" fillId="2" borderId="25" xfId="0" applyFont="1" applyFill="1" applyBorder="1" applyAlignment="1">
      <alignment horizontal="center" vertical="top" wrapText="1"/>
    </xf>
    <xf numFmtId="0" fontId="10" fillId="2" borderId="26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center" vertical="top" wrapText="1"/>
    </xf>
    <xf numFmtId="0" fontId="10" fillId="2" borderId="2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6" fillId="0" borderId="8" xfId="17" applyFont="1" applyFill="1" applyBorder="1" applyAlignment="1">
      <alignment horizontal="justify" vertical="top" wrapText="1"/>
    </xf>
    <xf numFmtId="3" fontId="1" fillId="4" borderId="24" xfId="0" applyNumberFormat="1" applyFont="1" applyFill="1" applyBorder="1" applyAlignment="1">
      <alignment horizontal="right" vertical="top" wrapText="1"/>
    </xf>
    <xf numFmtId="4" fontId="5" fillId="4" borderId="8" xfId="0" applyNumberFormat="1" applyFont="1" applyFill="1" applyBorder="1" applyAlignment="1">
      <alignment horizontal="justify" vertical="top" wrapText="1"/>
    </xf>
    <xf numFmtId="4" fontId="5" fillId="0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 vertical="top" wrapText="1"/>
    </xf>
    <xf numFmtId="4" fontId="5" fillId="3" borderId="8" xfId="0" applyNumberFormat="1" applyFont="1" applyFill="1" applyBorder="1" applyAlignment="1">
      <alignment horizontal="right" wrapText="1"/>
    </xf>
    <xf numFmtId="4" fontId="1" fillId="0" borderId="8" xfId="0" applyNumberFormat="1" applyFont="1" applyBorder="1" applyAlignment="1">
      <alignment horizontal="right" vertical="top" wrapText="1"/>
    </xf>
    <xf numFmtId="4" fontId="5" fillId="0" borderId="8" xfId="0" applyNumberFormat="1" applyFont="1" applyBorder="1" applyAlignment="1">
      <alignment horizontal="right" wrapText="1"/>
    </xf>
    <xf numFmtId="4" fontId="1" fillId="0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 wrapText="1"/>
    </xf>
    <xf numFmtId="4" fontId="5" fillId="3" borderId="8" xfId="0" applyNumberFormat="1" applyFont="1" applyFill="1" applyBorder="1" applyAlignment="1">
      <alignment horizontal="right" vertical="top" wrapText="1"/>
    </xf>
    <xf numFmtId="4" fontId="5" fillId="0" borderId="22" xfId="0" applyNumberFormat="1" applyFont="1" applyBorder="1" applyAlignment="1">
      <alignment horizontal="right" vertical="top" wrapText="1"/>
    </xf>
    <xf numFmtId="4" fontId="5" fillId="0" borderId="8" xfId="0" applyNumberFormat="1" applyFont="1" applyBorder="1" applyAlignment="1">
      <alignment horizontal="right" vertical="top" wrapText="1"/>
    </xf>
    <xf numFmtId="4" fontId="5" fillId="3" borderId="8" xfId="0" applyNumberFormat="1" applyFont="1" applyFill="1" applyBorder="1" applyAlignment="1">
      <alignment horizontal="center" vertical="top" wrapText="1"/>
    </xf>
    <xf numFmtId="4" fontId="5" fillId="4" borderId="8" xfId="0" applyNumberFormat="1" applyFont="1" applyFill="1" applyBorder="1" applyAlignment="1">
      <alignment horizontal="center" vertical="top" wrapText="1"/>
    </xf>
    <xf numFmtId="4" fontId="1" fillId="3" borderId="24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4" fontId="1" fillId="4" borderId="8" xfId="0" applyNumberFormat="1" applyFont="1" applyFill="1" applyBorder="1" applyAlignment="1">
      <alignment horizontal="right" wrapText="1"/>
    </xf>
    <xf numFmtId="0" fontId="11" fillId="2" borderId="29" xfId="0" applyFont="1" applyFill="1" applyBorder="1" applyAlignment="1">
      <alignment horizontal="center" vertical="top" wrapText="1"/>
    </xf>
    <xf numFmtId="10" fontId="5" fillId="0" borderId="30" xfId="0" applyNumberFormat="1" applyFont="1" applyFill="1" applyBorder="1" applyAlignment="1">
      <alignment horizontal="right" wrapText="1"/>
    </xf>
    <xf numFmtId="10" fontId="1" fillId="3" borderId="30" xfId="0" applyNumberFormat="1" applyFont="1" applyFill="1" applyBorder="1" applyAlignment="1">
      <alignment horizontal="right" vertical="top" wrapText="1"/>
    </xf>
    <xf numFmtId="10" fontId="5" fillId="3" borderId="30" xfId="0" applyNumberFormat="1" applyFont="1" applyFill="1" applyBorder="1" applyAlignment="1">
      <alignment horizontal="right" wrapText="1"/>
    </xf>
    <xf numFmtId="3" fontId="5" fillId="3" borderId="30" xfId="0" applyNumberFormat="1" applyFont="1" applyFill="1" applyBorder="1" applyAlignment="1">
      <alignment horizontal="right" wrapText="1"/>
    </xf>
    <xf numFmtId="10" fontId="1" fillId="0" borderId="30" xfId="0" applyNumberFormat="1" applyFont="1" applyBorder="1" applyAlignment="1">
      <alignment horizontal="right" vertical="top" wrapText="1"/>
    </xf>
    <xf numFmtId="10" fontId="5" fillId="4" borderId="30" xfId="0" applyNumberFormat="1" applyFont="1" applyFill="1" applyBorder="1" applyAlignment="1">
      <alignment horizontal="right" wrapText="1"/>
    </xf>
    <xf numFmtId="3" fontId="5" fillId="4" borderId="30" xfId="0" applyNumberFormat="1" applyFont="1" applyFill="1" applyBorder="1" applyAlignment="1">
      <alignment horizontal="right" wrapText="1"/>
    </xf>
    <xf numFmtId="10" fontId="5" fillId="0" borderId="30" xfId="0" applyNumberFormat="1" applyFont="1" applyBorder="1" applyAlignment="1">
      <alignment horizontal="right" wrapText="1"/>
    </xf>
    <xf numFmtId="10" fontId="1" fillId="0" borderId="30" xfId="0" applyNumberFormat="1" applyFont="1" applyFill="1" applyBorder="1" applyAlignment="1">
      <alignment horizontal="right" wrapText="1"/>
    </xf>
    <xf numFmtId="10" fontId="1" fillId="3" borderId="30" xfId="0" applyNumberFormat="1" applyFont="1" applyFill="1" applyBorder="1" applyAlignment="1">
      <alignment horizontal="right" wrapText="1"/>
    </xf>
    <xf numFmtId="3" fontId="5" fillId="3" borderId="30" xfId="0" applyNumberFormat="1" applyFont="1" applyFill="1" applyBorder="1" applyAlignment="1">
      <alignment horizontal="right" vertical="top" wrapText="1"/>
    </xf>
    <xf numFmtId="3" fontId="5" fillId="0" borderId="31" xfId="0" applyNumberFormat="1" applyFont="1" applyBorder="1" applyAlignment="1">
      <alignment horizontal="right" vertical="top" wrapText="1"/>
    </xf>
    <xf numFmtId="10" fontId="1" fillId="3" borderId="32" xfId="0" applyNumberFormat="1" applyFont="1" applyFill="1" applyBorder="1" applyAlignment="1">
      <alignment horizontal="right" vertical="top" wrapText="1"/>
    </xf>
    <xf numFmtId="4" fontId="5" fillId="3" borderId="30" xfId="0" applyNumberFormat="1" applyFont="1" applyFill="1" applyBorder="1" applyAlignment="1">
      <alignment horizontal="center" vertical="top" wrapText="1"/>
    </xf>
    <xf numFmtId="170" fontId="1" fillId="3" borderId="30" xfId="0" applyNumberFormat="1" applyFont="1" applyFill="1" applyBorder="1" applyAlignment="1">
      <alignment horizontal="right" wrapText="1"/>
    </xf>
    <xf numFmtId="4" fontId="5" fillId="3" borderId="30" xfId="0" applyNumberFormat="1" applyFont="1" applyFill="1" applyBorder="1" applyAlignment="1">
      <alignment vertical="top" wrapText="1"/>
    </xf>
    <xf numFmtId="10" fontId="1" fillId="0" borderId="30" xfId="0" applyNumberFormat="1" applyFont="1" applyBorder="1" applyAlignment="1">
      <alignment horizontal="right" wrapText="1"/>
    </xf>
    <xf numFmtId="10" fontId="5" fillId="0" borderId="30" xfId="0" applyNumberFormat="1" applyFont="1" applyBorder="1" applyAlignment="1">
      <alignment horizontal="right" vertical="top" wrapText="1"/>
    </xf>
    <xf numFmtId="10" fontId="5" fillId="4" borderId="30" xfId="0" applyNumberFormat="1" applyFont="1" applyFill="1" applyBorder="1" applyAlignment="1">
      <alignment horizontal="right" vertical="top" wrapText="1"/>
    </xf>
    <xf numFmtId="4" fontId="5" fillId="4" borderId="30" xfId="0" applyNumberFormat="1" applyFont="1" applyFill="1" applyBorder="1" applyAlignment="1">
      <alignment horizontal="right" wrapText="1"/>
    </xf>
    <xf numFmtId="0" fontId="2" fillId="0" borderId="33" xfId="0" applyFont="1" applyBorder="1" applyAlignment="1">
      <alignment horizontal="justify" vertical="top" wrapText="1"/>
    </xf>
    <xf numFmtId="10" fontId="1" fillId="4" borderId="8" xfId="0" applyNumberFormat="1" applyFont="1" applyFill="1" applyBorder="1" applyAlignment="1">
      <alignment horizontal="right" wrapText="1"/>
    </xf>
    <xf numFmtId="0" fontId="7" fillId="0" borderId="0" xfId="17" applyFont="1" applyAlignment="1">
      <alignment wrapText="1"/>
    </xf>
    <xf numFmtId="0" fontId="6" fillId="0" borderId="0" xfId="17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3.8515625" style="0" customWidth="1"/>
    <col min="2" max="2" width="66.7109375" style="0" customWidth="1"/>
    <col min="3" max="3" width="19.00390625" style="0" customWidth="1"/>
    <col min="4" max="4" width="20.00390625" style="0" customWidth="1"/>
    <col min="5" max="5" width="14.57421875" style="0" customWidth="1"/>
    <col min="6" max="7" width="12.7109375" style="0" hidden="1" customWidth="1"/>
  </cols>
  <sheetData>
    <row r="1" spans="4:5" ht="12.75">
      <c r="D1" s="139" t="s">
        <v>60</v>
      </c>
      <c r="E1" s="140"/>
    </row>
    <row r="2" spans="1:5" ht="29.25" customHeight="1">
      <c r="A2" s="17"/>
      <c r="D2" s="141" t="s">
        <v>61</v>
      </c>
      <c r="E2" s="141"/>
    </row>
    <row r="3" spans="1:5" ht="20.25" customHeight="1">
      <c r="A3" s="17"/>
      <c r="D3" s="111"/>
      <c r="E3" s="111"/>
    </row>
    <row r="4" spans="1:5" ht="14.25">
      <c r="A4" s="17"/>
      <c r="B4" s="144" t="s">
        <v>59</v>
      </c>
      <c r="C4" s="144"/>
      <c r="D4" s="144"/>
      <c r="E4" s="144"/>
    </row>
    <row r="5" spans="1:2" ht="15">
      <c r="A5" s="18"/>
      <c r="B5" s="18"/>
    </row>
    <row r="6" ht="13.5" thickBot="1"/>
    <row r="7" spans="1:7" ht="57" customHeight="1">
      <c r="A7" s="92" t="s">
        <v>0</v>
      </c>
      <c r="B7" s="93" t="s">
        <v>1</v>
      </c>
      <c r="C7" s="93" t="s">
        <v>64</v>
      </c>
      <c r="D7" s="93" t="s">
        <v>62</v>
      </c>
      <c r="E7" s="113" t="s">
        <v>58</v>
      </c>
      <c r="F7" s="43" t="s">
        <v>54</v>
      </c>
      <c r="G7" s="3" t="s">
        <v>55</v>
      </c>
    </row>
    <row r="8" spans="1:7" ht="15.75">
      <c r="A8" s="82">
        <v>1</v>
      </c>
      <c r="B8" s="15" t="s">
        <v>34</v>
      </c>
      <c r="C8" s="66">
        <f>+C9+C10</f>
        <v>47196279</v>
      </c>
      <c r="D8" s="98">
        <f>+D9+D10</f>
        <v>25606989.73</v>
      </c>
      <c r="E8" s="114">
        <f aca="true" t="shared" si="0" ref="E8:E14">SUM(D8/C8)</f>
        <v>0.5425637417305716</v>
      </c>
      <c r="F8" s="44">
        <f>+F9+F10</f>
        <v>53380000</v>
      </c>
      <c r="G8" s="28">
        <f>+G9+G10</f>
        <v>54450000</v>
      </c>
    </row>
    <row r="9" spans="1:7" ht="13.5" customHeight="1">
      <c r="A9" s="82" t="s">
        <v>3</v>
      </c>
      <c r="B9" s="14" t="s">
        <v>56</v>
      </c>
      <c r="C9" s="67">
        <v>44715760</v>
      </c>
      <c r="D9" s="99">
        <v>24796546.35</v>
      </c>
      <c r="E9" s="115">
        <f t="shared" si="0"/>
        <v>0.5545370659024916</v>
      </c>
      <c r="F9" s="45">
        <v>53380000</v>
      </c>
      <c r="G9" s="29">
        <v>54450000</v>
      </c>
    </row>
    <row r="10" spans="1:7" ht="13.5" customHeight="1">
      <c r="A10" s="82" t="s">
        <v>4</v>
      </c>
      <c r="B10" s="14" t="s">
        <v>57</v>
      </c>
      <c r="C10" s="67">
        <v>2480519</v>
      </c>
      <c r="D10" s="99">
        <v>810443.38</v>
      </c>
      <c r="E10" s="115">
        <f t="shared" si="0"/>
        <v>0.32672331072650523</v>
      </c>
      <c r="F10" s="45"/>
      <c r="G10" s="29"/>
    </row>
    <row r="11" spans="1:7" ht="13.5" customHeight="1">
      <c r="A11" s="82" t="s">
        <v>5</v>
      </c>
      <c r="B11" s="14" t="s">
        <v>26</v>
      </c>
      <c r="C11" s="67">
        <v>317977</v>
      </c>
      <c r="D11" s="99">
        <v>225198.59</v>
      </c>
      <c r="E11" s="115">
        <f t="shared" si="0"/>
        <v>0.7082228903348355</v>
      </c>
      <c r="F11" s="46"/>
      <c r="G11" s="30"/>
    </row>
    <row r="12" spans="1:7" ht="28.5">
      <c r="A12" s="82">
        <v>2</v>
      </c>
      <c r="B12" s="68" t="s">
        <v>35</v>
      </c>
      <c r="C12" s="67">
        <v>43153164</v>
      </c>
      <c r="D12" s="99">
        <v>20636758.25</v>
      </c>
      <c r="E12" s="115">
        <f t="shared" si="0"/>
        <v>0.4782212087623517</v>
      </c>
      <c r="F12" s="47">
        <v>49720000</v>
      </c>
      <c r="G12" s="31">
        <v>50710000</v>
      </c>
    </row>
    <row r="13" spans="1:7" ht="15.75">
      <c r="A13" s="94" t="s">
        <v>3</v>
      </c>
      <c r="B13" s="95" t="s">
        <v>36</v>
      </c>
      <c r="C13" s="69">
        <v>24250101</v>
      </c>
      <c r="D13" s="100">
        <v>12509114.98</v>
      </c>
      <c r="E13" s="116">
        <f t="shared" si="0"/>
        <v>0.5158376445524907</v>
      </c>
      <c r="F13" s="48">
        <v>28600000</v>
      </c>
      <c r="G13" s="32">
        <v>29200000</v>
      </c>
    </row>
    <row r="14" spans="1:7" ht="15.75">
      <c r="A14" s="94" t="s">
        <v>4</v>
      </c>
      <c r="B14" s="95" t="s">
        <v>37</v>
      </c>
      <c r="C14" s="72">
        <v>4564726</v>
      </c>
      <c r="D14" s="100">
        <v>2247769.73</v>
      </c>
      <c r="E14" s="116">
        <f t="shared" si="0"/>
        <v>0.4924216108480553</v>
      </c>
      <c r="F14" s="48">
        <v>5012500</v>
      </c>
      <c r="G14" s="32">
        <v>5113000</v>
      </c>
    </row>
    <row r="15" spans="1:7" ht="13.5" customHeight="1">
      <c r="A15" s="82" t="s">
        <v>5</v>
      </c>
      <c r="B15" s="14" t="s">
        <v>6</v>
      </c>
      <c r="C15" s="69">
        <v>0</v>
      </c>
      <c r="D15" s="100">
        <v>0</v>
      </c>
      <c r="E15" s="116"/>
      <c r="F15" s="48"/>
      <c r="G15" s="32"/>
    </row>
    <row r="16" spans="1:7" ht="25.5">
      <c r="A16" s="82" t="s">
        <v>7</v>
      </c>
      <c r="B16" s="14" t="s">
        <v>25</v>
      </c>
      <c r="C16" s="69">
        <v>0</v>
      </c>
      <c r="D16" s="100">
        <v>0</v>
      </c>
      <c r="E16" s="117"/>
      <c r="F16" s="48"/>
      <c r="G16" s="32"/>
    </row>
    <row r="17" spans="1:7" ht="15.75">
      <c r="A17" s="82" t="s">
        <v>8</v>
      </c>
      <c r="B17" s="15" t="s">
        <v>38</v>
      </c>
      <c r="C17" s="69">
        <v>3249788</v>
      </c>
      <c r="D17" s="100">
        <v>1415084.57</v>
      </c>
      <c r="E17" s="116">
        <f>SUM(D17/C17)</f>
        <v>0.435439040946671</v>
      </c>
      <c r="F17" s="48">
        <v>0</v>
      </c>
      <c r="G17" s="32">
        <v>0</v>
      </c>
    </row>
    <row r="18" spans="1:7" ht="13.5" customHeight="1">
      <c r="A18" s="82">
        <v>3</v>
      </c>
      <c r="B18" s="14" t="s">
        <v>23</v>
      </c>
      <c r="C18" s="71">
        <f>+C8-C12</f>
        <v>4043115</v>
      </c>
      <c r="D18" s="101">
        <f>+D8-D12</f>
        <v>4970231.48</v>
      </c>
      <c r="E18" s="118">
        <f>SUM(D18/C18)</f>
        <v>1.229307472085261</v>
      </c>
      <c r="F18" s="49">
        <f>+F8-F12</f>
        <v>3660000</v>
      </c>
      <c r="G18" s="33">
        <f>+G8-G12</f>
        <v>3740000</v>
      </c>
    </row>
    <row r="19" spans="1:7" ht="25.5">
      <c r="A19" s="82">
        <v>4</v>
      </c>
      <c r="B19" s="14" t="s">
        <v>27</v>
      </c>
      <c r="C19" s="72">
        <v>928579</v>
      </c>
      <c r="D19" s="81">
        <v>928580.49</v>
      </c>
      <c r="E19" s="119">
        <f>SUM(D19/C19)</f>
        <v>1.000001604602301</v>
      </c>
      <c r="F19" s="50"/>
      <c r="G19" s="34"/>
    </row>
    <row r="20" spans="1:7" ht="25.5">
      <c r="A20" s="82" t="s">
        <v>3</v>
      </c>
      <c r="B20" s="73" t="s">
        <v>28</v>
      </c>
      <c r="C20" s="72">
        <v>109018</v>
      </c>
      <c r="D20" s="81">
        <v>0</v>
      </c>
      <c r="E20" s="119">
        <f>SUM(D20/C20)</f>
        <v>0</v>
      </c>
      <c r="F20" s="51"/>
      <c r="G20" s="35"/>
    </row>
    <row r="21" spans="1:7" ht="15.75">
      <c r="A21" s="82">
        <v>5</v>
      </c>
      <c r="B21" s="15" t="s">
        <v>39</v>
      </c>
      <c r="C21" s="72"/>
      <c r="D21" s="81"/>
      <c r="E21" s="120"/>
      <c r="F21" s="52"/>
      <c r="G21" s="36"/>
    </row>
    <row r="22" spans="1:7" ht="13.5" customHeight="1">
      <c r="A22" s="82">
        <v>6</v>
      </c>
      <c r="B22" s="14" t="s">
        <v>9</v>
      </c>
      <c r="C22" s="74">
        <f>+C18+C19+C21</f>
        <v>4971694</v>
      </c>
      <c r="D22" s="102">
        <f>+D18+D19+D21</f>
        <v>5898811.970000001</v>
      </c>
      <c r="E22" s="121">
        <f>SUM(D22/C22)</f>
        <v>1.1864792905597168</v>
      </c>
      <c r="F22" s="53">
        <f>+F18+F19+F21</f>
        <v>3660000</v>
      </c>
      <c r="G22" s="37">
        <f>+G18+G19+G21</f>
        <v>3740000</v>
      </c>
    </row>
    <row r="23" spans="1:8" ht="13.5" customHeight="1">
      <c r="A23" s="82">
        <v>7</v>
      </c>
      <c r="B23" s="14" t="s">
        <v>24</v>
      </c>
      <c r="C23" s="75">
        <f>+C24+C25</f>
        <v>1469561</v>
      </c>
      <c r="D23" s="103">
        <f>+D24+D25</f>
        <v>556675.74</v>
      </c>
      <c r="E23" s="122">
        <f>SUM(D23/C23)</f>
        <v>0.37880410544373455</v>
      </c>
      <c r="F23" s="38">
        <f>+F24+F25</f>
        <v>0</v>
      </c>
      <c r="G23" s="38">
        <f>+G24+G25</f>
        <v>0</v>
      </c>
      <c r="H23" s="21"/>
    </row>
    <row r="24" spans="1:7" ht="13.5" customHeight="1">
      <c r="A24" s="82" t="s">
        <v>3</v>
      </c>
      <c r="B24" s="14" t="s">
        <v>29</v>
      </c>
      <c r="C24" s="76">
        <v>819561</v>
      </c>
      <c r="D24" s="104">
        <v>339561</v>
      </c>
      <c r="E24" s="123">
        <f>SUM(D24/C24)</f>
        <v>0.4143205935860784</v>
      </c>
      <c r="F24" s="45"/>
      <c r="G24" s="39"/>
    </row>
    <row r="25" spans="1:7" ht="13.5" customHeight="1">
      <c r="A25" s="82" t="s">
        <v>4</v>
      </c>
      <c r="B25" s="14" t="s">
        <v>30</v>
      </c>
      <c r="C25" s="76">
        <v>650000</v>
      </c>
      <c r="D25" s="104">
        <v>217114.74</v>
      </c>
      <c r="E25" s="123">
        <f>SUM(D25/C25)</f>
        <v>0.3340226769230769</v>
      </c>
      <c r="F25" s="54"/>
      <c r="G25" s="40"/>
    </row>
    <row r="26" spans="1:7" ht="13.5" customHeight="1">
      <c r="A26" s="82">
        <v>8</v>
      </c>
      <c r="B26" s="14" t="s">
        <v>10</v>
      </c>
      <c r="C26" s="72"/>
      <c r="D26" s="81"/>
      <c r="E26" s="119"/>
      <c r="F26" s="52"/>
      <c r="G26" s="36"/>
    </row>
    <row r="27" spans="1:7" ht="13.5" customHeight="1">
      <c r="A27" s="82">
        <v>9</v>
      </c>
      <c r="B27" s="14" t="s">
        <v>11</v>
      </c>
      <c r="C27" s="74">
        <f>+C22-C23-C26</f>
        <v>3502133</v>
      </c>
      <c r="D27" s="102">
        <f>+D22-D23-D26</f>
        <v>5342136.23</v>
      </c>
      <c r="E27" s="121">
        <f>SUM(D27/C27)</f>
        <v>1.525395017836273</v>
      </c>
      <c r="F27" s="53">
        <f>+F22-F23-F26</f>
        <v>3660000</v>
      </c>
      <c r="G27" s="37">
        <f>+G22-G23-G26</f>
        <v>3740000</v>
      </c>
    </row>
    <row r="28" spans="1:7" ht="15.75">
      <c r="A28" s="82">
        <v>10</v>
      </c>
      <c r="B28" s="15" t="s">
        <v>40</v>
      </c>
      <c r="C28" s="72">
        <v>3502133</v>
      </c>
      <c r="D28" s="81">
        <v>66850.87</v>
      </c>
      <c r="E28" s="119">
        <f>SUM(D28/C28)</f>
        <v>0.019088615423800293</v>
      </c>
      <c r="F28" s="50">
        <v>3660000</v>
      </c>
      <c r="G28" s="34">
        <v>3740000</v>
      </c>
    </row>
    <row r="29" spans="1:7" ht="13.5" customHeight="1">
      <c r="A29" s="82" t="s">
        <v>3</v>
      </c>
      <c r="B29" s="14" t="s">
        <v>31</v>
      </c>
      <c r="C29" s="72">
        <v>2005877</v>
      </c>
      <c r="D29" s="81">
        <v>66850.87</v>
      </c>
      <c r="E29" s="119">
        <f>SUM(D29/C29)</f>
        <v>0.03332750213497637</v>
      </c>
      <c r="F29" s="51"/>
      <c r="G29" s="35"/>
    </row>
    <row r="30" spans="1:7" ht="15.75">
      <c r="A30" s="82">
        <v>11</v>
      </c>
      <c r="B30" s="15" t="s">
        <v>41</v>
      </c>
      <c r="C30" s="70">
        <v>0</v>
      </c>
      <c r="D30" s="105">
        <v>0</v>
      </c>
      <c r="E30" s="124" t="e">
        <f>SUM(D30/C30)</f>
        <v>#DIV/0!</v>
      </c>
      <c r="F30" s="55"/>
      <c r="G30" s="41"/>
    </row>
    <row r="31" spans="1:7" ht="16.5" thickBot="1">
      <c r="A31" s="85">
        <v>12</v>
      </c>
      <c r="B31" s="86" t="s">
        <v>42</v>
      </c>
      <c r="C31" s="87">
        <f>+C27-C28+C30</f>
        <v>0</v>
      </c>
      <c r="D31" s="106">
        <f>+D27-D28+D30</f>
        <v>5275285.36</v>
      </c>
      <c r="E31" s="125"/>
      <c r="F31" s="42">
        <f>+F27-F28+F30</f>
        <v>0</v>
      </c>
      <c r="G31" s="42">
        <f>+G27-G28+G30</f>
        <v>0</v>
      </c>
    </row>
    <row r="32" spans="1:7" ht="40.5" customHeight="1" thickBot="1">
      <c r="A32" s="90" t="s">
        <v>0</v>
      </c>
      <c r="B32" s="91" t="s">
        <v>1</v>
      </c>
      <c r="C32" s="93" t="s">
        <v>65</v>
      </c>
      <c r="D32" s="93" t="s">
        <v>62</v>
      </c>
      <c r="E32" s="113" t="s">
        <v>58</v>
      </c>
      <c r="F32" s="43"/>
      <c r="G32" s="3" t="s">
        <v>2</v>
      </c>
    </row>
    <row r="33" spans="1:7" ht="15.75">
      <c r="A33" s="88">
        <v>13</v>
      </c>
      <c r="B33" s="89" t="s">
        <v>43</v>
      </c>
      <c r="C33" s="96">
        <v>10865550</v>
      </c>
      <c r="D33" s="110">
        <v>11701934.87</v>
      </c>
      <c r="E33" s="126">
        <f>SUM(D33/C33)</f>
        <v>1.0769758429163732</v>
      </c>
      <c r="F33" s="56">
        <v>0</v>
      </c>
      <c r="G33" s="4"/>
    </row>
    <row r="34" spans="1:7" ht="15.75">
      <c r="A34" s="82" t="s">
        <v>3</v>
      </c>
      <c r="B34" s="15" t="s">
        <v>44</v>
      </c>
      <c r="C34" s="97"/>
      <c r="D34" s="78"/>
      <c r="E34" s="127"/>
      <c r="F34" s="57"/>
      <c r="G34" s="8"/>
    </row>
    <row r="35" spans="1:7" ht="25.5">
      <c r="A35" s="82" t="s">
        <v>4</v>
      </c>
      <c r="B35" s="73" t="s">
        <v>32</v>
      </c>
      <c r="C35" s="97"/>
      <c r="D35" s="78"/>
      <c r="E35" s="127"/>
      <c r="F35" s="58"/>
      <c r="G35" s="9"/>
    </row>
    <row r="36" spans="1:7" ht="28.5">
      <c r="A36" s="82">
        <v>14</v>
      </c>
      <c r="B36" s="15" t="s">
        <v>45</v>
      </c>
      <c r="C36" s="97"/>
      <c r="D36" s="78"/>
      <c r="E36" s="127"/>
      <c r="F36" s="59"/>
      <c r="G36" s="10"/>
    </row>
    <row r="37" spans="1:7" ht="15.75">
      <c r="A37" s="82" t="s">
        <v>12</v>
      </c>
      <c r="B37" s="15" t="s">
        <v>46</v>
      </c>
      <c r="C37" s="112">
        <v>1469561</v>
      </c>
      <c r="D37" s="104">
        <v>556675.74</v>
      </c>
      <c r="E37" s="115">
        <f>SUM(D37/C37)</f>
        <v>0.37880410544373455</v>
      </c>
      <c r="F37" s="56"/>
      <c r="G37" s="6"/>
    </row>
    <row r="38" spans="1:7" ht="15.75">
      <c r="A38" s="82" t="s">
        <v>3</v>
      </c>
      <c r="B38" s="15" t="s">
        <v>47</v>
      </c>
      <c r="C38" s="135">
        <v>0.0353</v>
      </c>
      <c r="D38" s="104"/>
      <c r="E38" s="128"/>
      <c r="F38" s="60"/>
      <c r="G38" s="11"/>
    </row>
    <row r="39" spans="1:7" ht="51">
      <c r="A39" s="82">
        <v>16</v>
      </c>
      <c r="B39" s="15" t="s">
        <v>48</v>
      </c>
      <c r="C39" s="109" t="s">
        <v>63</v>
      </c>
      <c r="D39" s="108"/>
      <c r="E39" s="129"/>
      <c r="F39" s="22" t="s">
        <v>51</v>
      </c>
      <c r="G39" s="23" t="s">
        <v>51</v>
      </c>
    </row>
    <row r="40" spans="1:7" ht="15.75">
      <c r="A40" s="82">
        <v>17</v>
      </c>
      <c r="B40" s="15" t="s">
        <v>49</v>
      </c>
      <c r="C40" s="79">
        <f>+(C23-C34+C15-C16)/C8</f>
        <v>0.031137221644104613</v>
      </c>
      <c r="D40" s="79">
        <f>+(D23-D34+D15-D16)/D8</f>
        <v>0.021739210499538867</v>
      </c>
      <c r="E40" s="122">
        <f aca="true" t="shared" si="1" ref="E40:E49">SUM(D40/C40)</f>
        <v>0.6981743826734418</v>
      </c>
      <c r="F40" s="27">
        <f>+(F23-F34+F15-F16)/F8</f>
        <v>0</v>
      </c>
      <c r="G40" s="19">
        <f>+(G23-G34+G15-G16)/G8</f>
        <v>0</v>
      </c>
    </row>
    <row r="41" spans="1:7" ht="15.75">
      <c r="A41" s="82">
        <v>18</v>
      </c>
      <c r="B41" s="15" t="s">
        <v>50</v>
      </c>
      <c r="C41" s="79">
        <f>+(C33-C34)/C8</f>
        <v>0.2302204798814754</v>
      </c>
      <c r="D41" s="79">
        <f>+(D33-D34)/D8</f>
        <v>0.45698205815619697</v>
      </c>
      <c r="E41" s="130">
        <f t="shared" si="1"/>
        <v>1.9849756997790353</v>
      </c>
      <c r="F41" s="27">
        <f>+(F33-F34)/F8</f>
        <v>0</v>
      </c>
      <c r="G41" s="19">
        <f>+(G33-G34)/G8</f>
        <v>0</v>
      </c>
    </row>
    <row r="42" spans="1:7" ht="13.5" customHeight="1">
      <c r="A42" s="82">
        <v>19</v>
      </c>
      <c r="B42" s="14" t="s">
        <v>13</v>
      </c>
      <c r="C42" s="77">
        <f>+C12+C25</f>
        <v>43803164</v>
      </c>
      <c r="D42" s="107">
        <f>+D12+D25</f>
        <v>20853872.99</v>
      </c>
      <c r="E42" s="131">
        <f t="shared" si="1"/>
        <v>0.476081430784315</v>
      </c>
      <c r="F42" s="61">
        <f>+F12+F25</f>
        <v>49720000</v>
      </c>
      <c r="G42" s="7">
        <f>+G12+G25</f>
        <v>50710000</v>
      </c>
    </row>
    <row r="43" spans="1:7" ht="13.5" customHeight="1">
      <c r="A43" s="82">
        <v>20</v>
      </c>
      <c r="B43" s="14" t="s">
        <v>14</v>
      </c>
      <c r="C43" s="77">
        <f>+C28+C42</f>
        <v>47305297</v>
      </c>
      <c r="D43" s="107">
        <f>+D28+D42</f>
        <v>20920723.86</v>
      </c>
      <c r="E43" s="131">
        <f t="shared" si="1"/>
        <v>0.4422490754048114</v>
      </c>
      <c r="F43" s="61">
        <f>+F28+F42</f>
        <v>53380000</v>
      </c>
      <c r="G43" s="7">
        <f>+G28+G42</f>
        <v>54450000</v>
      </c>
    </row>
    <row r="44" spans="1:7" ht="13.5" customHeight="1">
      <c r="A44" s="82">
        <v>21</v>
      </c>
      <c r="B44" s="14" t="s">
        <v>15</v>
      </c>
      <c r="C44" s="77">
        <f>+C8-C43</f>
        <v>-109018</v>
      </c>
      <c r="D44" s="107">
        <f>+D8-D43</f>
        <v>4686265.870000001</v>
      </c>
      <c r="E44" s="131"/>
      <c r="F44" s="61">
        <f>+F8-F43</f>
        <v>0</v>
      </c>
      <c r="G44" s="7">
        <f>+G8-G43</f>
        <v>0</v>
      </c>
    </row>
    <row r="45" spans="1:7" ht="13.5" customHeight="1">
      <c r="A45" s="82">
        <v>22</v>
      </c>
      <c r="B45" s="14" t="s">
        <v>16</v>
      </c>
      <c r="C45" s="74">
        <v>928579</v>
      </c>
      <c r="D45" s="102">
        <f>+D21+D30+D19</f>
        <v>928580.49</v>
      </c>
      <c r="E45" s="121">
        <f t="shared" si="1"/>
        <v>1.000001604602301</v>
      </c>
      <c r="F45" s="12">
        <f>+F21+F30+F19</f>
        <v>0</v>
      </c>
      <c r="G45" s="12">
        <f>+G21+G30+G19</f>
        <v>0</v>
      </c>
    </row>
    <row r="46" spans="1:7" ht="13.5" customHeight="1">
      <c r="A46" s="82">
        <v>23</v>
      </c>
      <c r="B46" s="14" t="s">
        <v>17</v>
      </c>
      <c r="C46" s="74">
        <f>+C24+C26</f>
        <v>819561</v>
      </c>
      <c r="D46" s="102">
        <f>+D24+D26</f>
        <v>339561</v>
      </c>
      <c r="E46" s="121">
        <f t="shared" si="1"/>
        <v>0.4143205935860784</v>
      </c>
      <c r="F46" s="61">
        <f>+F24+F26</f>
        <v>0</v>
      </c>
      <c r="G46" s="5">
        <f>+G24+G26</f>
        <v>0</v>
      </c>
    </row>
    <row r="47" spans="1:7" ht="27" customHeight="1">
      <c r="A47" s="82">
        <v>24</v>
      </c>
      <c r="B47" s="14" t="s">
        <v>33</v>
      </c>
      <c r="C47" s="77">
        <v>819561</v>
      </c>
      <c r="D47" s="107">
        <v>339561</v>
      </c>
      <c r="E47" s="131">
        <f t="shared" si="1"/>
        <v>0.4143205935860784</v>
      </c>
      <c r="F47" s="13">
        <f>SUM(F48:F53)</f>
        <v>0</v>
      </c>
      <c r="G47" s="13">
        <f>SUM(G48:G53)</f>
        <v>0</v>
      </c>
    </row>
    <row r="48" spans="1:7" ht="13.5" customHeight="1">
      <c r="A48" s="82" t="s">
        <v>3</v>
      </c>
      <c r="B48" s="14" t="s">
        <v>18</v>
      </c>
      <c r="C48" s="80">
        <v>320818</v>
      </c>
      <c r="D48" s="80">
        <v>0</v>
      </c>
      <c r="E48" s="132">
        <f t="shared" si="1"/>
        <v>0</v>
      </c>
      <c r="F48" s="62"/>
      <c r="G48" s="24"/>
    </row>
    <row r="49" spans="1:7" ht="13.5" customHeight="1">
      <c r="A49" s="82" t="s">
        <v>4</v>
      </c>
      <c r="B49" s="14" t="s">
        <v>19</v>
      </c>
      <c r="C49" s="80">
        <v>498743</v>
      </c>
      <c r="D49" s="80">
        <v>339561</v>
      </c>
      <c r="E49" s="132">
        <f t="shared" si="1"/>
        <v>0.6808336157098946</v>
      </c>
      <c r="F49" s="62"/>
      <c r="G49" s="24"/>
    </row>
    <row r="50" spans="1:7" ht="13.5" customHeight="1">
      <c r="A50" s="82" t="s">
        <v>5</v>
      </c>
      <c r="B50" s="14" t="s">
        <v>20</v>
      </c>
      <c r="C50" s="81">
        <v>0</v>
      </c>
      <c r="D50" s="81">
        <v>0</v>
      </c>
      <c r="E50" s="119"/>
      <c r="F50" s="62"/>
      <c r="G50" s="25"/>
    </row>
    <row r="51" spans="1:7" ht="13.5" customHeight="1">
      <c r="A51" s="82" t="s">
        <v>7</v>
      </c>
      <c r="B51" s="14" t="s">
        <v>21</v>
      </c>
      <c r="C51" s="81">
        <v>0</v>
      </c>
      <c r="D51" s="81">
        <v>0</v>
      </c>
      <c r="E51" s="133"/>
      <c r="F51" s="62"/>
      <c r="G51" s="25"/>
    </row>
    <row r="52" spans="1:7" ht="13.5" customHeight="1">
      <c r="A52" s="82" t="s">
        <v>8</v>
      </c>
      <c r="B52" s="14" t="s">
        <v>22</v>
      </c>
      <c r="C52" s="81">
        <v>0</v>
      </c>
      <c r="D52" s="81">
        <v>0</v>
      </c>
      <c r="E52" s="133"/>
      <c r="F52" s="63"/>
      <c r="G52" s="26"/>
    </row>
    <row r="53" spans="1:7" ht="13.5" customHeight="1">
      <c r="A53" s="82" t="s">
        <v>52</v>
      </c>
      <c r="B53" s="14" t="s">
        <v>53</v>
      </c>
      <c r="C53" s="81">
        <v>0</v>
      </c>
      <c r="D53" s="81">
        <v>0</v>
      </c>
      <c r="E53" s="120"/>
      <c r="F53" s="64"/>
      <c r="G53" s="20"/>
    </row>
    <row r="54" spans="1:7" ht="13.5" thickBot="1">
      <c r="A54" s="83"/>
      <c r="B54" s="84"/>
      <c r="C54" s="84"/>
      <c r="D54" s="84"/>
      <c r="E54" s="134"/>
      <c r="F54" s="65"/>
      <c r="G54" s="16"/>
    </row>
    <row r="55" spans="1:7" ht="9.75" customHeight="1">
      <c r="A55" s="2"/>
      <c r="B55" s="1"/>
      <c r="C55" s="1"/>
      <c r="D55" s="1"/>
      <c r="E55" s="1"/>
      <c r="F55" s="1"/>
      <c r="G55" s="1"/>
    </row>
    <row r="56" spans="1:7" ht="25.5" customHeight="1">
      <c r="A56" s="142"/>
      <c r="B56" s="142"/>
      <c r="C56" s="142"/>
      <c r="D56" s="142"/>
      <c r="E56" s="142"/>
      <c r="F56" s="142"/>
      <c r="G56" s="142"/>
    </row>
    <row r="57" spans="1:7" ht="12.75">
      <c r="A57" s="143"/>
      <c r="B57" s="143"/>
      <c r="C57" s="143"/>
      <c r="D57" s="143"/>
      <c r="E57" s="143"/>
      <c r="F57" s="143"/>
      <c r="G57" s="143"/>
    </row>
    <row r="59" spans="1:7" ht="15.75">
      <c r="A59" s="136"/>
      <c r="B59" s="138"/>
      <c r="C59" s="138"/>
      <c r="D59" s="138"/>
      <c r="E59" s="138"/>
      <c r="F59" s="138"/>
      <c r="G59" s="138"/>
    </row>
    <row r="60" spans="1:7" ht="12.75" customHeight="1">
      <c r="A60" s="136"/>
      <c r="B60" s="137"/>
      <c r="C60" s="137"/>
      <c r="D60" s="137"/>
      <c r="E60" s="137"/>
      <c r="F60" s="137"/>
      <c r="G60" s="137"/>
    </row>
    <row r="61" spans="1:7" ht="12.75" customHeight="1">
      <c r="A61" s="136"/>
      <c r="B61" s="137"/>
      <c r="C61" s="137"/>
      <c r="D61" s="137"/>
      <c r="E61" s="137"/>
      <c r="F61" s="137"/>
      <c r="G61" s="137"/>
    </row>
    <row r="62" spans="1:7" ht="12.75" customHeight="1">
      <c r="A62" s="136"/>
      <c r="B62" s="137"/>
      <c r="C62" s="137"/>
      <c r="D62" s="137"/>
      <c r="E62" s="137"/>
      <c r="F62" s="137"/>
      <c r="G62" s="137"/>
    </row>
    <row r="63" spans="1:7" ht="12.75" customHeight="1">
      <c r="A63" s="136"/>
      <c r="B63" s="137"/>
      <c r="C63" s="137"/>
      <c r="D63" s="137"/>
      <c r="E63" s="137"/>
      <c r="F63" s="137"/>
      <c r="G63" s="137"/>
    </row>
    <row r="64" spans="1:7" ht="12.75" customHeight="1">
      <c r="A64" s="136"/>
      <c r="B64" s="137"/>
      <c r="C64" s="137"/>
      <c r="D64" s="137"/>
      <c r="E64" s="137"/>
      <c r="F64" s="137"/>
      <c r="G64" s="137"/>
    </row>
    <row r="65" spans="1:7" ht="12.75" customHeight="1">
      <c r="A65" s="136"/>
      <c r="B65" s="137"/>
      <c r="C65" s="137"/>
      <c r="D65" s="137"/>
      <c r="E65" s="137"/>
      <c r="F65" s="137"/>
      <c r="G65" s="137"/>
    </row>
    <row r="66" spans="1:7" ht="12.75" customHeight="1">
      <c r="A66" s="136"/>
      <c r="B66" s="137"/>
      <c r="C66" s="137"/>
      <c r="D66" s="137"/>
      <c r="E66" s="137"/>
      <c r="F66" s="137"/>
      <c r="G66" s="137"/>
    </row>
    <row r="67" spans="1:7" ht="26.25" customHeight="1">
      <c r="A67" s="136"/>
      <c r="B67" s="137"/>
      <c r="C67" s="137"/>
      <c r="D67" s="137"/>
      <c r="E67" s="137"/>
      <c r="F67" s="137"/>
      <c r="G67" s="137"/>
    </row>
    <row r="68" spans="1:7" ht="39.75" customHeight="1">
      <c r="A68" s="136"/>
      <c r="B68" s="137"/>
      <c r="C68" s="137"/>
      <c r="D68" s="137"/>
      <c r="E68" s="137"/>
      <c r="F68" s="137"/>
      <c r="G68" s="137"/>
    </row>
    <row r="69" spans="1:7" ht="12.75" customHeight="1">
      <c r="A69" s="136"/>
      <c r="B69" s="137"/>
      <c r="C69" s="137"/>
      <c r="D69" s="137"/>
      <c r="E69" s="137"/>
      <c r="F69" s="137"/>
      <c r="G69" s="137"/>
    </row>
    <row r="70" spans="1:7" ht="12.75" customHeight="1">
      <c r="A70" s="136"/>
      <c r="B70" s="137"/>
      <c r="C70" s="137"/>
      <c r="D70" s="137"/>
      <c r="E70" s="137"/>
      <c r="F70" s="137"/>
      <c r="G70" s="137"/>
    </row>
    <row r="71" spans="1:7" ht="12.75" customHeight="1">
      <c r="A71" s="136"/>
      <c r="B71" s="137"/>
      <c r="C71" s="137"/>
      <c r="D71" s="137"/>
      <c r="E71" s="137"/>
      <c r="F71" s="137"/>
      <c r="G71" s="137"/>
    </row>
    <row r="72" spans="1:7" ht="12.75" customHeight="1">
      <c r="A72" s="136"/>
      <c r="B72" s="137"/>
      <c r="C72" s="137"/>
      <c r="D72" s="137"/>
      <c r="E72" s="137"/>
      <c r="F72" s="137"/>
      <c r="G72" s="137"/>
    </row>
    <row r="73" spans="1:7" ht="25.5" customHeight="1">
      <c r="A73" s="136"/>
      <c r="B73" s="137"/>
      <c r="C73" s="137"/>
      <c r="D73" s="137"/>
      <c r="E73" s="137"/>
      <c r="F73" s="137"/>
      <c r="G73" s="137"/>
    </row>
    <row r="74" spans="1:7" ht="12.75" customHeight="1">
      <c r="A74" s="136"/>
      <c r="B74" s="137"/>
      <c r="C74" s="137"/>
      <c r="D74" s="137"/>
      <c r="E74" s="137"/>
      <c r="F74" s="137"/>
      <c r="G74" s="137"/>
    </row>
    <row r="75" spans="1:7" ht="12.75" customHeight="1">
      <c r="A75" s="136"/>
      <c r="B75" s="137"/>
      <c r="C75" s="137"/>
      <c r="D75" s="137"/>
      <c r="E75" s="137"/>
      <c r="F75" s="137"/>
      <c r="G75" s="137"/>
    </row>
  </sheetData>
  <mergeCells count="22">
    <mergeCell ref="D1:E1"/>
    <mergeCell ref="D2:E2"/>
    <mergeCell ref="A56:G56"/>
    <mergeCell ref="A57:G57"/>
    <mergeCell ref="B4:E4"/>
    <mergeCell ref="A59:G59"/>
    <mergeCell ref="A60:G60"/>
    <mergeCell ref="A67:G67"/>
    <mergeCell ref="A68:G68"/>
    <mergeCell ref="A61:G61"/>
    <mergeCell ref="A62:G62"/>
    <mergeCell ref="A63:G63"/>
    <mergeCell ref="A64:G64"/>
    <mergeCell ref="A65:G65"/>
    <mergeCell ref="A66:G66"/>
    <mergeCell ref="A69:G69"/>
    <mergeCell ref="A70:G70"/>
    <mergeCell ref="A75:G75"/>
    <mergeCell ref="A71:G71"/>
    <mergeCell ref="A72:G72"/>
    <mergeCell ref="A73:G73"/>
    <mergeCell ref="A74:G74"/>
  </mergeCells>
  <hyperlinks>
    <hyperlink ref="B12" location="_edn2" display="_edn2"/>
    <hyperlink ref="B13" location="_edn3" display="_edn3"/>
    <hyperlink ref="B14" location="_edn4" display="_edn4"/>
    <hyperlink ref="B17" location="_edn5" display="_edn5"/>
    <hyperlink ref="B21" location="_edn6" display="_edn6"/>
    <hyperlink ref="B28" location="_edn7" display="_edn7"/>
    <hyperlink ref="B30" location="_edn8" display="_edn8"/>
    <hyperlink ref="B31" location="_edn9" display="_edn9"/>
    <hyperlink ref="B33" location="_edn10" display="_edn10"/>
    <hyperlink ref="B34" location="_edn11" display="_edn11"/>
    <hyperlink ref="B36" location="_edn12" display="_edn12"/>
    <hyperlink ref="B37" location="_edn13" display="_edn13"/>
    <hyperlink ref="B38" location="_edn14" display="_edn14"/>
    <hyperlink ref="B39" location="_edn15" display="_edn15"/>
    <hyperlink ref="B40" location="_edn16" display="_edn16"/>
    <hyperlink ref="B41" location="_edn17" display="_edn17"/>
    <hyperlink ref="B8" location="_edn1" display="_edn1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3" r:id="rId1"/>
  <rowBreaks count="1" manualBreakCount="1"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Starostwo Braniewo</cp:lastModifiedBy>
  <cp:lastPrinted>2013-08-22T08:33:03Z</cp:lastPrinted>
  <dcterms:created xsi:type="dcterms:W3CDTF">2010-09-24T07:39:40Z</dcterms:created>
  <dcterms:modified xsi:type="dcterms:W3CDTF">2013-08-22T08:41:14Z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