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'Arkusz1'!$A$2:$H$68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<sst xmlns="http://schemas.openxmlformats.org/spreadsheetml/2006/main" count="65" uniqueCount="51">
  <si>
    <t xml:space="preserve">Nazwa i cel </t>
  </si>
  <si>
    <t>jednostka odpowiedzialna lub koordynująca</t>
  </si>
  <si>
    <t>okres realizacji</t>
  </si>
  <si>
    <t>łączne nakłady finansowe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</si>
  <si>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</si>
  <si>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</si>
  <si>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</si>
  <si>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</si>
  <si>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</si>
  <si>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</si>
  <si>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</si>
  <si>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</si>
  <si>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</si>
  <si>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</si>
  <si>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Zarząd Dróg Powiatowych w Braniewie</t>
  </si>
  <si>
    <t>Starostwo Powiatowe w Braniewie</t>
  </si>
  <si>
    <t>Zespół Szkół Budowlanych w Braniewie</t>
  </si>
  <si>
    <t>Program Operacyjny Kapitał Ludzki; Rynek pracy otwarty dla wszystkich  Cel; Poprawa dostępu do zatrudnienia oraz wsparcia aktywności zawodowej w regionie (Dz.853, rozdz.85395). Wydatki bieżące</t>
  </si>
  <si>
    <t>Powiatowy Urząd Pracy w Braniewie</t>
  </si>
  <si>
    <t>Wyrównywanie szans edukacyjnych w powiecie braniewskim.</t>
  </si>
  <si>
    <t>B) Programy, projekty lub zadania związane z umowami partnerstwa publiczno-prywatnego (razem)</t>
  </si>
  <si>
    <t>C) Programy, projekty lub zadania pozostałe (inne niż wymienione w lit.a i b) (razem)</t>
  </si>
  <si>
    <t>Prowadzenie całodobowej placówki opiekuńczo-wychowawczej typu socjalizacyjnego dla 14 dzieci w wieku od lat 3 do 18 roku życia, z terenu Powiatu Braniewskiego</t>
  </si>
  <si>
    <t>Prowadzenie placówki opiekuńczo-wychowawczej -Rodzinny Dom Dziecka</t>
  </si>
  <si>
    <t xml:space="preserve">Prowadzenie ośrodka wsparcia dla osób z zaburzeniami psychicznymi </t>
  </si>
  <si>
    <t>Wsparcie powiatowych i wojewódzkich urzędów pracy</t>
  </si>
  <si>
    <t>Program Operacyjny Kapitał Ludzki; Przedsiębiorczość .Wspieranie, wytwarzanie i promocja produktów reginalnych (Dz.921, rozdz.92195). Wydatki bieżące</t>
  </si>
  <si>
    <t>Promocja rozwoju przedsiębiorczości na terenie Powiatu</t>
  </si>
  <si>
    <t xml:space="preserve">Projekt" Warmiński Festiwal Dziedzictwa Browarniczego </t>
  </si>
  <si>
    <t xml:space="preserve"> budżetu Powiatu Braniewskiego</t>
  </si>
  <si>
    <r>
      <t>Załącznik Nr 5</t>
    </r>
    <r>
      <rPr>
        <sz val="10"/>
        <rFont val="Tahoma"/>
        <family val="2"/>
      </rPr>
      <t xml:space="preserve"> do Informacji z wykonania </t>
    </r>
  </si>
  <si>
    <t xml:space="preserve"> Program Operacyjny Kapitał Ludzki .Rozwój wykształcenia i kompetencji w regionach  (Dz.853, rozdz.85395 ). Wydatki majątkowe</t>
  </si>
  <si>
    <t>Podniesienie atrakcyjności i jakości szkolnictwa zawodowego</t>
  </si>
  <si>
    <t>Projekt pn. Jeszcze uczeń a już fachowiec</t>
  </si>
  <si>
    <t xml:space="preserve"> Program Operacyjny Kapitał Ludzki .Rozwój wykształcenia i kompetencji w regionach  (Dz.853, rozdz.85395 ). Wydatki bieżące</t>
  </si>
  <si>
    <t>Projekt pn. ZSZ Kuźnia dobrych praktyk</t>
  </si>
  <si>
    <t>Zespół Szkół Zawodowych w Braniewie</t>
  </si>
  <si>
    <t xml:space="preserve"> Program Operacyjny Kapitał Ludzki .Rozwój i upowszechnianie aktywnej integracji przez powiatowe centra pomocy rodzinie  (Dz.853, rozdz.85395 ). Wydatki bieżące</t>
  </si>
  <si>
    <t>Projekt pn. Wszyscy mamy równe szanse aktywizacja osób wykluczonych</t>
  </si>
  <si>
    <t>Powiatowe Centrum Pomocy Rodzinie w Braniewie</t>
  </si>
  <si>
    <t xml:space="preserve">Termomodernizacja obiektów KP PSP w Braniewie </t>
  </si>
  <si>
    <t>Komenda Powiatowa Państwowej Straży Pożarnej w Braniewie</t>
  </si>
  <si>
    <t xml:space="preserve">Zadanie : Wzmocniamy kadrę  </t>
  </si>
  <si>
    <t>za I półrocze 2014 roku</t>
  </si>
  <si>
    <t>Program Operacyjny ROZWÓJ Polski Wschodniej 2007-2013 .Zrównoważony rozwój potencjału turystycznego opartego o warunki naturalne.(Dział 630, rozdz.63003) Wydatki majątkowe</t>
  </si>
  <si>
    <t xml:space="preserve">Trasy rowerowe w Polsce Wschodniej-Województwo Warminsko - Mazurskie </t>
  </si>
  <si>
    <t>Plan wg stanu na 30.06.2014 roku</t>
  </si>
  <si>
    <t>Wykonanie wg stanu na 30.06.2014 roku</t>
  </si>
  <si>
    <t>Procent wykonania nakładów                2014 roku</t>
  </si>
  <si>
    <t>Zarzad Dróg Powiatowych</t>
  </si>
  <si>
    <t>Poprawa warunków komunikacyjnych w ciagu drogi powiatowej Nr 1381N odcinek Braniewo -Zawierz 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</si>
</sst>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Bookman Old Style"/>
      <family val="1"/>
    </font>
    <font>
      <u val="single"/>
      <sz val="10"/>
      <color indexed="12"/>
      <name val="Arial"/>
      <family val="2"/>
    </font>
    <font>
      <sz val="9"/>
      <color indexed="8"/>
      <name val="Bookman Old Style"/>
      <family val="1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3" fontId="4" fillId="0" borderId="10" xfId="0" applyNumberFormat="1" applyFont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10" fontId="4" fillId="0" borderId="22" xfId="0" applyNumberFormat="1" applyFont="1" applyBorder="1" applyAlignment="1">
      <alignment horizontal="right" wrapText="1"/>
    </xf>
    <xf numFmtId="10" fontId="4" fillId="33" borderId="22" xfId="0" applyNumberFormat="1" applyFont="1" applyFill="1" applyBorder="1" applyAlignment="1">
      <alignment horizontal="right"/>
    </xf>
    <xf numFmtId="10" fontId="4" fillId="34" borderId="22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>
      <alignment horizontal="right" vertical="center"/>
    </xf>
    <xf numFmtId="10" fontId="4" fillId="0" borderId="24" xfId="0" applyNumberFormat="1" applyFont="1" applyBorder="1" applyAlignment="1">
      <alignment horizontal="right" vertical="center"/>
    </xf>
    <xf numFmtId="10" fontId="4" fillId="0" borderId="22" xfId="0" applyNumberFormat="1" applyFont="1" applyBorder="1" applyAlignment="1">
      <alignment horizontal="right" vertical="center" wrapText="1"/>
    </xf>
    <xf numFmtId="10" fontId="4" fillId="33" borderId="22" xfId="0" applyNumberFormat="1" applyFont="1" applyFill="1" applyBorder="1" applyAlignment="1">
      <alignment horizontal="right" vertical="center"/>
    </xf>
    <xf numFmtId="10" fontId="4" fillId="34" borderId="22" xfId="0" applyNumberFormat="1" applyFont="1" applyFill="1" applyBorder="1" applyAlignment="1">
      <alignment horizontal="right" vertical="center"/>
    </xf>
    <xf numFmtId="10" fontId="4" fillId="0" borderId="22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4" fillId="0" borderId="25" xfId="0" applyNumberFormat="1" applyFont="1" applyBorder="1" applyAlignment="1">
      <alignment horizontal="right" wrapText="1"/>
    </xf>
    <xf numFmtId="10" fontId="4" fillId="0" borderId="26" xfId="0" applyNumberFormat="1" applyFont="1" applyBorder="1" applyAlignment="1">
      <alignment horizontal="right" wrapText="1"/>
    </xf>
    <xf numFmtId="4" fontId="4" fillId="0" borderId="25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10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10" fontId="4" fillId="0" borderId="22" xfId="0" applyNumberFormat="1" applyFont="1" applyBorder="1" applyAlignment="1">
      <alignment horizontal="right" vertical="center"/>
    </xf>
    <xf numFmtId="0" fontId="3" fillId="0" borderId="0" xfId="44" applyNumberFormat="1" applyFill="1" applyBorder="1" applyAlignment="1" applyProtection="1">
      <alignment wrapText="1"/>
      <protection/>
    </xf>
    <xf numFmtId="0" fontId="2" fillId="0" borderId="1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0" fontId="4" fillId="0" borderId="29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10" fontId="4" fillId="0" borderId="22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10" fontId="4" fillId="0" borderId="59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10" fontId="4" fillId="0" borderId="60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tabSelected="1" view="pageLayout" workbookViewId="0" topLeftCell="A84">
      <selection activeCell="G66" sqref="G65:G68"/>
    </sheetView>
  </sheetViews>
  <sheetFormatPr defaultColWidth="9.140625" defaultRowHeight="12.75"/>
  <cols>
    <col min="1" max="1" width="48.00390625" style="0" customWidth="1"/>
    <col min="2" max="2" width="15.8515625" style="1" customWidth="1"/>
    <col min="4" max="4" width="11.421875" style="0" customWidth="1"/>
    <col min="5" max="5" width="12.57421875" style="0" customWidth="1"/>
    <col min="6" max="6" width="23.421875" style="0" customWidth="1"/>
    <col min="7" max="7" width="18.421875" style="0" customWidth="1"/>
    <col min="8" max="8" width="18.28125" style="0" customWidth="1"/>
  </cols>
  <sheetData>
    <row r="2" spans="7:8" ht="12.75">
      <c r="G2" s="124" t="s">
        <v>30</v>
      </c>
      <c r="H2" s="125"/>
    </row>
    <row r="3" spans="7:8" ht="12.75">
      <c r="G3" s="125" t="s">
        <v>29</v>
      </c>
      <c r="H3" s="125"/>
    </row>
    <row r="4" spans="7:8" ht="12.75">
      <c r="G4" s="125" t="s">
        <v>43</v>
      </c>
      <c r="H4" s="125"/>
    </row>
    <row r="5" spans="7:8" ht="12.75">
      <c r="G5" s="53"/>
      <c r="H5" s="53"/>
    </row>
    <row r="6" spans="1:8" ht="18.75" customHeight="1">
      <c r="A6" s="131"/>
      <c r="B6" s="131"/>
      <c r="C6" s="131"/>
      <c r="D6" s="131"/>
      <c r="E6" s="131"/>
      <c r="F6" s="131"/>
      <c r="G6" s="131"/>
      <c r="H6" s="131"/>
    </row>
    <row r="7" ht="13.5" thickBot="1"/>
    <row r="8" spans="1:8" s="2" customFormat="1" ht="56.25" customHeight="1" thickBot="1">
      <c r="A8" s="132" t="s">
        <v>0</v>
      </c>
      <c r="B8" s="135" t="s">
        <v>1</v>
      </c>
      <c r="C8" s="116" t="s">
        <v>2</v>
      </c>
      <c r="D8" s="116"/>
      <c r="E8" s="117" t="s">
        <v>3</v>
      </c>
      <c r="F8" s="121" t="s">
        <v>46</v>
      </c>
      <c r="G8" s="111" t="s">
        <v>47</v>
      </c>
      <c r="H8" s="126" t="s">
        <v>48</v>
      </c>
    </row>
    <row r="9" spans="1:8" s="2" customFormat="1" ht="24" customHeight="1" thickBot="1">
      <c r="A9" s="133"/>
      <c r="B9" s="136"/>
      <c r="C9" s="120" t="s">
        <v>4</v>
      </c>
      <c r="D9" s="120"/>
      <c r="E9" s="118"/>
      <c r="F9" s="122"/>
      <c r="G9" s="112"/>
      <c r="H9" s="127"/>
    </row>
    <row r="10" spans="1:8" ht="13.5" thickBot="1">
      <c r="A10" s="134"/>
      <c r="B10" s="137"/>
      <c r="C10" s="57" t="s">
        <v>5</v>
      </c>
      <c r="D10" s="57" t="s">
        <v>6</v>
      </c>
      <c r="E10" s="119"/>
      <c r="F10" s="123"/>
      <c r="G10" s="113"/>
      <c r="H10" s="128"/>
    </row>
    <row r="11" spans="1:8" ht="13.5">
      <c r="A11" s="114" t="s">
        <v>7</v>
      </c>
      <c r="B11" s="115"/>
      <c r="C11" s="115"/>
      <c r="D11" s="115"/>
      <c r="E11" s="54">
        <f>+E12+E13</f>
        <v>13235020</v>
      </c>
      <c r="F11" s="54">
        <f>+F12+F13</f>
        <v>6876572</v>
      </c>
      <c r="G11" s="56">
        <f>+G12+G13</f>
        <v>801494.24</v>
      </c>
      <c r="H11" s="55">
        <f>SUM(G11/F11)</f>
        <v>0.11655432968636117</v>
      </c>
    </row>
    <row r="12" spans="1:8" ht="13.5">
      <c r="A12" s="83" t="s">
        <v>8</v>
      </c>
      <c r="B12" s="84"/>
      <c r="C12" s="84"/>
      <c r="D12" s="84"/>
      <c r="E12" s="4">
        <f aca="true" t="shared" si="0" ref="E12:G13">+E15</f>
        <v>7020612</v>
      </c>
      <c r="F12" s="4">
        <f t="shared" si="0"/>
        <v>1951214</v>
      </c>
      <c r="G12" s="39">
        <f t="shared" si="0"/>
        <v>801494.24</v>
      </c>
      <c r="H12" s="45">
        <f aca="true" t="shared" si="1" ref="H12:H58">SUM(G12/F12)</f>
        <v>0.4107669584166575</v>
      </c>
    </row>
    <row r="13" spans="1:8" ht="13.5">
      <c r="A13" s="85" t="s">
        <v>9</v>
      </c>
      <c r="B13" s="86"/>
      <c r="C13" s="86"/>
      <c r="D13" s="86"/>
      <c r="E13" s="5">
        <f t="shared" si="0"/>
        <v>6214408</v>
      </c>
      <c r="F13" s="5">
        <f t="shared" si="0"/>
        <v>4925358</v>
      </c>
      <c r="G13" s="40">
        <f t="shared" si="0"/>
        <v>0</v>
      </c>
      <c r="H13" s="46">
        <f t="shared" si="1"/>
        <v>0</v>
      </c>
    </row>
    <row r="14" spans="1:8" ht="13.5">
      <c r="A14" s="129" t="s">
        <v>10</v>
      </c>
      <c r="B14" s="130"/>
      <c r="C14" s="130"/>
      <c r="D14" s="130"/>
      <c r="E14" s="3">
        <f>+E15+E16</f>
        <v>13235020</v>
      </c>
      <c r="F14" s="3">
        <f>+F15+F16</f>
        <v>6876572</v>
      </c>
      <c r="G14" s="38">
        <f>+G15+G16</f>
        <v>801494.24</v>
      </c>
      <c r="H14" s="44">
        <f t="shared" si="1"/>
        <v>0.11655432968636117</v>
      </c>
    </row>
    <row r="15" spans="1:8" ht="13.5">
      <c r="A15" s="83" t="s">
        <v>8</v>
      </c>
      <c r="B15" s="84"/>
      <c r="C15" s="84"/>
      <c r="D15" s="84"/>
      <c r="E15" s="4">
        <f aca="true" t="shared" si="2" ref="E15:G16">+E18+E50+E61</f>
        <v>7020612</v>
      </c>
      <c r="F15" s="4">
        <f t="shared" si="2"/>
        <v>1951214</v>
      </c>
      <c r="G15" s="39">
        <f t="shared" si="2"/>
        <v>801494.24</v>
      </c>
      <c r="H15" s="45">
        <f t="shared" si="1"/>
        <v>0.4107669584166575</v>
      </c>
    </row>
    <row r="16" spans="1:8" ht="13.5">
      <c r="A16" s="85" t="s">
        <v>9</v>
      </c>
      <c r="B16" s="86"/>
      <c r="C16" s="86"/>
      <c r="D16" s="86"/>
      <c r="E16" s="5">
        <f t="shared" si="2"/>
        <v>6214408</v>
      </c>
      <c r="F16" s="5">
        <f t="shared" si="2"/>
        <v>4925358</v>
      </c>
      <c r="G16" s="40">
        <f t="shared" si="2"/>
        <v>0</v>
      </c>
      <c r="H16" s="46">
        <f t="shared" si="1"/>
        <v>0</v>
      </c>
    </row>
    <row r="17" spans="1:8" ht="33" customHeight="1">
      <c r="A17" s="81" t="s">
        <v>11</v>
      </c>
      <c r="B17" s="82"/>
      <c r="C17" s="82"/>
      <c r="D17" s="82"/>
      <c r="E17" s="3">
        <f>+E18+E19</f>
        <v>6605633</v>
      </c>
      <c r="F17" s="3">
        <f>+F18+F19</f>
        <v>4114220</v>
      </c>
      <c r="G17" s="38">
        <f>+G18+G19</f>
        <v>370149.22</v>
      </c>
      <c r="H17" s="44">
        <f t="shared" si="1"/>
        <v>0.08996826129861796</v>
      </c>
    </row>
    <row r="18" spans="1:8" ht="13.5">
      <c r="A18" s="83" t="s">
        <v>12</v>
      </c>
      <c r="B18" s="84"/>
      <c r="C18" s="84"/>
      <c r="D18" s="84"/>
      <c r="E18" s="4">
        <f>SUM(E27+E42+E29+E39+E34+E47)</f>
        <v>2348505</v>
      </c>
      <c r="F18" s="4">
        <f>SUM(F27+F42+F29+F39+F34+F47)</f>
        <v>1098294</v>
      </c>
      <c r="G18" s="39">
        <f>SUM(G27+G42+G29+G39+G34+G47)</f>
        <v>370149.22</v>
      </c>
      <c r="H18" s="45">
        <f t="shared" si="1"/>
        <v>0.3370219813638242</v>
      </c>
    </row>
    <row r="19" spans="1:8" ht="13.5">
      <c r="A19" s="85" t="s">
        <v>13</v>
      </c>
      <c r="B19" s="86"/>
      <c r="C19" s="86"/>
      <c r="D19" s="86"/>
      <c r="E19" s="5">
        <f>SUM(E20+E23)</f>
        <v>4257128</v>
      </c>
      <c r="F19" s="5">
        <f>SUM(F20+F23)</f>
        <v>3015926</v>
      </c>
      <c r="G19" s="40">
        <f>SUM(G20+G23)</f>
        <v>0</v>
      </c>
      <c r="H19" s="46">
        <f t="shared" si="1"/>
        <v>0</v>
      </c>
    </row>
    <row r="20" spans="1:8" ht="12.75" customHeight="1">
      <c r="A20" s="66" t="s">
        <v>44</v>
      </c>
      <c r="B20" s="107" t="s">
        <v>14</v>
      </c>
      <c r="C20" s="109">
        <v>2014</v>
      </c>
      <c r="D20" s="109">
        <v>2015</v>
      </c>
      <c r="E20" s="92">
        <v>4187628</v>
      </c>
      <c r="F20" s="92">
        <v>3015926</v>
      </c>
      <c r="G20" s="101">
        <v>0</v>
      </c>
      <c r="H20" s="104"/>
    </row>
    <row r="21" spans="1:8" ht="66.75" customHeight="1">
      <c r="A21" s="66"/>
      <c r="B21" s="107"/>
      <c r="C21" s="90"/>
      <c r="D21" s="90"/>
      <c r="E21" s="87"/>
      <c r="F21" s="87"/>
      <c r="G21" s="102"/>
      <c r="H21" s="105"/>
    </row>
    <row r="22" spans="1:8" ht="40.5" customHeight="1">
      <c r="A22" s="28" t="s">
        <v>45</v>
      </c>
      <c r="B22" s="108"/>
      <c r="C22" s="110"/>
      <c r="D22" s="110"/>
      <c r="E22" s="93"/>
      <c r="F22" s="93"/>
      <c r="G22" s="103"/>
      <c r="H22" s="106"/>
    </row>
    <row r="23" spans="1:8" ht="36" customHeight="1">
      <c r="A23" s="29" t="s">
        <v>31</v>
      </c>
      <c r="B23" s="99" t="s">
        <v>16</v>
      </c>
      <c r="C23" s="138">
        <v>2013</v>
      </c>
      <c r="D23" s="138">
        <v>2015</v>
      </c>
      <c r="E23" s="140">
        <v>69500</v>
      </c>
      <c r="F23" s="147">
        <v>0</v>
      </c>
      <c r="G23" s="144">
        <v>0</v>
      </c>
      <c r="H23" s="105">
        <v>0</v>
      </c>
    </row>
    <row r="24" spans="1:8" ht="12.75">
      <c r="A24" s="22"/>
      <c r="B24" s="100"/>
      <c r="C24" s="139"/>
      <c r="D24" s="139"/>
      <c r="E24" s="141"/>
      <c r="F24" s="147"/>
      <c r="G24" s="102"/>
      <c r="H24" s="105" t="e">
        <f t="shared" si="1"/>
        <v>#DIV/0!</v>
      </c>
    </row>
    <row r="25" spans="1:8" ht="12.75">
      <c r="A25" s="22" t="s">
        <v>33</v>
      </c>
      <c r="B25" s="100"/>
      <c r="C25" s="139"/>
      <c r="D25" s="139"/>
      <c r="E25" s="141"/>
      <c r="F25" s="147"/>
      <c r="G25" s="102"/>
      <c r="H25" s="105" t="e">
        <f t="shared" si="1"/>
        <v>#DIV/0!</v>
      </c>
    </row>
    <row r="26" spans="1:8" ht="35.25" customHeight="1">
      <c r="A26" s="23" t="s">
        <v>32</v>
      </c>
      <c r="B26" s="100"/>
      <c r="C26" s="139"/>
      <c r="D26" s="139"/>
      <c r="E26" s="141"/>
      <c r="F26" s="148"/>
      <c r="G26" s="145"/>
      <c r="H26" s="151" t="e">
        <f t="shared" si="1"/>
        <v>#DIV/0!</v>
      </c>
    </row>
    <row r="27" spans="1:8" ht="13.5" customHeight="1">
      <c r="A27" s="81" t="s">
        <v>17</v>
      </c>
      <c r="B27" s="95" t="s">
        <v>18</v>
      </c>
      <c r="C27" s="89"/>
      <c r="D27" s="89"/>
      <c r="E27" s="91"/>
      <c r="F27" s="91"/>
      <c r="G27" s="150"/>
      <c r="H27" s="149"/>
    </row>
    <row r="28" spans="1:8" ht="39.75" customHeight="1">
      <c r="A28" s="81"/>
      <c r="B28" s="95"/>
      <c r="C28" s="90"/>
      <c r="D28" s="90"/>
      <c r="E28" s="87"/>
      <c r="F28" s="87"/>
      <c r="G28" s="102"/>
      <c r="H28" s="105"/>
    </row>
    <row r="29" spans="1:8" ht="13.5">
      <c r="A29" s="24"/>
      <c r="B29" s="96"/>
      <c r="C29" s="15">
        <v>2012</v>
      </c>
      <c r="D29" s="15">
        <v>2015</v>
      </c>
      <c r="E29" s="14">
        <v>161585</v>
      </c>
      <c r="F29" s="14">
        <v>62373</v>
      </c>
      <c r="G29" s="31">
        <v>33206.27</v>
      </c>
      <c r="H29" s="32">
        <f t="shared" si="1"/>
        <v>0.5323821204687925</v>
      </c>
    </row>
    <row r="30" spans="1:8" ht="13.5">
      <c r="A30" s="24" t="s">
        <v>25</v>
      </c>
      <c r="B30" s="96"/>
      <c r="C30" s="15"/>
      <c r="D30" s="15"/>
      <c r="E30" s="14"/>
      <c r="F30" s="14"/>
      <c r="G30" s="31"/>
      <c r="H30" s="32"/>
    </row>
    <row r="31" spans="1:8" ht="21" customHeight="1">
      <c r="A31" s="25" t="s">
        <v>42</v>
      </c>
      <c r="B31" s="97"/>
      <c r="C31" s="18"/>
      <c r="D31" s="18"/>
      <c r="E31" s="19"/>
      <c r="F31" s="19"/>
      <c r="G31" s="41"/>
      <c r="H31" s="47"/>
    </row>
    <row r="32" spans="1:8" ht="36">
      <c r="A32" s="29" t="s">
        <v>34</v>
      </c>
      <c r="B32" s="156" t="s">
        <v>16</v>
      </c>
      <c r="C32" s="15"/>
      <c r="D32" s="15"/>
      <c r="E32" s="14"/>
      <c r="F32" s="14"/>
      <c r="G32" s="31"/>
      <c r="H32" s="32"/>
    </row>
    <row r="33" spans="1:8" ht="16.5" customHeight="1">
      <c r="A33" s="22"/>
      <c r="B33" s="157"/>
      <c r="C33" s="15"/>
      <c r="D33" s="15"/>
      <c r="E33" s="14"/>
      <c r="F33" s="14"/>
      <c r="G33" s="31"/>
      <c r="H33" s="32"/>
    </row>
    <row r="34" spans="1:8" ht="12.75">
      <c r="A34" s="22" t="s">
        <v>33</v>
      </c>
      <c r="B34" s="157"/>
      <c r="C34" s="15">
        <v>2013</v>
      </c>
      <c r="D34" s="15">
        <v>2015</v>
      </c>
      <c r="E34" s="14">
        <v>811218</v>
      </c>
      <c r="F34" s="14">
        <v>385339</v>
      </c>
      <c r="G34" s="31">
        <v>139873.96</v>
      </c>
      <c r="H34" s="32">
        <f t="shared" si="1"/>
        <v>0.3629893678034146</v>
      </c>
    </row>
    <row r="35" spans="1:8" ht="48.75" customHeight="1">
      <c r="A35" s="23" t="s">
        <v>32</v>
      </c>
      <c r="B35" s="157"/>
      <c r="C35" s="15"/>
      <c r="D35" s="15"/>
      <c r="E35" s="14"/>
      <c r="F35" s="14"/>
      <c r="G35" s="31"/>
      <c r="H35" s="32"/>
    </row>
    <row r="36" spans="1:8" ht="2.25" customHeight="1" hidden="1">
      <c r="A36" s="30"/>
      <c r="B36" s="157"/>
      <c r="C36" s="15"/>
      <c r="D36" s="15"/>
      <c r="E36" s="14"/>
      <c r="F36" s="14"/>
      <c r="G36" s="31"/>
      <c r="H36" s="32"/>
    </row>
    <row r="37" spans="1:8" ht="12.75">
      <c r="A37" s="158" t="s">
        <v>26</v>
      </c>
      <c r="B37" s="156" t="s">
        <v>15</v>
      </c>
      <c r="C37" s="16"/>
      <c r="D37" s="16"/>
      <c r="E37" s="17"/>
      <c r="F37" s="17"/>
      <c r="G37" s="42"/>
      <c r="H37" s="48"/>
    </row>
    <row r="38" spans="1:8" ht="38.25" customHeight="1">
      <c r="A38" s="81"/>
      <c r="B38" s="157"/>
      <c r="C38" s="15"/>
      <c r="D38" s="15"/>
      <c r="E38" s="14"/>
      <c r="F38" s="14"/>
      <c r="G38" s="31"/>
      <c r="H38" s="32"/>
    </row>
    <row r="39" spans="1:8" ht="25.5">
      <c r="A39" s="24" t="s">
        <v>27</v>
      </c>
      <c r="B39" s="157"/>
      <c r="C39" s="15">
        <v>2012</v>
      </c>
      <c r="D39" s="15">
        <v>2014</v>
      </c>
      <c r="E39" s="14">
        <v>72578</v>
      </c>
      <c r="F39" s="14">
        <v>24471</v>
      </c>
      <c r="G39" s="31">
        <v>24470.89</v>
      </c>
      <c r="H39" s="32">
        <f t="shared" si="1"/>
        <v>0.9999955048833312</v>
      </c>
    </row>
    <row r="40" spans="1:8" ht="25.5">
      <c r="A40" s="24" t="s">
        <v>28</v>
      </c>
      <c r="B40" s="157"/>
      <c r="C40" s="15"/>
      <c r="D40" s="15"/>
      <c r="E40" s="14"/>
      <c r="F40" s="14"/>
      <c r="G40" s="31"/>
      <c r="H40" s="32"/>
    </row>
    <row r="41" spans="1:8" ht="2.25" customHeight="1">
      <c r="A41" s="25"/>
      <c r="B41" s="159"/>
      <c r="C41" s="18"/>
      <c r="D41" s="18"/>
      <c r="E41" s="19"/>
      <c r="F41" s="19"/>
      <c r="G41" s="41"/>
      <c r="H41" s="47"/>
    </row>
    <row r="42" spans="1:8" ht="43.5" customHeight="1">
      <c r="A42" s="29" t="s">
        <v>34</v>
      </c>
      <c r="B42" s="94" t="s">
        <v>36</v>
      </c>
      <c r="C42" s="90">
        <v>2013</v>
      </c>
      <c r="D42" s="90">
        <v>2015</v>
      </c>
      <c r="E42" s="87">
        <v>994600</v>
      </c>
      <c r="F42" s="87">
        <v>435824</v>
      </c>
      <c r="G42" s="102">
        <v>166192.22</v>
      </c>
      <c r="H42" s="105">
        <f t="shared" si="1"/>
        <v>0.3813287473842652</v>
      </c>
    </row>
    <row r="43" spans="1:8" ht="12.75" customHeight="1" hidden="1">
      <c r="A43" s="22"/>
      <c r="B43" s="95"/>
      <c r="C43" s="90"/>
      <c r="D43" s="90"/>
      <c r="E43" s="87"/>
      <c r="F43" s="87"/>
      <c r="G43" s="102"/>
      <c r="H43" s="105" t="e">
        <f t="shared" si="1"/>
        <v>#DIV/0!</v>
      </c>
    </row>
    <row r="44" spans="1:8" ht="12.75">
      <c r="A44" s="22" t="s">
        <v>35</v>
      </c>
      <c r="B44" s="95"/>
      <c r="C44" s="90"/>
      <c r="D44" s="90"/>
      <c r="E44" s="87"/>
      <c r="F44" s="87"/>
      <c r="G44" s="102"/>
      <c r="H44" s="105" t="e">
        <f t="shared" si="1"/>
        <v>#DIV/0!</v>
      </c>
    </row>
    <row r="45" spans="1:8" ht="25.5">
      <c r="A45" s="23" t="s">
        <v>32</v>
      </c>
      <c r="B45" s="95"/>
      <c r="C45" s="90"/>
      <c r="D45" s="90"/>
      <c r="E45" s="87"/>
      <c r="F45" s="87"/>
      <c r="G45" s="102"/>
      <c r="H45" s="105" t="e">
        <f t="shared" si="1"/>
        <v>#DIV/0!</v>
      </c>
    </row>
    <row r="46" spans="1:8" ht="32.25" customHeight="1">
      <c r="A46" s="26" t="s">
        <v>19</v>
      </c>
      <c r="B46" s="95"/>
      <c r="C46" s="98"/>
      <c r="D46" s="98"/>
      <c r="E46" s="88"/>
      <c r="F46" s="88"/>
      <c r="G46" s="145"/>
      <c r="H46" s="151" t="e">
        <f t="shared" si="1"/>
        <v>#DIV/0!</v>
      </c>
    </row>
    <row r="47" spans="1:8" ht="51" customHeight="1">
      <c r="A47" s="29" t="s">
        <v>37</v>
      </c>
      <c r="B47" s="154" t="s">
        <v>39</v>
      </c>
      <c r="C47" s="89">
        <v>2013</v>
      </c>
      <c r="D47" s="89">
        <v>2014</v>
      </c>
      <c r="E47" s="91">
        <v>308524</v>
      </c>
      <c r="F47" s="91">
        <v>190287</v>
      </c>
      <c r="G47" s="150">
        <v>6405.88</v>
      </c>
      <c r="H47" s="149">
        <f t="shared" si="1"/>
        <v>0.033664307073000256</v>
      </c>
    </row>
    <row r="48" spans="1:8" ht="32.25" customHeight="1">
      <c r="A48" s="24" t="s">
        <v>38</v>
      </c>
      <c r="B48" s="155"/>
      <c r="C48" s="142"/>
      <c r="D48" s="142"/>
      <c r="E48" s="143"/>
      <c r="F48" s="143"/>
      <c r="G48" s="152"/>
      <c r="H48" s="153" t="e">
        <f t="shared" si="1"/>
        <v>#DIV/0!</v>
      </c>
    </row>
    <row r="49" spans="1:8" ht="36" customHeight="1">
      <c r="A49" s="81" t="s">
        <v>20</v>
      </c>
      <c r="B49" s="82"/>
      <c r="C49" s="82"/>
      <c r="D49" s="82"/>
      <c r="E49" s="3">
        <f>+E50+E51</f>
        <v>0</v>
      </c>
      <c r="F49" s="3">
        <f>+F50+F51</f>
        <v>0</v>
      </c>
      <c r="G49" s="38">
        <f>+G50+G51</f>
        <v>0</v>
      </c>
      <c r="H49" s="44"/>
    </row>
    <row r="50" spans="1:8" ht="13.5">
      <c r="A50" s="83" t="s">
        <v>8</v>
      </c>
      <c r="B50" s="84"/>
      <c r="C50" s="84"/>
      <c r="D50" s="84"/>
      <c r="E50" s="4">
        <f>+E52</f>
        <v>0</v>
      </c>
      <c r="F50" s="4">
        <f>+F52</f>
        <v>0</v>
      </c>
      <c r="G50" s="39">
        <f>+G52</f>
        <v>0</v>
      </c>
      <c r="H50" s="45"/>
    </row>
    <row r="51" spans="1:8" ht="13.5">
      <c r="A51" s="85" t="s">
        <v>9</v>
      </c>
      <c r="B51" s="86"/>
      <c r="C51" s="86"/>
      <c r="D51" s="86"/>
      <c r="E51" s="5">
        <f>+E55</f>
        <v>0</v>
      </c>
      <c r="F51" s="5">
        <f>+F55</f>
        <v>0</v>
      </c>
      <c r="G51" s="40">
        <f>+G55</f>
        <v>0</v>
      </c>
      <c r="H51" s="46"/>
    </row>
    <row r="52" spans="1:8" ht="18" customHeight="1" hidden="1">
      <c r="A52" s="21"/>
      <c r="B52" s="74"/>
      <c r="C52" s="78"/>
      <c r="D52" s="78"/>
      <c r="E52" s="80"/>
      <c r="F52" s="80"/>
      <c r="G52" s="76"/>
      <c r="H52" s="146" t="e">
        <f t="shared" si="1"/>
        <v>#DIV/0!</v>
      </c>
    </row>
    <row r="53" spans="1:8" ht="8.25" customHeight="1" hidden="1">
      <c r="A53" s="20"/>
      <c r="B53" s="74"/>
      <c r="C53" s="78"/>
      <c r="D53" s="78"/>
      <c r="E53" s="80"/>
      <c r="F53" s="80"/>
      <c r="G53" s="76"/>
      <c r="H53" s="146" t="e">
        <f t="shared" si="1"/>
        <v>#DIV/0!</v>
      </c>
    </row>
    <row r="54" spans="1:8" ht="13.5" hidden="1">
      <c r="A54" s="20"/>
      <c r="B54" s="74"/>
      <c r="C54" s="7"/>
      <c r="D54" s="7"/>
      <c r="E54" s="8"/>
      <c r="F54" s="8"/>
      <c r="G54" s="33"/>
      <c r="H54" s="34" t="e">
        <f t="shared" si="1"/>
        <v>#DIV/0!</v>
      </c>
    </row>
    <row r="55" spans="1:8" ht="9" customHeight="1" hidden="1">
      <c r="A55" s="21"/>
      <c r="B55" s="75"/>
      <c r="C55" s="78"/>
      <c r="D55" s="78"/>
      <c r="E55" s="80"/>
      <c r="F55" s="80"/>
      <c r="G55" s="76"/>
      <c r="H55" s="146" t="e">
        <f t="shared" si="1"/>
        <v>#DIV/0!</v>
      </c>
    </row>
    <row r="56" spans="1:8" ht="8.25" customHeight="1" hidden="1">
      <c r="A56" s="20"/>
      <c r="B56" s="75"/>
      <c r="C56" s="78"/>
      <c r="D56" s="78"/>
      <c r="E56" s="80"/>
      <c r="F56" s="80"/>
      <c r="G56" s="76"/>
      <c r="H56" s="146" t="e">
        <f t="shared" si="1"/>
        <v>#DIV/0!</v>
      </c>
    </row>
    <row r="57" spans="1:8" ht="13.5" hidden="1">
      <c r="A57" s="20"/>
      <c r="B57" s="75"/>
      <c r="C57" s="7"/>
      <c r="D57" s="7"/>
      <c r="E57" s="8"/>
      <c r="F57" s="8"/>
      <c r="G57" s="33"/>
      <c r="H57" s="34" t="e">
        <f t="shared" si="1"/>
        <v>#DIV/0!</v>
      </c>
    </row>
    <row r="58" spans="1:8" ht="12.75" customHeight="1" hidden="1">
      <c r="A58" s="77"/>
      <c r="B58" s="75"/>
      <c r="C58" s="78"/>
      <c r="D58" s="79"/>
      <c r="E58" s="80"/>
      <c r="F58" s="80"/>
      <c r="G58" s="76"/>
      <c r="H58" s="146" t="e">
        <f t="shared" si="1"/>
        <v>#DIV/0!</v>
      </c>
    </row>
    <row r="59" spans="1:8" ht="12.75" customHeight="1" hidden="1">
      <c r="A59" s="77"/>
      <c r="B59" s="75"/>
      <c r="C59" s="78"/>
      <c r="D59" s="79"/>
      <c r="E59" s="80"/>
      <c r="F59" s="80"/>
      <c r="G59" s="76"/>
      <c r="H59" s="146" t="e">
        <f aca="true" t="shared" si="3" ref="H59:H66">SUM(G59/F59)</f>
        <v>#DIV/0!</v>
      </c>
    </row>
    <row r="60" spans="1:8" ht="36" customHeight="1">
      <c r="A60" s="66" t="s">
        <v>21</v>
      </c>
      <c r="B60" s="67"/>
      <c r="C60" s="67"/>
      <c r="D60" s="67"/>
      <c r="E60" s="9">
        <f>+E61+E62</f>
        <v>6629387</v>
      </c>
      <c r="F60" s="9">
        <f>+F61+F62</f>
        <v>2762352</v>
      </c>
      <c r="G60" s="37">
        <f>+G61+G62</f>
        <v>431345.02</v>
      </c>
      <c r="H60" s="49">
        <f t="shared" si="3"/>
        <v>0.15615135942124683</v>
      </c>
    </row>
    <row r="61" spans="1:8" ht="12.75">
      <c r="A61" s="70" t="s">
        <v>8</v>
      </c>
      <c r="B61" s="71"/>
      <c r="C61" s="71"/>
      <c r="D61" s="71"/>
      <c r="E61" s="10">
        <f>SUM(E66:E68)</f>
        <v>4672107</v>
      </c>
      <c r="F61" s="10">
        <f>SUM(F66:F68)</f>
        <v>852920</v>
      </c>
      <c r="G61" s="43">
        <f>SUM(G66:G68)</f>
        <v>431345.02</v>
      </c>
      <c r="H61" s="50">
        <f t="shared" si="3"/>
        <v>0.5057274070252779</v>
      </c>
    </row>
    <row r="62" spans="1:8" ht="12.75">
      <c r="A62" s="72" t="s">
        <v>9</v>
      </c>
      <c r="B62" s="73"/>
      <c r="C62" s="73"/>
      <c r="D62" s="73"/>
      <c r="E62" s="11">
        <f>SUM(E63+E65)</f>
        <v>1957280</v>
      </c>
      <c r="F62" s="11">
        <f>SUM(F63+F65)</f>
        <v>1909432</v>
      </c>
      <c r="G62" s="36">
        <f>SUM(G63+G65)</f>
        <v>0</v>
      </c>
      <c r="H62" s="51">
        <f t="shared" si="3"/>
        <v>0</v>
      </c>
    </row>
    <row r="63" spans="1:8" ht="13.5" customHeight="1">
      <c r="A63" s="66" t="s">
        <v>40</v>
      </c>
      <c r="B63" s="74" t="s">
        <v>41</v>
      </c>
      <c r="C63" s="75">
        <v>2013</v>
      </c>
      <c r="D63" s="75">
        <v>2014</v>
      </c>
      <c r="E63" s="68">
        <v>1157280</v>
      </c>
      <c r="F63" s="68">
        <v>1113432</v>
      </c>
      <c r="G63" s="69">
        <v>0</v>
      </c>
      <c r="H63" s="64">
        <f t="shared" si="3"/>
        <v>0</v>
      </c>
    </row>
    <row r="64" spans="1:8" ht="51.75" customHeight="1">
      <c r="A64" s="66"/>
      <c r="B64" s="74"/>
      <c r="C64" s="75"/>
      <c r="D64" s="75"/>
      <c r="E64" s="68"/>
      <c r="F64" s="68"/>
      <c r="G64" s="69"/>
      <c r="H64" s="64" t="e">
        <f t="shared" si="3"/>
        <v>#DIV/0!</v>
      </c>
    </row>
    <row r="65" spans="1:8" ht="51.75" customHeight="1">
      <c r="A65" s="63" t="s">
        <v>50</v>
      </c>
      <c r="B65" s="61" t="s">
        <v>49</v>
      </c>
      <c r="C65" s="62">
        <v>2013</v>
      </c>
      <c r="D65" s="62">
        <v>2014</v>
      </c>
      <c r="E65" s="58">
        <v>800000</v>
      </c>
      <c r="F65" s="58">
        <v>796000</v>
      </c>
      <c r="G65" s="59">
        <v>0</v>
      </c>
      <c r="H65" s="60"/>
    </row>
    <row r="66" spans="1:8" ht="51.75" customHeight="1">
      <c r="A66" s="27" t="s">
        <v>22</v>
      </c>
      <c r="B66" s="13" t="s">
        <v>15</v>
      </c>
      <c r="C66" s="6">
        <v>2011</v>
      </c>
      <c r="D66" s="6">
        <v>2016</v>
      </c>
      <c r="E66" s="12">
        <v>1665175</v>
      </c>
      <c r="F66" s="12">
        <v>346097</v>
      </c>
      <c r="G66" s="35">
        <v>164137.98</v>
      </c>
      <c r="H66" s="52">
        <f t="shared" si="3"/>
        <v>0.4742542697567445</v>
      </c>
    </row>
    <row r="67" spans="1:8" ht="51.75" customHeight="1">
      <c r="A67" s="27" t="s">
        <v>23</v>
      </c>
      <c r="B67" s="13" t="s">
        <v>15</v>
      </c>
      <c r="C67" s="6">
        <v>2010</v>
      </c>
      <c r="D67" s="6">
        <v>2015</v>
      </c>
      <c r="E67" s="12">
        <v>784672</v>
      </c>
      <c r="F67" s="12">
        <v>176823</v>
      </c>
      <c r="G67" s="35">
        <v>87207.04</v>
      </c>
      <c r="H67" s="52">
        <f>SUM(G67/F67)</f>
        <v>0.49318832957251035</v>
      </c>
    </row>
    <row r="68" spans="1:8" ht="51.75" customHeight="1">
      <c r="A68" s="27" t="s">
        <v>24</v>
      </c>
      <c r="B68" s="13" t="s">
        <v>15</v>
      </c>
      <c r="C68" s="6">
        <v>2009</v>
      </c>
      <c r="D68" s="6">
        <v>2014</v>
      </c>
      <c r="E68" s="12">
        <v>2222260</v>
      </c>
      <c r="F68" s="12">
        <v>330000</v>
      </c>
      <c r="G68" s="35">
        <v>180000</v>
      </c>
      <c r="H68" s="52">
        <f>SUM(G68/F68)</f>
        <v>0.5454545454545454</v>
      </c>
    </row>
    <row r="70" spans="1:8" ht="47.25" customHeight="1">
      <c r="A70" s="65"/>
      <c r="B70" s="65"/>
      <c r="C70" s="65"/>
      <c r="D70" s="65"/>
      <c r="E70" s="65"/>
      <c r="F70" s="65"/>
      <c r="G70" s="65"/>
      <c r="H70" s="65"/>
    </row>
    <row r="71" spans="1:8" ht="84" customHeight="1">
      <c r="A71" s="65"/>
      <c r="B71" s="65"/>
      <c r="C71" s="65"/>
      <c r="D71" s="65"/>
      <c r="E71" s="65"/>
      <c r="F71" s="65"/>
      <c r="G71" s="65"/>
      <c r="H71" s="65"/>
    </row>
  </sheetData>
  <sheetProtection selectLockedCells="1" selectUnlockedCells="1"/>
  <mergeCells count="99">
    <mergeCell ref="A15:D15"/>
    <mergeCell ref="B47:B48"/>
    <mergeCell ref="B32:B36"/>
    <mergeCell ref="A37:A38"/>
    <mergeCell ref="B37:B41"/>
    <mergeCell ref="H58:H59"/>
    <mergeCell ref="F23:F26"/>
    <mergeCell ref="H27:H28"/>
    <mergeCell ref="G27:G28"/>
    <mergeCell ref="G42:G46"/>
    <mergeCell ref="H42:H46"/>
    <mergeCell ref="G58:G59"/>
    <mergeCell ref="H55:H56"/>
    <mergeCell ref="H23:H26"/>
    <mergeCell ref="F47:F48"/>
    <mergeCell ref="E23:E26"/>
    <mergeCell ref="C47:C48"/>
    <mergeCell ref="D47:D48"/>
    <mergeCell ref="E47:E48"/>
    <mergeCell ref="G23:G26"/>
    <mergeCell ref="H52:H53"/>
    <mergeCell ref="G47:G48"/>
    <mergeCell ref="H47:H48"/>
    <mergeCell ref="C23:C26"/>
    <mergeCell ref="A16:D16"/>
    <mergeCell ref="G2:H2"/>
    <mergeCell ref="G3:H3"/>
    <mergeCell ref="G4:H4"/>
    <mergeCell ref="H8:H10"/>
    <mergeCell ref="A13:D13"/>
    <mergeCell ref="A14:D14"/>
    <mergeCell ref="A6:H6"/>
    <mergeCell ref="A8:A10"/>
    <mergeCell ref="B8:B10"/>
    <mergeCell ref="G8:G10"/>
    <mergeCell ref="A11:D11"/>
    <mergeCell ref="A12:D12"/>
    <mergeCell ref="C8:D8"/>
    <mergeCell ref="E8:E10"/>
    <mergeCell ref="C9:D9"/>
    <mergeCell ref="F8:F10"/>
    <mergeCell ref="A17:D17"/>
    <mergeCell ref="A18:D18"/>
    <mergeCell ref="G20:G22"/>
    <mergeCell ref="H20:H22"/>
    <mergeCell ref="A19:D19"/>
    <mergeCell ref="A20:A21"/>
    <mergeCell ref="B20:B22"/>
    <mergeCell ref="C20:C22"/>
    <mergeCell ref="D20:D22"/>
    <mergeCell ref="E20:E22"/>
    <mergeCell ref="F20:F22"/>
    <mergeCell ref="B42:B46"/>
    <mergeCell ref="A27:A28"/>
    <mergeCell ref="B27:B28"/>
    <mergeCell ref="B29:B31"/>
    <mergeCell ref="C42:C46"/>
    <mergeCell ref="D42:D46"/>
    <mergeCell ref="C27:C28"/>
    <mergeCell ref="B23:B26"/>
    <mergeCell ref="D23:D26"/>
    <mergeCell ref="D55:D56"/>
    <mergeCell ref="E42:E46"/>
    <mergeCell ref="F42:F46"/>
    <mergeCell ref="D27:D28"/>
    <mergeCell ref="E27:E28"/>
    <mergeCell ref="F27:F28"/>
    <mergeCell ref="F52:F53"/>
    <mergeCell ref="E55:E56"/>
    <mergeCell ref="B55:B59"/>
    <mergeCell ref="G52:G53"/>
    <mergeCell ref="D52:D53"/>
    <mergeCell ref="A49:D49"/>
    <mergeCell ref="A50:D50"/>
    <mergeCell ref="A51:D51"/>
    <mergeCell ref="B52:B54"/>
    <mergeCell ref="C52:C53"/>
    <mergeCell ref="E52:E53"/>
    <mergeCell ref="C55:C56"/>
    <mergeCell ref="C63:C64"/>
    <mergeCell ref="D63:D64"/>
    <mergeCell ref="E63:E64"/>
    <mergeCell ref="G55:G56"/>
    <mergeCell ref="A58:A59"/>
    <mergeCell ref="C58:C59"/>
    <mergeCell ref="D58:D59"/>
    <mergeCell ref="E58:E59"/>
    <mergeCell ref="F55:F56"/>
    <mergeCell ref="F58:F59"/>
    <mergeCell ref="H63:H64"/>
    <mergeCell ref="A71:H71"/>
    <mergeCell ref="A70:H70"/>
    <mergeCell ref="A60:D60"/>
    <mergeCell ref="F63:F64"/>
    <mergeCell ref="G63:G64"/>
    <mergeCell ref="A61:D61"/>
    <mergeCell ref="A62:D62"/>
    <mergeCell ref="A63:A64"/>
    <mergeCell ref="B63:B6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7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2014-08-13T05:31:59Z</cp:lastPrinted>
  <dcterms:modified xsi:type="dcterms:W3CDTF">2014-08-13T05:34:08Z</dcterms:modified>
  <cp:category/>
  <cp:version/>
  <cp:contentType/>
  <cp:contentStatus/>
</cp:coreProperties>
</file>