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728" firstSheet="10" activeTab="19"/>
  </bookViews>
  <sheets>
    <sheet name="Dział 010" sheetId="1" r:id="rId1"/>
    <sheet name="Dział 020" sheetId="2" r:id="rId2"/>
    <sheet name="Dział 600" sheetId="3" r:id="rId3"/>
    <sheet name="Dział 630" sheetId="4" r:id="rId4"/>
    <sheet name="Dział 700" sheetId="5" r:id="rId5"/>
    <sheet name="Dział 710" sheetId="6" r:id="rId6"/>
    <sheet name="Dział 750" sheetId="7" r:id="rId7"/>
    <sheet name="Dział 751" sheetId="8" r:id="rId8"/>
    <sheet name="Dział 752" sheetId="9" r:id="rId9"/>
    <sheet name="dział 754" sheetId="10" r:id="rId10"/>
    <sheet name="Dział 757" sheetId="11" r:id="rId11"/>
    <sheet name="Dział 758" sheetId="12" r:id="rId12"/>
    <sheet name="Dział 801" sheetId="13" r:id="rId13"/>
    <sheet name="Dział 851" sheetId="14" r:id="rId14"/>
    <sheet name="Dział 852" sheetId="15" r:id="rId15"/>
    <sheet name="Dział 853" sheetId="16" r:id="rId16"/>
    <sheet name="Dział 854" sheetId="17" r:id="rId17"/>
    <sheet name="Dział 900" sheetId="18" r:id="rId18"/>
    <sheet name="Dział 921" sheetId="19" r:id="rId19"/>
    <sheet name="Dział 926" sheetId="20" r:id="rId20"/>
  </sheets>
  <definedNames>
    <definedName name="_xlnm.Print_Area" localSheetId="0">'Dział 010'!$A$1:$K$14</definedName>
    <definedName name="_xlnm.Print_Area" localSheetId="2">'Dział 600'!$A$1:$K$44</definedName>
    <definedName name="_xlnm.Print_Area" localSheetId="9">'dział 754'!$A$1:$K$55</definedName>
    <definedName name="_xlnm.Print_Area" localSheetId="10">'Dział 757'!$A$1:$K$12</definedName>
    <definedName name="_xlnm.Print_Area" localSheetId="11">'Dział 758'!$A$1:$K$15</definedName>
    <definedName name="_xlnm.Print_Area" localSheetId="12">'Dział 801'!$A$1:$K$296</definedName>
    <definedName name="_xlnm.Print_Area" localSheetId="14">'Dział 852'!$A$1:$K$140</definedName>
    <definedName name="_xlnm.Print_Area" localSheetId="15">'Dział 853'!$A$1:$K$132</definedName>
    <definedName name="_xlnm.Print_Titles" localSheetId="2">'Dział 600'!$6:$9</definedName>
    <definedName name="_xlnm.Print_Titles" localSheetId="5">'Dział 710'!$6:$9</definedName>
    <definedName name="_xlnm.Print_Titles" localSheetId="6">'Dział 750'!$6:$9</definedName>
    <definedName name="_xlnm.Print_Titles" localSheetId="9">'dział 754'!$6:$9</definedName>
    <definedName name="_xlnm.Print_Titles" localSheetId="12">'Dział 801'!$6:$9</definedName>
    <definedName name="_xlnm.Print_Titles" localSheetId="14">'Dział 852'!$6:$9</definedName>
    <definedName name="_xlnm.Print_Titles" localSheetId="15">'Dział 853'!$6:$9</definedName>
    <definedName name="_xlnm.Print_Titles" localSheetId="16">'Dział 854'!$5:$8</definedName>
  </definedNames>
  <calcPr calcId="145621"/>
</workbook>
</file>

<file path=xl/calcChain.xml><?xml version="1.0" encoding="utf-8"?>
<calcChain xmlns="http://schemas.openxmlformats.org/spreadsheetml/2006/main">
  <c r="J18" i="18" l="1"/>
  <c r="I18" i="18"/>
  <c r="G18" i="18"/>
  <c r="H16" i="3" l="1"/>
  <c r="G61" i="17" l="1"/>
  <c r="H65" i="17"/>
  <c r="J55" i="7" l="1"/>
  <c r="I55" i="7"/>
  <c r="H53" i="7"/>
  <c r="G126" i="17" l="1"/>
  <c r="G129" i="17"/>
  <c r="J130" i="17"/>
  <c r="I130" i="17"/>
  <c r="J115" i="17"/>
  <c r="I115" i="17"/>
  <c r="J114" i="17"/>
  <c r="I114" i="17"/>
  <c r="G62" i="17"/>
  <c r="G115" i="17"/>
  <c r="G114" i="17"/>
  <c r="G130" i="17"/>
  <c r="G135" i="17"/>
  <c r="J49" i="10"/>
  <c r="I49" i="10"/>
  <c r="J45" i="10"/>
  <c r="I45" i="10"/>
  <c r="G45" i="10"/>
  <c r="H11" i="6"/>
  <c r="F11" i="6"/>
  <c r="E11" i="6"/>
  <c r="J24" i="6" l="1"/>
  <c r="I24" i="6"/>
  <c r="G24" i="6"/>
  <c r="H11" i="18" l="1"/>
  <c r="F11" i="18"/>
  <c r="E11" i="18"/>
  <c r="G68" i="16"/>
  <c r="G67" i="16"/>
  <c r="F44" i="10" l="1"/>
  <c r="F53" i="7"/>
  <c r="E13" i="19"/>
  <c r="H16" i="18"/>
  <c r="F16" i="18"/>
  <c r="J21" i="14"/>
  <c r="I21" i="14"/>
  <c r="J22" i="14"/>
  <c r="I22" i="14"/>
  <c r="G22" i="14"/>
  <c r="G21" i="14"/>
  <c r="H44" i="10" l="1"/>
  <c r="J63" i="7"/>
  <c r="I63" i="7"/>
  <c r="J62" i="7"/>
  <c r="I62" i="7"/>
  <c r="H277" i="13" l="1"/>
  <c r="F277" i="13"/>
  <c r="J14" i="5" l="1"/>
  <c r="I14" i="5"/>
  <c r="J12" i="5"/>
  <c r="I12" i="5"/>
  <c r="J19" i="5"/>
  <c r="I19" i="5"/>
  <c r="I21" i="5"/>
  <c r="H11" i="5"/>
  <c r="F11" i="5"/>
  <c r="E11" i="5"/>
  <c r="G19" i="5"/>
  <c r="G15" i="5"/>
  <c r="G14" i="5"/>
  <c r="G12" i="5"/>
  <c r="G14" i="1"/>
  <c r="F112" i="15" l="1"/>
  <c r="F109" i="15"/>
  <c r="I84" i="15"/>
  <c r="I83" i="15"/>
  <c r="H124" i="17" l="1"/>
  <c r="F124" i="17"/>
  <c r="J40" i="17"/>
  <c r="I40" i="17"/>
  <c r="J39" i="17"/>
  <c r="I39" i="17"/>
  <c r="J38" i="17"/>
  <c r="I38" i="17"/>
  <c r="J36" i="17"/>
  <c r="I36" i="17"/>
  <c r="G40" i="17"/>
  <c r="G39" i="17"/>
  <c r="G38" i="17"/>
  <c r="G36" i="17"/>
  <c r="J34" i="17"/>
  <c r="I34" i="17"/>
  <c r="G34" i="17"/>
  <c r="H38" i="15" l="1"/>
  <c r="H71" i="13" l="1"/>
  <c r="F71" i="13"/>
  <c r="E71" i="13"/>
  <c r="G61" i="15"/>
  <c r="H264" i="13" l="1"/>
  <c r="F264" i="13"/>
  <c r="H242" i="13"/>
  <c r="F242" i="13"/>
  <c r="J65" i="16" l="1"/>
  <c r="I65" i="16"/>
  <c r="J64" i="16"/>
  <c r="I64" i="16"/>
  <c r="J58" i="16"/>
  <c r="I58" i="16"/>
  <c r="J57" i="16"/>
  <c r="I57" i="16"/>
  <c r="J49" i="16"/>
  <c r="I49" i="16"/>
  <c r="J48" i="16"/>
  <c r="I48" i="16"/>
  <c r="G65" i="16"/>
  <c r="G64" i="16"/>
  <c r="G49" i="16"/>
  <c r="G48" i="16"/>
  <c r="F47" i="16"/>
  <c r="H223" i="13"/>
  <c r="F223" i="13"/>
  <c r="G197" i="13" l="1"/>
  <c r="G161" i="13"/>
  <c r="G69" i="13"/>
  <c r="J20" i="13"/>
  <c r="I20" i="13"/>
  <c r="J43" i="13"/>
  <c r="I43" i="13"/>
  <c r="J42" i="13"/>
  <c r="I42" i="13"/>
  <c r="J41" i="13"/>
  <c r="I41" i="13"/>
  <c r="J40" i="13"/>
  <c r="I40" i="13"/>
  <c r="J39" i="13"/>
  <c r="I39" i="13"/>
  <c r="J69" i="13"/>
  <c r="I69" i="13"/>
  <c r="J99" i="13"/>
  <c r="I99" i="13"/>
  <c r="J89" i="13"/>
  <c r="I89" i="13"/>
  <c r="J157" i="13"/>
  <c r="I157" i="13"/>
  <c r="J185" i="13"/>
  <c r="I185" i="13"/>
  <c r="J184" i="13"/>
  <c r="I184" i="13"/>
  <c r="J183" i="13"/>
  <c r="I183" i="13"/>
  <c r="J182" i="13"/>
  <c r="I182" i="13"/>
  <c r="J203" i="13"/>
  <c r="I203" i="13"/>
  <c r="J212" i="13"/>
  <c r="I212" i="13"/>
  <c r="J211" i="13"/>
  <c r="I211" i="13"/>
  <c r="J270" i="13"/>
  <c r="I270" i="13"/>
  <c r="J269" i="13"/>
  <c r="I269" i="13"/>
  <c r="J268" i="13"/>
  <c r="I268" i="13"/>
  <c r="J267" i="13"/>
  <c r="I267" i="13"/>
  <c r="J266" i="13"/>
  <c r="I266" i="13"/>
  <c r="J265" i="13"/>
  <c r="I265" i="13"/>
  <c r="J286" i="13"/>
  <c r="I286" i="13"/>
  <c r="J285" i="13"/>
  <c r="I285" i="13"/>
  <c r="J284" i="13"/>
  <c r="I284" i="13"/>
  <c r="J283" i="13"/>
  <c r="I283" i="13"/>
  <c r="J282" i="13"/>
  <c r="I282" i="13"/>
  <c r="J281" i="13"/>
  <c r="I281" i="13"/>
  <c r="J280" i="13"/>
  <c r="I280" i="13"/>
  <c r="J279" i="13"/>
  <c r="I279" i="13"/>
  <c r="J278" i="13"/>
  <c r="I278" i="13"/>
  <c r="I277" i="13"/>
  <c r="J296" i="13"/>
  <c r="I296" i="13"/>
  <c r="J294" i="13"/>
  <c r="I294" i="13"/>
  <c r="G296" i="13"/>
  <c r="G294" i="13"/>
  <c r="G286" i="13"/>
  <c r="G285" i="13"/>
  <c r="G284" i="13"/>
  <c r="G283" i="13"/>
  <c r="G282" i="13"/>
  <c r="G281" i="13"/>
  <c r="G280" i="13"/>
  <c r="G279" i="13"/>
  <c r="G278" i="13"/>
  <c r="G276" i="13"/>
  <c r="G275" i="13"/>
  <c r="G274" i="13"/>
  <c r="G272" i="13"/>
  <c r="G271" i="13"/>
  <c r="G270" i="13"/>
  <c r="G269" i="13"/>
  <c r="G268" i="13"/>
  <c r="G267" i="13"/>
  <c r="G266" i="13"/>
  <c r="G265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2" i="13"/>
  <c r="G221" i="13"/>
  <c r="G220" i="13"/>
  <c r="G219" i="13"/>
  <c r="G218" i="13"/>
  <c r="G217" i="13"/>
  <c r="G216" i="13"/>
  <c r="G215" i="13"/>
  <c r="G212" i="13"/>
  <c r="G211" i="13"/>
  <c r="I223" i="13"/>
  <c r="I242" i="13"/>
  <c r="J262" i="13"/>
  <c r="I262" i="13"/>
  <c r="J261" i="13"/>
  <c r="I261" i="13"/>
  <c r="J260" i="13"/>
  <c r="I260" i="13"/>
  <c r="J259" i="13"/>
  <c r="I259" i="13"/>
  <c r="J258" i="13"/>
  <c r="I258" i="13"/>
  <c r="J257" i="13"/>
  <c r="I257" i="13"/>
  <c r="J256" i="13"/>
  <c r="I256" i="13"/>
  <c r="J255" i="13"/>
  <c r="I255" i="13"/>
  <c r="J254" i="13"/>
  <c r="I254" i="13"/>
  <c r="J253" i="13"/>
  <c r="I253" i="13"/>
  <c r="J252" i="13"/>
  <c r="I252" i="13"/>
  <c r="J251" i="13"/>
  <c r="I251" i="13"/>
  <c r="J250" i="13"/>
  <c r="I250" i="13"/>
  <c r="J249" i="13"/>
  <c r="I249" i="13"/>
  <c r="J248" i="13"/>
  <c r="I248" i="13"/>
  <c r="J247" i="13"/>
  <c r="I247" i="13"/>
  <c r="J246" i="13"/>
  <c r="I246" i="13"/>
  <c r="J245" i="13"/>
  <c r="I245" i="13"/>
  <c r="J244" i="13"/>
  <c r="I244" i="13"/>
  <c r="J243" i="13"/>
  <c r="I243" i="13"/>
  <c r="J241" i="13"/>
  <c r="I241" i="13"/>
  <c r="J240" i="13"/>
  <c r="I240" i="13"/>
  <c r="J239" i="13"/>
  <c r="I239" i="13"/>
  <c r="J238" i="13"/>
  <c r="I238" i="13"/>
  <c r="J237" i="13"/>
  <c r="I237" i="13"/>
  <c r="J236" i="13"/>
  <c r="I236" i="13"/>
  <c r="J235" i="13"/>
  <c r="I235" i="13"/>
  <c r="J234" i="13"/>
  <c r="I234" i="13"/>
  <c r="J233" i="13"/>
  <c r="I233" i="13"/>
  <c r="J232" i="13"/>
  <c r="I232" i="13"/>
  <c r="J231" i="13"/>
  <c r="I231" i="13"/>
  <c r="J230" i="13"/>
  <c r="I230" i="13"/>
  <c r="J229" i="13"/>
  <c r="I229" i="13"/>
  <c r="J228" i="13"/>
  <c r="I228" i="13"/>
  <c r="J227" i="13"/>
  <c r="I227" i="13"/>
  <c r="J226" i="13"/>
  <c r="I226" i="13"/>
  <c r="J225" i="13"/>
  <c r="I225" i="13"/>
  <c r="J224" i="13"/>
  <c r="I224" i="13"/>
  <c r="J222" i="13"/>
  <c r="I222" i="13"/>
  <c r="J221" i="13"/>
  <c r="I221" i="13"/>
  <c r="J220" i="13"/>
  <c r="I220" i="13"/>
  <c r="J219" i="13"/>
  <c r="I219" i="13"/>
  <c r="J218" i="13"/>
  <c r="I218" i="13"/>
  <c r="J217" i="13"/>
  <c r="I217" i="13"/>
  <c r="J216" i="13"/>
  <c r="I216" i="13"/>
  <c r="J215" i="13"/>
  <c r="J214" i="13" s="1"/>
  <c r="I215" i="13"/>
  <c r="K214" i="13"/>
  <c r="K213" i="13" s="1"/>
  <c r="I214" i="13"/>
  <c r="H214" i="13"/>
  <c r="H213" i="13" s="1"/>
  <c r="G214" i="13"/>
  <c r="F214" i="13"/>
  <c r="F213" i="13" s="1"/>
  <c r="I213" i="13" l="1"/>
  <c r="H44" i="15" l="1"/>
  <c r="F44" i="15"/>
  <c r="E44" i="15"/>
  <c r="H34" i="17"/>
  <c r="F34" i="17"/>
  <c r="E34" i="17"/>
  <c r="E134" i="17"/>
  <c r="H134" i="17" l="1"/>
  <c r="F134" i="17"/>
  <c r="H295" i="13"/>
  <c r="H293" i="13"/>
  <c r="F295" i="13"/>
  <c r="F293" i="13"/>
  <c r="E295" i="13"/>
  <c r="E293" i="13"/>
  <c r="G293" i="13" l="1"/>
  <c r="J293" i="13"/>
  <c r="I293" i="13"/>
  <c r="J295" i="13"/>
  <c r="I295" i="13"/>
  <c r="G295" i="13"/>
  <c r="F12" i="20"/>
  <c r="F14" i="20"/>
  <c r="F26" i="20"/>
  <c r="F31" i="20"/>
  <c r="H12" i="20"/>
  <c r="H14" i="20"/>
  <c r="H26" i="20"/>
  <c r="H31" i="20"/>
  <c r="H11" i="20" l="1"/>
  <c r="H10" i="20" s="1"/>
  <c r="F11" i="20"/>
  <c r="F10" i="20" s="1"/>
  <c r="E26" i="20"/>
  <c r="E16" i="18"/>
  <c r="G22" i="18"/>
  <c r="E111" i="17"/>
  <c r="E44" i="10"/>
  <c r="G63" i="7"/>
  <c r="G55" i="7"/>
  <c r="E53" i="7"/>
  <c r="G21" i="5"/>
  <c r="J21" i="5"/>
  <c r="J43" i="10"/>
  <c r="G84" i="15" l="1"/>
  <c r="J84" i="15"/>
  <c r="G83" i="15"/>
  <c r="J83" i="15"/>
  <c r="E124" i="17"/>
  <c r="G185" i="13"/>
  <c r="G184" i="13"/>
  <c r="G183" i="13"/>
  <c r="G182" i="13"/>
  <c r="G43" i="13"/>
  <c r="G42" i="13"/>
  <c r="G41" i="13"/>
  <c r="G40" i="13"/>
  <c r="G39" i="13"/>
  <c r="G20" i="13"/>
  <c r="E277" i="13"/>
  <c r="J26" i="19"/>
  <c r="G25" i="19"/>
  <c r="J25" i="19"/>
  <c r="G22" i="19"/>
  <c r="E264" i="13"/>
  <c r="E242" i="13"/>
  <c r="G89" i="13"/>
  <c r="E47" i="16"/>
  <c r="E223" i="13"/>
  <c r="G157" i="13"/>
  <c r="G99" i="13"/>
  <c r="E214" i="13"/>
  <c r="J223" i="13" l="1"/>
  <c r="G223" i="13"/>
  <c r="G277" i="13"/>
  <c r="J277" i="13"/>
  <c r="G242" i="13"/>
  <c r="J242" i="13"/>
  <c r="E213" i="13"/>
  <c r="G49" i="10"/>
  <c r="E17" i="14"/>
  <c r="F17" i="14"/>
  <c r="E19" i="14"/>
  <c r="F19" i="14"/>
  <c r="G27" i="18"/>
  <c r="G26" i="18"/>
  <c r="J213" i="13" l="1"/>
  <c r="G213" i="13"/>
  <c r="E12" i="12" l="1"/>
  <c r="H12" i="12"/>
  <c r="H13" i="19" l="1"/>
  <c r="I17" i="4" l="1"/>
  <c r="J17" i="4"/>
  <c r="J16" i="4"/>
  <c r="I16" i="4"/>
  <c r="G17" i="4"/>
  <c r="G16" i="4"/>
  <c r="H10" i="5" l="1"/>
  <c r="E10" i="5"/>
  <c r="H14" i="10"/>
  <c r="H13" i="10" s="1"/>
  <c r="H20" i="6"/>
  <c r="F20" i="6"/>
  <c r="E20" i="6"/>
  <c r="H111" i="17"/>
  <c r="H97" i="17" s="1"/>
  <c r="J112" i="17"/>
  <c r="I112" i="17"/>
  <c r="I113" i="17"/>
  <c r="G112" i="17"/>
  <c r="G90" i="16"/>
  <c r="G89" i="16"/>
  <c r="G91" i="16"/>
  <c r="F135" i="16"/>
  <c r="E135" i="16"/>
  <c r="H23" i="18"/>
  <c r="H12" i="18"/>
  <c r="F12" i="18"/>
  <c r="E12" i="18"/>
  <c r="H25" i="18"/>
  <c r="F25" i="18"/>
  <c r="E25" i="18"/>
  <c r="J25" i="18" s="1"/>
  <c r="H15" i="4"/>
  <c r="H12" i="4" s="1"/>
  <c r="F15" i="4"/>
  <c r="E15" i="4"/>
  <c r="J15" i="4" s="1"/>
  <c r="G54" i="10"/>
  <c r="G51" i="10"/>
  <c r="G53" i="10"/>
  <c r="H52" i="10"/>
  <c r="F52" i="10"/>
  <c r="E52" i="10"/>
  <c r="G62" i="7"/>
  <c r="H61" i="7"/>
  <c r="F61" i="7"/>
  <c r="E61" i="7"/>
  <c r="J61" i="7" s="1"/>
  <c r="I22" i="5"/>
  <c r="G22" i="5"/>
  <c r="J22" i="5"/>
  <c r="J13" i="4"/>
  <c r="J14" i="4"/>
  <c r="I13" i="4"/>
  <c r="G13" i="4"/>
  <c r="J24" i="19"/>
  <c r="I24" i="19"/>
  <c r="G24" i="19"/>
  <c r="F101" i="17"/>
  <c r="E101" i="17"/>
  <c r="J63" i="16"/>
  <c r="J62" i="16"/>
  <c r="J61" i="16"/>
  <c r="J60" i="16"/>
  <c r="J59" i="16"/>
  <c r="J56" i="16"/>
  <c r="J55" i="16"/>
  <c r="J54" i="16"/>
  <c r="J53" i="16"/>
  <c r="J52" i="16"/>
  <c r="J51" i="16"/>
  <c r="J50" i="16"/>
  <c r="G58" i="16"/>
  <c r="G57" i="16"/>
  <c r="H47" i="16"/>
  <c r="I102" i="13"/>
  <c r="J102" i="13"/>
  <c r="G102" i="13"/>
  <c r="J97" i="13"/>
  <c r="I97" i="13"/>
  <c r="G97" i="13"/>
  <c r="E88" i="16"/>
  <c r="F88" i="16"/>
  <c r="G114" i="16"/>
  <c r="I114" i="16"/>
  <c r="G108" i="16"/>
  <c r="I108" i="16"/>
  <c r="J108" i="16"/>
  <c r="G107" i="16"/>
  <c r="I107" i="16"/>
  <c r="J107" i="16"/>
  <c r="G106" i="16"/>
  <c r="I106" i="16"/>
  <c r="J106" i="16"/>
  <c r="G105" i="16"/>
  <c r="I105" i="16"/>
  <c r="J105" i="16"/>
  <c r="G102" i="16"/>
  <c r="I102" i="16"/>
  <c r="J102" i="16"/>
  <c r="G101" i="16"/>
  <c r="I101" i="16"/>
  <c r="J101" i="16"/>
  <c r="H88" i="16"/>
  <c r="H15" i="16"/>
  <c r="F15" i="16"/>
  <c r="E15" i="16"/>
  <c r="G22" i="16"/>
  <c r="I16" i="16"/>
  <c r="G16" i="16"/>
  <c r="G102" i="15"/>
  <c r="J87" i="15"/>
  <c r="J86" i="15"/>
  <c r="I87" i="15"/>
  <c r="I86" i="15"/>
  <c r="G87" i="15"/>
  <c r="G86" i="15"/>
  <c r="J85" i="15"/>
  <c r="I85" i="15"/>
  <c r="G85" i="15"/>
  <c r="G40" i="3"/>
  <c r="G26" i="19"/>
  <c r="G105" i="17"/>
  <c r="F104" i="17"/>
  <c r="E104" i="17"/>
  <c r="G203" i="13"/>
  <c r="G86" i="16"/>
  <c r="I86" i="16"/>
  <c r="J86" i="16"/>
  <c r="G85" i="16"/>
  <c r="I85" i="16"/>
  <c r="J85" i="16"/>
  <c r="G84" i="16"/>
  <c r="I84" i="16"/>
  <c r="J84" i="16"/>
  <c r="F66" i="16"/>
  <c r="E66" i="16"/>
  <c r="G87" i="13"/>
  <c r="I87" i="13"/>
  <c r="J87" i="13"/>
  <c r="G37" i="10"/>
  <c r="I37" i="10"/>
  <c r="J37" i="10"/>
  <c r="G23" i="10"/>
  <c r="G21" i="15"/>
  <c r="F30" i="16"/>
  <c r="E30" i="16"/>
  <c r="G45" i="16"/>
  <c r="I45" i="16"/>
  <c r="J45" i="16"/>
  <c r="G29" i="6"/>
  <c r="G108" i="17"/>
  <c r="G106" i="17"/>
  <c r="G103" i="17"/>
  <c r="G100" i="17"/>
  <c r="G99" i="17"/>
  <c r="F98" i="17"/>
  <c r="E98" i="17"/>
  <c r="F107" i="17"/>
  <c r="E107" i="17"/>
  <c r="F109" i="17"/>
  <c r="E109" i="17"/>
  <c r="G110" i="17"/>
  <c r="G177" i="13"/>
  <c r="G38" i="13"/>
  <c r="G16" i="13"/>
  <c r="G140" i="13"/>
  <c r="G53" i="17"/>
  <c r="I53" i="17"/>
  <c r="J53" i="17"/>
  <c r="G66" i="15"/>
  <c r="I66" i="15"/>
  <c r="J66" i="15"/>
  <c r="G50" i="15"/>
  <c r="I50" i="15"/>
  <c r="J50" i="15"/>
  <c r="E13" i="1"/>
  <c r="E12" i="1" s="1"/>
  <c r="F13" i="1"/>
  <c r="G13" i="1"/>
  <c r="H13" i="1"/>
  <c r="I14" i="1"/>
  <c r="J14" i="1"/>
  <c r="E12" i="2"/>
  <c r="F12" i="2"/>
  <c r="H12" i="2"/>
  <c r="G13" i="2"/>
  <c r="I13" i="2"/>
  <c r="J13" i="2"/>
  <c r="G14" i="2"/>
  <c r="I14" i="2"/>
  <c r="J14" i="2"/>
  <c r="E15" i="2"/>
  <c r="F15" i="2"/>
  <c r="H15" i="2"/>
  <c r="G16" i="2"/>
  <c r="I16" i="2"/>
  <c r="J16" i="2"/>
  <c r="G17" i="2"/>
  <c r="I17" i="2"/>
  <c r="J17" i="2"/>
  <c r="E12" i="3"/>
  <c r="F12" i="3"/>
  <c r="H12" i="3"/>
  <c r="G13" i="3"/>
  <c r="I13" i="3"/>
  <c r="J13" i="3"/>
  <c r="G14" i="3"/>
  <c r="I14" i="3"/>
  <c r="J14" i="3"/>
  <c r="G15" i="3"/>
  <c r="I15" i="3"/>
  <c r="J15" i="3"/>
  <c r="E16" i="3"/>
  <c r="F16" i="3"/>
  <c r="H11" i="3"/>
  <c r="G17" i="3"/>
  <c r="I17" i="3"/>
  <c r="J17" i="3"/>
  <c r="G18" i="3"/>
  <c r="I18" i="3"/>
  <c r="J18" i="3"/>
  <c r="G19" i="3"/>
  <c r="I19" i="3"/>
  <c r="J19" i="3"/>
  <c r="G20" i="3"/>
  <c r="I20" i="3"/>
  <c r="J20" i="3"/>
  <c r="G21" i="3"/>
  <c r="I21" i="3"/>
  <c r="J21" i="3"/>
  <c r="G22" i="3"/>
  <c r="I22" i="3"/>
  <c r="J22" i="3"/>
  <c r="G23" i="3"/>
  <c r="I23" i="3"/>
  <c r="J23" i="3"/>
  <c r="G24" i="3"/>
  <c r="I24" i="3"/>
  <c r="J24" i="3"/>
  <c r="G25" i="3"/>
  <c r="I25" i="3"/>
  <c r="J25" i="3"/>
  <c r="G26" i="3"/>
  <c r="I26" i="3"/>
  <c r="J26" i="3"/>
  <c r="G27" i="3"/>
  <c r="I27" i="3"/>
  <c r="J27" i="3"/>
  <c r="G28" i="3"/>
  <c r="I28" i="3"/>
  <c r="J28" i="3"/>
  <c r="G29" i="3"/>
  <c r="I29" i="3"/>
  <c r="J29" i="3"/>
  <c r="G30" i="3"/>
  <c r="I30" i="3"/>
  <c r="J30" i="3"/>
  <c r="G31" i="3"/>
  <c r="I31" i="3"/>
  <c r="J31" i="3"/>
  <c r="G32" i="3"/>
  <c r="I32" i="3"/>
  <c r="J32" i="3"/>
  <c r="G33" i="3"/>
  <c r="I33" i="3"/>
  <c r="J33" i="3"/>
  <c r="G34" i="3"/>
  <c r="I34" i="3"/>
  <c r="J34" i="3"/>
  <c r="G35" i="3"/>
  <c r="I35" i="3"/>
  <c r="J35" i="3"/>
  <c r="G36" i="3"/>
  <c r="I36" i="3"/>
  <c r="J36" i="3"/>
  <c r="G37" i="3"/>
  <c r="I37" i="3"/>
  <c r="J37" i="3"/>
  <c r="G38" i="3"/>
  <c r="I38" i="3"/>
  <c r="J38" i="3"/>
  <c r="G39" i="3"/>
  <c r="I39" i="3"/>
  <c r="J39" i="3"/>
  <c r="I40" i="3"/>
  <c r="J40" i="3"/>
  <c r="G41" i="3"/>
  <c r="I41" i="3"/>
  <c r="J41" i="3"/>
  <c r="G42" i="3"/>
  <c r="E43" i="3"/>
  <c r="F43" i="3"/>
  <c r="H43" i="3"/>
  <c r="G44" i="3"/>
  <c r="I44" i="3"/>
  <c r="J44" i="3"/>
  <c r="G14" i="4"/>
  <c r="I14" i="4"/>
  <c r="G18" i="4"/>
  <c r="I18" i="4"/>
  <c r="J18" i="4"/>
  <c r="E19" i="4"/>
  <c r="F19" i="4"/>
  <c r="G19" i="4"/>
  <c r="H19" i="4"/>
  <c r="G21" i="4"/>
  <c r="I21" i="4"/>
  <c r="J21" i="4"/>
  <c r="G11" i="5"/>
  <c r="G16" i="5"/>
  <c r="I16" i="5"/>
  <c r="J16" i="5"/>
  <c r="G17" i="5"/>
  <c r="I17" i="5"/>
  <c r="J17" i="5"/>
  <c r="G18" i="5"/>
  <c r="I18" i="5"/>
  <c r="J18" i="5"/>
  <c r="G20" i="5"/>
  <c r="I20" i="5"/>
  <c r="J20" i="5"/>
  <c r="G23" i="5"/>
  <c r="I23" i="5"/>
  <c r="J23" i="5"/>
  <c r="G24" i="5"/>
  <c r="I24" i="5"/>
  <c r="J24" i="5"/>
  <c r="G25" i="5"/>
  <c r="I25" i="5"/>
  <c r="J25" i="5"/>
  <c r="G26" i="5"/>
  <c r="I26" i="5"/>
  <c r="J26" i="5"/>
  <c r="E18" i="6"/>
  <c r="F18" i="6"/>
  <c r="G18" i="6" s="1"/>
  <c r="H18" i="6"/>
  <c r="G19" i="6"/>
  <c r="I19" i="6"/>
  <c r="J19" i="6"/>
  <c r="G21" i="6"/>
  <c r="I21" i="6"/>
  <c r="J21" i="6"/>
  <c r="E22" i="6"/>
  <c r="F22" i="6"/>
  <c r="H22" i="6"/>
  <c r="G23" i="6"/>
  <c r="I23" i="6"/>
  <c r="J23" i="6"/>
  <c r="G25" i="6"/>
  <c r="I25" i="6"/>
  <c r="J25" i="6"/>
  <c r="G26" i="6"/>
  <c r="I26" i="6"/>
  <c r="J26" i="6"/>
  <c r="G27" i="6"/>
  <c r="I27" i="6"/>
  <c r="J27" i="6"/>
  <c r="G28" i="6"/>
  <c r="I28" i="6"/>
  <c r="J28" i="6"/>
  <c r="I29" i="6"/>
  <c r="J29" i="6"/>
  <c r="G30" i="6"/>
  <c r="I30" i="6"/>
  <c r="J30" i="6"/>
  <c r="G31" i="6"/>
  <c r="I31" i="6"/>
  <c r="J31" i="6"/>
  <c r="G32" i="6"/>
  <c r="I32" i="6"/>
  <c r="J32" i="6"/>
  <c r="G33" i="6"/>
  <c r="I33" i="6"/>
  <c r="J33" i="6"/>
  <c r="G34" i="6"/>
  <c r="I34" i="6"/>
  <c r="J34" i="6"/>
  <c r="G35" i="6"/>
  <c r="I35" i="6"/>
  <c r="J35" i="6"/>
  <c r="G36" i="6"/>
  <c r="I36" i="6"/>
  <c r="J36" i="6"/>
  <c r="G37" i="6"/>
  <c r="I37" i="6"/>
  <c r="J37" i="6"/>
  <c r="G38" i="6"/>
  <c r="I38" i="6"/>
  <c r="J38" i="6"/>
  <c r="G39" i="6"/>
  <c r="I39" i="6"/>
  <c r="J39" i="6"/>
  <c r="G40" i="6"/>
  <c r="I40" i="6"/>
  <c r="J40" i="6"/>
  <c r="G41" i="6"/>
  <c r="I41" i="6"/>
  <c r="J41" i="6"/>
  <c r="E42" i="6"/>
  <c r="F42" i="6"/>
  <c r="G42" i="6" s="1"/>
  <c r="H42" i="6"/>
  <c r="G43" i="6"/>
  <c r="I43" i="6"/>
  <c r="J43" i="6"/>
  <c r="G44" i="6"/>
  <c r="I44" i="6"/>
  <c r="J44" i="6"/>
  <c r="G45" i="6"/>
  <c r="I45" i="6"/>
  <c r="J45" i="6"/>
  <c r="G46" i="6"/>
  <c r="I46" i="6"/>
  <c r="J46" i="6"/>
  <c r="G47" i="6"/>
  <c r="I47" i="6"/>
  <c r="J47" i="6"/>
  <c r="G48" i="6"/>
  <c r="I48" i="6"/>
  <c r="J48" i="6"/>
  <c r="G49" i="6"/>
  <c r="I49" i="6"/>
  <c r="J49" i="6"/>
  <c r="E11" i="7"/>
  <c r="F11" i="7"/>
  <c r="H11" i="7"/>
  <c r="G12" i="7"/>
  <c r="I12" i="7"/>
  <c r="J12" i="7"/>
  <c r="G13" i="7"/>
  <c r="I13" i="7"/>
  <c r="J13" i="7"/>
  <c r="G14" i="7"/>
  <c r="I14" i="7"/>
  <c r="J14" i="7"/>
  <c r="G15" i="7"/>
  <c r="I15" i="7"/>
  <c r="J15" i="7"/>
  <c r="G16" i="7"/>
  <c r="I16" i="7"/>
  <c r="J16" i="7"/>
  <c r="G17" i="7"/>
  <c r="I17" i="7"/>
  <c r="J17" i="7"/>
  <c r="G18" i="7"/>
  <c r="I18" i="7"/>
  <c r="J18" i="7"/>
  <c r="E19" i="7"/>
  <c r="G19" i="7" s="1"/>
  <c r="F19" i="7"/>
  <c r="H19" i="7"/>
  <c r="G20" i="7"/>
  <c r="I20" i="7"/>
  <c r="J20" i="7"/>
  <c r="E21" i="7"/>
  <c r="F21" i="7"/>
  <c r="H21" i="7"/>
  <c r="G22" i="7"/>
  <c r="I22" i="7"/>
  <c r="J22" i="7"/>
  <c r="G23" i="7"/>
  <c r="I23" i="7"/>
  <c r="J23" i="7"/>
  <c r="G24" i="7"/>
  <c r="I24" i="7"/>
  <c r="J24" i="7"/>
  <c r="E25" i="7"/>
  <c r="F25" i="7"/>
  <c r="H25" i="7"/>
  <c r="J25" i="7" s="1"/>
  <c r="G26" i="7"/>
  <c r="I26" i="7"/>
  <c r="J26" i="7"/>
  <c r="G27" i="7"/>
  <c r="I27" i="7"/>
  <c r="J27" i="7"/>
  <c r="G28" i="7"/>
  <c r="I28" i="7"/>
  <c r="J28" i="7"/>
  <c r="G29" i="7"/>
  <c r="I29" i="7"/>
  <c r="J29" i="7"/>
  <c r="G30" i="7"/>
  <c r="I30" i="7"/>
  <c r="J30" i="7"/>
  <c r="G31" i="7"/>
  <c r="I31" i="7"/>
  <c r="J31" i="7"/>
  <c r="G32" i="7"/>
  <c r="I32" i="7"/>
  <c r="J32" i="7"/>
  <c r="G33" i="7"/>
  <c r="I33" i="7"/>
  <c r="J33" i="7"/>
  <c r="G34" i="7"/>
  <c r="I34" i="7"/>
  <c r="J34" i="7"/>
  <c r="G35" i="7"/>
  <c r="I35" i="7"/>
  <c r="J35" i="7"/>
  <c r="G36" i="7"/>
  <c r="I36" i="7"/>
  <c r="J36" i="7"/>
  <c r="G37" i="7"/>
  <c r="I37" i="7"/>
  <c r="J37" i="7"/>
  <c r="G38" i="7"/>
  <c r="I38" i="7"/>
  <c r="J38" i="7"/>
  <c r="G39" i="7"/>
  <c r="I39" i="7"/>
  <c r="J39" i="7"/>
  <c r="G40" i="7"/>
  <c r="I40" i="7"/>
  <c r="J40" i="7"/>
  <c r="G41" i="7"/>
  <c r="I41" i="7"/>
  <c r="J41" i="7"/>
  <c r="G42" i="7"/>
  <c r="I42" i="7"/>
  <c r="J42" i="7"/>
  <c r="G43" i="7"/>
  <c r="I43" i="7"/>
  <c r="J43" i="7"/>
  <c r="G44" i="7"/>
  <c r="I44" i="7"/>
  <c r="J44" i="7"/>
  <c r="G45" i="7"/>
  <c r="I45" i="7"/>
  <c r="J45" i="7"/>
  <c r="G47" i="7"/>
  <c r="I47" i="7"/>
  <c r="J47" i="7"/>
  <c r="G48" i="7"/>
  <c r="I48" i="7"/>
  <c r="J48" i="7"/>
  <c r="G49" i="7"/>
  <c r="I49" i="7"/>
  <c r="J49" i="7"/>
  <c r="G50" i="7"/>
  <c r="I50" i="7"/>
  <c r="J50" i="7"/>
  <c r="G51" i="7"/>
  <c r="I51" i="7"/>
  <c r="J51" i="7"/>
  <c r="G52" i="7"/>
  <c r="I52" i="7"/>
  <c r="J52" i="7"/>
  <c r="G54" i="7"/>
  <c r="I54" i="7"/>
  <c r="J54" i="7"/>
  <c r="E56" i="7"/>
  <c r="F56" i="7"/>
  <c r="H56" i="7"/>
  <c r="G57" i="7"/>
  <c r="I57" i="7"/>
  <c r="J57" i="7"/>
  <c r="G58" i="7"/>
  <c r="I58" i="7"/>
  <c r="J58" i="7"/>
  <c r="G59" i="7"/>
  <c r="I59" i="7"/>
  <c r="J59" i="7"/>
  <c r="G60" i="7"/>
  <c r="I60" i="7"/>
  <c r="J60" i="7"/>
  <c r="G61" i="7"/>
  <c r="G64" i="7"/>
  <c r="I64" i="7"/>
  <c r="J64" i="7"/>
  <c r="G65" i="7"/>
  <c r="I65" i="7"/>
  <c r="J65" i="7"/>
  <c r="E66" i="7"/>
  <c r="F66" i="7"/>
  <c r="H66" i="7"/>
  <c r="G68" i="7"/>
  <c r="I68" i="7"/>
  <c r="J68" i="7"/>
  <c r="G69" i="7"/>
  <c r="I69" i="7"/>
  <c r="J69" i="7"/>
  <c r="G70" i="7"/>
  <c r="I70" i="7"/>
  <c r="J70" i="7"/>
  <c r="E11" i="8"/>
  <c r="F11" i="8"/>
  <c r="H11" i="8"/>
  <c r="I11" i="8" s="1"/>
  <c r="G12" i="8"/>
  <c r="I12" i="8"/>
  <c r="J12" i="8"/>
  <c r="G13" i="8"/>
  <c r="I13" i="8"/>
  <c r="J13" i="8"/>
  <c r="G14" i="8"/>
  <c r="I14" i="8"/>
  <c r="J14" i="8"/>
  <c r="G15" i="8"/>
  <c r="I15" i="8"/>
  <c r="J15" i="8"/>
  <c r="G16" i="8"/>
  <c r="I16" i="8"/>
  <c r="J16" i="8"/>
  <c r="G17" i="8"/>
  <c r="I17" i="8"/>
  <c r="J17" i="8"/>
  <c r="G18" i="8"/>
  <c r="I18" i="8"/>
  <c r="J18" i="8"/>
  <c r="E11" i="9"/>
  <c r="F11" i="9"/>
  <c r="F10" i="9" s="1"/>
  <c r="H11" i="9"/>
  <c r="G12" i="9"/>
  <c r="I12" i="9"/>
  <c r="J12" i="9"/>
  <c r="G13" i="9"/>
  <c r="I13" i="9"/>
  <c r="J13" i="9"/>
  <c r="E11" i="10"/>
  <c r="F11" i="10"/>
  <c r="G11" i="10" s="1"/>
  <c r="H11" i="10"/>
  <c r="G12" i="10"/>
  <c r="I12" i="10"/>
  <c r="J12" i="10"/>
  <c r="E14" i="10"/>
  <c r="E13" i="10" s="1"/>
  <c r="E10" i="10" s="1"/>
  <c r="F14" i="10"/>
  <c r="F13" i="10" s="1"/>
  <c r="G15" i="10"/>
  <c r="I15" i="10"/>
  <c r="J15" i="10"/>
  <c r="G16" i="10"/>
  <c r="I16" i="10"/>
  <c r="J16" i="10"/>
  <c r="G17" i="10"/>
  <c r="I17" i="10"/>
  <c r="J17" i="10"/>
  <c r="G18" i="10"/>
  <c r="I18" i="10"/>
  <c r="J18" i="10"/>
  <c r="G19" i="10"/>
  <c r="I19" i="10"/>
  <c r="J19" i="10"/>
  <c r="G20" i="10"/>
  <c r="I20" i="10"/>
  <c r="J20" i="10"/>
  <c r="G21" i="10"/>
  <c r="I21" i="10"/>
  <c r="J21" i="10"/>
  <c r="G22" i="10"/>
  <c r="I22" i="10"/>
  <c r="J22" i="10"/>
  <c r="I23" i="10"/>
  <c r="J23" i="10"/>
  <c r="G24" i="10"/>
  <c r="I24" i="10"/>
  <c r="J24" i="10"/>
  <c r="G25" i="10"/>
  <c r="I25" i="10"/>
  <c r="J25" i="10"/>
  <c r="G26" i="10"/>
  <c r="I26" i="10"/>
  <c r="J26" i="10"/>
  <c r="G27" i="10"/>
  <c r="I27" i="10"/>
  <c r="J27" i="10"/>
  <c r="G28" i="10"/>
  <c r="I28" i="10"/>
  <c r="J28" i="10"/>
  <c r="G29" i="10"/>
  <c r="I29" i="10"/>
  <c r="J29" i="10"/>
  <c r="G30" i="10"/>
  <c r="I30" i="10"/>
  <c r="J30" i="10"/>
  <c r="G31" i="10"/>
  <c r="I31" i="10"/>
  <c r="J31" i="10"/>
  <c r="G32" i="10"/>
  <c r="I32" i="10"/>
  <c r="J32" i="10"/>
  <c r="G33" i="10"/>
  <c r="I33" i="10"/>
  <c r="J33" i="10"/>
  <c r="G34" i="10"/>
  <c r="I34" i="10"/>
  <c r="J34" i="10"/>
  <c r="G35" i="10"/>
  <c r="I35" i="10"/>
  <c r="J35" i="10"/>
  <c r="G36" i="10"/>
  <c r="I36" i="10"/>
  <c r="J36" i="10"/>
  <c r="G38" i="10"/>
  <c r="I38" i="10"/>
  <c r="J38" i="10"/>
  <c r="G39" i="10"/>
  <c r="I39" i="10"/>
  <c r="J39" i="10"/>
  <c r="G40" i="10"/>
  <c r="I40" i="10"/>
  <c r="J40" i="10"/>
  <c r="G41" i="10"/>
  <c r="I41" i="10"/>
  <c r="J41" i="10"/>
  <c r="G42" i="10"/>
  <c r="I42" i="10"/>
  <c r="J42" i="10"/>
  <c r="G43" i="10"/>
  <c r="G44" i="10"/>
  <c r="G46" i="10"/>
  <c r="I46" i="10"/>
  <c r="J46" i="10"/>
  <c r="G47" i="10"/>
  <c r="I47" i="10"/>
  <c r="J47" i="10"/>
  <c r="E48" i="10"/>
  <c r="F48" i="10"/>
  <c r="H48" i="10"/>
  <c r="J48" i="10" s="1"/>
  <c r="G50" i="10"/>
  <c r="I50" i="10"/>
  <c r="J50" i="10"/>
  <c r="I51" i="10"/>
  <c r="J51" i="10"/>
  <c r="E11" i="11"/>
  <c r="E10" i="11" s="1"/>
  <c r="F11" i="11"/>
  <c r="F10" i="11" s="1"/>
  <c r="H11" i="11"/>
  <c r="G12" i="11"/>
  <c r="I12" i="11"/>
  <c r="J12" i="11"/>
  <c r="E11" i="12"/>
  <c r="E10" i="12" s="1"/>
  <c r="G12" i="12"/>
  <c r="H11" i="12"/>
  <c r="G14" i="12"/>
  <c r="I14" i="12"/>
  <c r="J14" i="12"/>
  <c r="G15" i="12"/>
  <c r="I15" i="12"/>
  <c r="J15" i="12"/>
  <c r="E12" i="13"/>
  <c r="F12" i="13"/>
  <c r="H12" i="13"/>
  <c r="G13" i="13"/>
  <c r="I13" i="13"/>
  <c r="J13" i="13"/>
  <c r="G14" i="13"/>
  <c r="I14" i="13"/>
  <c r="J14" i="13"/>
  <c r="G15" i="13"/>
  <c r="I15" i="13"/>
  <c r="J15" i="13"/>
  <c r="I16" i="13"/>
  <c r="J16" i="13"/>
  <c r="G17" i="13"/>
  <c r="I17" i="13"/>
  <c r="J17" i="13"/>
  <c r="G18" i="13"/>
  <c r="I18" i="13"/>
  <c r="J18" i="13"/>
  <c r="G19" i="13"/>
  <c r="I19" i="13"/>
  <c r="J19" i="13"/>
  <c r="G21" i="13"/>
  <c r="I21" i="13"/>
  <c r="J21" i="13"/>
  <c r="G22" i="13"/>
  <c r="I22" i="13"/>
  <c r="J22" i="13"/>
  <c r="G23" i="13"/>
  <c r="I23" i="13"/>
  <c r="J23" i="13"/>
  <c r="G24" i="13"/>
  <c r="I24" i="13"/>
  <c r="J24" i="13"/>
  <c r="G25" i="13"/>
  <c r="I25" i="13"/>
  <c r="J25" i="13"/>
  <c r="G26" i="13"/>
  <c r="I26" i="13"/>
  <c r="J26" i="13"/>
  <c r="G27" i="13"/>
  <c r="I27" i="13"/>
  <c r="J27" i="13"/>
  <c r="G28" i="13"/>
  <c r="I28" i="13"/>
  <c r="J28" i="13"/>
  <c r="E29" i="13"/>
  <c r="F29" i="13"/>
  <c r="H29" i="13"/>
  <c r="E33" i="13"/>
  <c r="F33" i="13"/>
  <c r="H33" i="13"/>
  <c r="G34" i="13"/>
  <c r="I34" i="13"/>
  <c r="J34" i="13"/>
  <c r="G35" i="13"/>
  <c r="I35" i="13"/>
  <c r="J35" i="13"/>
  <c r="G36" i="13"/>
  <c r="I36" i="13"/>
  <c r="J36" i="13"/>
  <c r="G37" i="13"/>
  <c r="I37" i="13"/>
  <c r="J37" i="13"/>
  <c r="I38" i="13"/>
  <c r="J38" i="13"/>
  <c r="G44" i="13"/>
  <c r="I44" i="13"/>
  <c r="J44" i="13"/>
  <c r="G45" i="13"/>
  <c r="I45" i="13"/>
  <c r="J45" i="13"/>
  <c r="E46" i="13"/>
  <c r="F46" i="13"/>
  <c r="H46" i="13"/>
  <c r="E50" i="13"/>
  <c r="F50" i="13"/>
  <c r="H50" i="13"/>
  <c r="G51" i="13"/>
  <c r="I51" i="13"/>
  <c r="J51" i="13"/>
  <c r="G52" i="13"/>
  <c r="I52" i="13"/>
  <c r="J52" i="13"/>
  <c r="G53" i="13"/>
  <c r="I53" i="13"/>
  <c r="J53" i="13"/>
  <c r="G54" i="13"/>
  <c r="I54" i="13"/>
  <c r="J54" i="13"/>
  <c r="G55" i="13"/>
  <c r="I55" i="13"/>
  <c r="J55" i="13"/>
  <c r="G56" i="13"/>
  <c r="I56" i="13"/>
  <c r="J56" i="13"/>
  <c r="G57" i="13"/>
  <c r="I57" i="13"/>
  <c r="J57" i="13"/>
  <c r="G58" i="13"/>
  <c r="I58" i="13"/>
  <c r="J58" i="13"/>
  <c r="G59" i="13"/>
  <c r="I59" i="13"/>
  <c r="J59" i="13"/>
  <c r="G60" i="13"/>
  <c r="I60" i="13"/>
  <c r="J60" i="13"/>
  <c r="G61" i="13"/>
  <c r="I61" i="13"/>
  <c r="J61" i="13"/>
  <c r="G62" i="13"/>
  <c r="I62" i="13"/>
  <c r="J62" i="13"/>
  <c r="G63" i="13"/>
  <c r="I63" i="13"/>
  <c r="J63" i="13"/>
  <c r="G64" i="13"/>
  <c r="I64" i="13"/>
  <c r="J64" i="13"/>
  <c r="G65" i="13"/>
  <c r="I65" i="13"/>
  <c r="J65" i="13"/>
  <c r="G66" i="13"/>
  <c r="I66" i="13"/>
  <c r="J66" i="13"/>
  <c r="E67" i="13"/>
  <c r="F67" i="13"/>
  <c r="H67" i="13"/>
  <c r="G68" i="13"/>
  <c r="I68" i="13"/>
  <c r="J68" i="13"/>
  <c r="G70" i="13"/>
  <c r="I70" i="13"/>
  <c r="J70" i="13"/>
  <c r="G72" i="13"/>
  <c r="I72" i="13"/>
  <c r="J72" i="13"/>
  <c r="G73" i="13"/>
  <c r="I73" i="13"/>
  <c r="J73" i="13"/>
  <c r="G74" i="13"/>
  <c r="I74" i="13"/>
  <c r="J74" i="13"/>
  <c r="G75" i="13"/>
  <c r="I75" i="13"/>
  <c r="J75" i="13"/>
  <c r="G76" i="13"/>
  <c r="I76" i="13"/>
  <c r="J76" i="13"/>
  <c r="G77" i="13"/>
  <c r="I77" i="13"/>
  <c r="J77" i="13"/>
  <c r="G78" i="13"/>
  <c r="I78" i="13"/>
  <c r="J78" i="13"/>
  <c r="G79" i="13"/>
  <c r="I79" i="13"/>
  <c r="J79" i="13"/>
  <c r="G80" i="13"/>
  <c r="I80" i="13"/>
  <c r="J80" i="13"/>
  <c r="G81" i="13"/>
  <c r="I81" i="13"/>
  <c r="J81" i="13"/>
  <c r="G82" i="13"/>
  <c r="I82" i="13"/>
  <c r="J82" i="13"/>
  <c r="G83" i="13"/>
  <c r="I83" i="13"/>
  <c r="J83" i="13"/>
  <c r="G84" i="13"/>
  <c r="I84" i="13"/>
  <c r="J84" i="13"/>
  <c r="G85" i="13"/>
  <c r="I85" i="13"/>
  <c r="J85" i="13"/>
  <c r="G86" i="13"/>
  <c r="I86" i="13"/>
  <c r="J86" i="13"/>
  <c r="G88" i="13"/>
  <c r="I88" i="13"/>
  <c r="J88" i="13"/>
  <c r="E90" i="13"/>
  <c r="F90" i="13"/>
  <c r="H90" i="13"/>
  <c r="J90" i="13" s="1"/>
  <c r="G91" i="13"/>
  <c r="I91" i="13"/>
  <c r="J91" i="13"/>
  <c r="G92" i="13"/>
  <c r="I92" i="13"/>
  <c r="J92" i="13"/>
  <c r="G93" i="13"/>
  <c r="I93" i="13"/>
  <c r="J93" i="13"/>
  <c r="G94" i="13"/>
  <c r="I94" i="13"/>
  <c r="J94" i="13"/>
  <c r="G95" i="13"/>
  <c r="I95" i="13"/>
  <c r="J95" i="13"/>
  <c r="G96" i="13"/>
  <c r="I96" i="13"/>
  <c r="J96" i="13"/>
  <c r="G98" i="13"/>
  <c r="I98" i="13"/>
  <c r="J98" i="13"/>
  <c r="G100" i="13"/>
  <c r="I100" i="13"/>
  <c r="J100" i="13"/>
  <c r="G101" i="13"/>
  <c r="I101" i="13"/>
  <c r="J101" i="13"/>
  <c r="G103" i="13"/>
  <c r="I103" i="13"/>
  <c r="J103" i="13"/>
  <c r="G104" i="13"/>
  <c r="I104" i="13"/>
  <c r="J104" i="13"/>
  <c r="G105" i="13"/>
  <c r="I105" i="13"/>
  <c r="J105" i="13"/>
  <c r="G106" i="13"/>
  <c r="I106" i="13"/>
  <c r="J106" i="13"/>
  <c r="G107" i="13"/>
  <c r="I107" i="13"/>
  <c r="J107" i="13"/>
  <c r="G108" i="13"/>
  <c r="I108" i="13"/>
  <c r="J108" i="13"/>
  <c r="G109" i="13"/>
  <c r="I109" i="13"/>
  <c r="J109" i="13"/>
  <c r="E111" i="13"/>
  <c r="F111" i="13"/>
  <c r="H111" i="13"/>
  <c r="G112" i="13"/>
  <c r="I112" i="13"/>
  <c r="J112" i="13"/>
  <c r="G113" i="13"/>
  <c r="I113" i="13"/>
  <c r="J113" i="13"/>
  <c r="G114" i="13"/>
  <c r="I114" i="13"/>
  <c r="J114" i="13"/>
  <c r="G115" i="13"/>
  <c r="I115" i="13"/>
  <c r="J115" i="13"/>
  <c r="G116" i="13"/>
  <c r="I116" i="13"/>
  <c r="J116" i="13"/>
  <c r="G117" i="13"/>
  <c r="I117" i="13"/>
  <c r="J117" i="13"/>
  <c r="G118" i="13"/>
  <c r="I118" i="13"/>
  <c r="J118" i="13"/>
  <c r="G119" i="13"/>
  <c r="I119" i="13"/>
  <c r="J119" i="13"/>
  <c r="G120" i="13"/>
  <c r="I120" i="13"/>
  <c r="J120" i="13"/>
  <c r="G121" i="13"/>
  <c r="I121" i="13"/>
  <c r="J121" i="13"/>
  <c r="G122" i="13"/>
  <c r="I122" i="13"/>
  <c r="J122" i="13"/>
  <c r="G123" i="13"/>
  <c r="I123" i="13"/>
  <c r="J123" i="13"/>
  <c r="G124" i="13"/>
  <c r="I124" i="13"/>
  <c r="J124" i="13"/>
  <c r="G125" i="13"/>
  <c r="I125" i="13"/>
  <c r="J125" i="13"/>
  <c r="G126" i="13"/>
  <c r="I126" i="13"/>
  <c r="J126" i="13"/>
  <c r="G127" i="13"/>
  <c r="I127" i="13"/>
  <c r="J127" i="13"/>
  <c r="G128" i="13"/>
  <c r="I128" i="13"/>
  <c r="J128" i="13"/>
  <c r="G129" i="13"/>
  <c r="I129" i="13"/>
  <c r="J129" i="13"/>
  <c r="G130" i="13"/>
  <c r="I130" i="13"/>
  <c r="J130" i="13"/>
  <c r="E131" i="13"/>
  <c r="F131" i="13"/>
  <c r="H131" i="13"/>
  <c r="J131" i="13" s="1"/>
  <c r="G132" i="13"/>
  <c r="I132" i="13"/>
  <c r="J132" i="13"/>
  <c r="G133" i="13"/>
  <c r="I133" i="13"/>
  <c r="J133" i="13"/>
  <c r="G134" i="13"/>
  <c r="I134" i="13"/>
  <c r="J134" i="13"/>
  <c r="G135" i="13"/>
  <c r="I135" i="13"/>
  <c r="J135" i="13"/>
  <c r="G136" i="13"/>
  <c r="I136" i="13"/>
  <c r="J136" i="13"/>
  <c r="G137" i="13"/>
  <c r="I137" i="13"/>
  <c r="J137" i="13"/>
  <c r="G138" i="13"/>
  <c r="I138" i="13"/>
  <c r="J138" i="13"/>
  <c r="G139" i="13"/>
  <c r="I139" i="13"/>
  <c r="J139" i="13"/>
  <c r="I140" i="13"/>
  <c r="J140" i="13"/>
  <c r="G141" i="13"/>
  <c r="I141" i="13"/>
  <c r="J141" i="13"/>
  <c r="G142" i="13"/>
  <c r="I142" i="13"/>
  <c r="J142" i="13"/>
  <c r="G143" i="13"/>
  <c r="I143" i="13"/>
  <c r="J143" i="13"/>
  <c r="G144" i="13"/>
  <c r="I144" i="13"/>
  <c r="J144" i="13"/>
  <c r="G145" i="13"/>
  <c r="I145" i="13"/>
  <c r="J145" i="13"/>
  <c r="G146" i="13"/>
  <c r="I146" i="13"/>
  <c r="J146" i="13"/>
  <c r="G147" i="13"/>
  <c r="I147" i="13"/>
  <c r="J147" i="13"/>
  <c r="G148" i="13"/>
  <c r="I148" i="13"/>
  <c r="J148" i="13"/>
  <c r="E149" i="13"/>
  <c r="F149" i="13"/>
  <c r="H149" i="13"/>
  <c r="G150" i="13"/>
  <c r="I150" i="13"/>
  <c r="J150" i="13"/>
  <c r="G151" i="13"/>
  <c r="I151" i="13"/>
  <c r="J151" i="13"/>
  <c r="G152" i="13"/>
  <c r="I152" i="13"/>
  <c r="J152" i="13"/>
  <c r="G153" i="13"/>
  <c r="I153" i="13"/>
  <c r="J153" i="13"/>
  <c r="G154" i="13"/>
  <c r="I154" i="13"/>
  <c r="J154" i="13"/>
  <c r="G155" i="13"/>
  <c r="I155" i="13"/>
  <c r="J155" i="13"/>
  <c r="G156" i="13"/>
  <c r="I156" i="13"/>
  <c r="J156" i="13"/>
  <c r="G158" i="13"/>
  <c r="I158" i="13"/>
  <c r="J158" i="13"/>
  <c r="G159" i="13"/>
  <c r="I159" i="13"/>
  <c r="J159" i="13"/>
  <c r="G160" i="13"/>
  <c r="I160" i="13"/>
  <c r="J160" i="13"/>
  <c r="G162" i="13"/>
  <c r="I162" i="13"/>
  <c r="J162" i="13"/>
  <c r="G163" i="13"/>
  <c r="I163" i="13"/>
  <c r="J163" i="13"/>
  <c r="G164" i="13"/>
  <c r="I164" i="13"/>
  <c r="J164" i="13"/>
  <c r="G165" i="13"/>
  <c r="I165" i="13"/>
  <c r="J165" i="13"/>
  <c r="G166" i="13"/>
  <c r="I166" i="13"/>
  <c r="J166" i="13"/>
  <c r="G167" i="13"/>
  <c r="I167" i="13"/>
  <c r="J167" i="13"/>
  <c r="G168" i="13"/>
  <c r="I168" i="13"/>
  <c r="J168" i="13"/>
  <c r="E169" i="13"/>
  <c r="F169" i="13"/>
  <c r="H169" i="13"/>
  <c r="G170" i="13"/>
  <c r="I170" i="13"/>
  <c r="J170" i="13"/>
  <c r="G171" i="13"/>
  <c r="I171" i="13"/>
  <c r="J171" i="13"/>
  <c r="G172" i="13"/>
  <c r="I172" i="13"/>
  <c r="J172" i="13"/>
  <c r="G173" i="13"/>
  <c r="I173" i="13"/>
  <c r="J173" i="13"/>
  <c r="G174" i="13"/>
  <c r="E176" i="13"/>
  <c r="F176" i="13"/>
  <c r="H176" i="13"/>
  <c r="I177" i="13"/>
  <c r="J177" i="13"/>
  <c r="G178" i="13"/>
  <c r="I178" i="13"/>
  <c r="J178" i="13"/>
  <c r="G179" i="13"/>
  <c r="I179" i="13"/>
  <c r="J179" i="13"/>
  <c r="G180" i="13"/>
  <c r="I180" i="13"/>
  <c r="J180" i="13"/>
  <c r="G181" i="13"/>
  <c r="I181" i="13"/>
  <c r="J181" i="13"/>
  <c r="G186" i="13"/>
  <c r="I186" i="13"/>
  <c r="J186" i="13"/>
  <c r="G187" i="13"/>
  <c r="I187" i="13"/>
  <c r="J187" i="13"/>
  <c r="E188" i="13"/>
  <c r="F188" i="13"/>
  <c r="H188" i="13"/>
  <c r="E192" i="13"/>
  <c r="F192" i="13"/>
  <c r="H192" i="13"/>
  <c r="G193" i="13"/>
  <c r="I193" i="13"/>
  <c r="J193" i="13"/>
  <c r="G194" i="13"/>
  <c r="I194" i="13"/>
  <c r="J194" i="13"/>
  <c r="E195" i="13"/>
  <c r="F195" i="13"/>
  <c r="H195" i="13"/>
  <c r="G196" i="13"/>
  <c r="I196" i="13"/>
  <c r="J196" i="13"/>
  <c r="G198" i="13"/>
  <c r="I198" i="13"/>
  <c r="J198" i="13"/>
  <c r="G199" i="13"/>
  <c r="I199" i="13"/>
  <c r="J199" i="13"/>
  <c r="E200" i="13"/>
  <c r="F200" i="13"/>
  <c r="H200" i="13"/>
  <c r="G201" i="13"/>
  <c r="I201" i="13"/>
  <c r="J201" i="13"/>
  <c r="G202" i="13"/>
  <c r="I202" i="13"/>
  <c r="J202" i="13"/>
  <c r="G204" i="13"/>
  <c r="I204" i="13"/>
  <c r="J204" i="13"/>
  <c r="E205" i="13"/>
  <c r="F205" i="13"/>
  <c r="H205" i="13"/>
  <c r="G206" i="13"/>
  <c r="I206" i="13"/>
  <c r="J206" i="13"/>
  <c r="G207" i="13"/>
  <c r="I207" i="13"/>
  <c r="J207" i="13"/>
  <c r="G208" i="13"/>
  <c r="I208" i="13"/>
  <c r="J208" i="13"/>
  <c r="E209" i="13"/>
  <c r="G209" i="13" s="1"/>
  <c r="F209" i="13"/>
  <c r="H209" i="13"/>
  <c r="J209" i="13" s="1"/>
  <c r="G210" i="13"/>
  <c r="I210" i="13"/>
  <c r="J210" i="13"/>
  <c r="I264" i="13"/>
  <c r="I271" i="13"/>
  <c r="J271" i="13"/>
  <c r="I272" i="13"/>
  <c r="J272" i="13"/>
  <c r="I274" i="13"/>
  <c r="J274" i="13"/>
  <c r="I275" i="13"/>
  <c r="J275" i="13"/>
  <c r="I276" i="13"/>
  <c r="J276" i="13"/>
  <c r="E287" i="13"/>
  <c r="E263" i="13" s="1"/>
  <c r="F287" i="13"/>
  <c r="H287" i="13"/>
  <c r="H263" i="13" s="1"/>
  <c r="G288" i="13"/>
  <c r="I288" i="13"/>
  <c r="J288" i="13"/>
  <c r="G289" i="13"/>
  <c r="I289" i="13"/>
  <c r="J289" i="13"/>
  <c r="G290" i="13"/>
  <c r="I290" i="13"/>
  <c r="J290" i="13"/>
  <c r="G291" i="13"/>
  <c r="I291" i="13"/>
  <c r="J291" i="13"/>
  <c r="G292" i="13"/>
  <c r="I292" i="13"/>
  <c r="J292" i="13"/>
  <c r="E11" i="14"/>
  <c r="F11" i="14"/>
  <c r="H11" i="14"/>
  <c r="G12" i="14"/>
  <c r="I12" i="14"/>
  <c r="J12" i="14"/>
  <c r="G13" i="14"/>
  <c r="I13" i="14"/>
  <c r="J13" i="14"/>
  <c r="E15" i="14"/>
  <c r="F15" i="14"/>
  <c r="H15" i="14"/>
  <c r="G16" i="14"/>
  <c r="I16" i="14"/>
  <c r="J16" i="14"/>
  <c r="H17" i="14"/>
  <c r="G18" i="14"/>
  <c r="I18" i="14"/>
  <c r="J18" i="14"/>
  <c r="H19" i="14"/>
  <c r="G20" i="14"/>
  <c r="I20" i="14"/>
  <c r="J20" i="14"/>
  <c r="E21" i="14"/>
  <c r="F21" i="14"/>
  <c r="H21" i="14"/>
  <c r="E12" i="15"/>
  <c r="F12" i="15"/>
  <c r="H12" i="15"/>
  <c r="G13" i="15"/>
  <c r="I13" i="15"/>
  <c r="J13" i="15"/>
  <c r="G14" i="15"/>
  <c r="I14" i="15"/>
  <c r="J14" i="15"/>
  <c r="E15" i="15"/>
  <c r="F15" i="15"/>
  <c r="H15" i="15"/>
  <c r="G16" i="15"/>
  <c r="I16" i="15"/>
  <c r="J16" i="15"/>
  <c r="G17" i="15"/>
  <c r="I17" i="15"/>
  <c r="J17" i="15"/>
  <c r="G18" i="15"/>
  <c r="I18" i="15"/>
  <c r="J18" i="15"/>
  <c r="G19" i="15"/>
  <c r="I19" i="15"/>
  <c r="J19" i="15"/>
  <c r="G20" i="15"/>
  <c r="I20" i="15"/>
  <c r="J20" i="15"/>
  <c r="I21" i="15"/>
  <c r="J21" i="15"/>
  <c r="G22" i="15"/>
  <c r="I22" i="15"/>
  <c r="J22" i="15"/>
  <c r="G23" i="15"/>
  <c r="I23" i="15"/>
  <c r="J23" i="15"/>
  <c r="G24" i="15"/>
  <c r="I24" i="15"/>
  <c r="J24" i="15"/>
  <c r="G25" i="15"/>
  <c r="I25" i="15"/>
  <c r="J25" i="15"/>
  <c r="G26" i="15"/>
  <c r="I26" i="15"/>
  <c r="J26" i="15"/>
  <c r="G27" i="15"/>
  <c r="I27" i="15"/>
  <c r="J27" i="15"/>
  <c r="G28" i="15"/>
  <c r="I28" i="15"/>
  <c r="J28" i="15"/>
  <c r="G29" i="15"/>
  <c r="I29" i="15"/>
  <c r="J29" i="15"/>
  <c r="G30" i="15"/>
  <c r="I30" i="15"/>
  <c r="J30" i="15"/>
  <c r="G31" i="15"/>
  <c r="I31" i="15"/>
  <c r="J31" i="15"/>
  <c r="G32" i="15"/>
  <c r="I32" i="15"/>
  <c r="J32" i="15"/>
  <c r="G33" i="15"/>
  <c r="I33" i="15"/>
  <c r="J33" i="15"/>
  <c r="G34" i="15"/>
  <c r="I34" i="15"/>
  <c r="J34" i="15"/>
  <c r="G35" i="15"/>
  <c r="I35" i="15"/>
  <c r="J35" i="15"/>
  <c r="G36" i="15"/>
  <c r="I36" i="15"/>
  <c r="J36" i="15"/>
  <c r="G37" i="15"/>
  <c r="I37" i="15"/>
  <c r="J37" i="15"/>
  <c r="E38" i="15"/>
  <c r="F38" i="15"/>
  <c r="G39" i="15"/>
  <c r="I39" i="15"/>
  <c r="J39" i="15"/>
  <c r="G40" i="15"/>
  <c r="I40" i="15"/>
  <c r="J40" i="15"/>
  <c r="G41" i="15"/>
  <c r="I41" i="15"/>
  <c r="J41" i="15"/>
  <c r="G42" i="15"/>
  <c r="I42" i="15"/>
  <c r="J42" i="15"/>
  <c r="G45" i="15"/>
  <c r="I45" i="15"/>
  <c r="J45" i="15"/>
  <c r="G46" i="15"/>
  <c r="I46" i="15"/>
  <c r="J46" i="15"/>
  <c r="G47" i="15"/>
  <c r="I47" i="15"/>
  <c r="J47" i="15"/>
  <c r="G48" i="15"/>
  <c r="I48" i="15"/>
  <c r="J48" i="15"/>
  <c r="G49" i="15"/>
  <c r="I49" i="15"/>
  <c r="J49" i="15"/>
  <c r="G51" i="15"/>
  <c r="I51" i="15"/>
  <c r="J51" i="15"/>
  <c r="G52" i="15"/>
  <c r="I52" i="15"/>
  <c r="J52" i="15"/>
  <c r="G53" i="15"/>
  <c r="I53" i="15"/>
  <c r="J53" i="15"/>
  <c r="G54" i="15"/>
  <c r="I54" i="15"/>
  <c r="J54" i="15"/>
  <c r="G55" i="15"/>
  <c r="I55" i="15"/>
  <c r="J55" i="15"/>
  <c r="G56" i="15"/>
  <c r="I56" i="15"/>
  <c r="J56" i="15"/>
  <c r="G57" i="15"/>
  <c r="I57" i="15"/>
  <c r="J57" i="15"/>
  <c r="G58" i="15"/>
  <c r="I58" i="15"/>
  <c r="J58" i="15"/>
  <c r="G59" i="15"/>
  <c r="I59" i="15"/>
  <c r="J59" i="15"/>
  <c r="G60" i="15"/>
  <c r="I60" i="15"/>
  <c r="J60" i="15"/>
  <c r="G62" i="15"/>
  <c r="I62" i="15"/>
  <c r="J62" i="15"/>
  <c r="G63" i="15"/>
  <c r="I63" i="15"/>
  <c r="J63" i="15"/>
  <c r="G64" i="15"/>
  <c r="I64" i="15"/>
  <c r="J64" i="15"/>
  <c r="G65" i="15"/>
  <c r="I65" i="15"/>
  <c r="J65" i="15"/>
  <c r="G67" i="15"/>
  <c r="I67" i="15"/>
  <c r="J67" i="15"/>
  <c r="G68" i="15"/>
  <c r="I68" i="15"/>
  <c r="J68" i="15"/>
  <c r="G69" i="15"/>
  <c r="I69" i="15"/>
  <c r="J69" i="15"/>
  <c r="G70" i="15"/>
  <c r="I70" i="15"/>
  <c r="J70" i="15"/>
  <c r="G71" i="15"/>
  <c r="I71" i="15"/>
  <c r="J71" i="15"/>
  <c r="E72" i="15"/>
  <c r="F72" i="15"/>
  <c r="H72" i="15"/>
  <c r="G73" i="15"/>
  <c r="I73" i="15"/>
  <c r="J73" i="15"/>
  <c r="E74" i="15"/>
  <c r="F74" i="15"/>
  <c r="H74" i="15"/>
  <c r="G75" i="15"/>
  <c r="I75" i="15"/>
  <c r="J75" i="15"/>
  <c r="E76" i="15"/>
  <c r="F76" i="15"/>
  <c r="H76" i="15"/>
  <c r="G77" i="15"/>
  <c r="I77" i="15"/>
  <c r="J77" i="15"/>
  <c r="G78" i="15"/>
  <c r="I78" i="15"/>
  <c r="J78" i="15"/>
  <c r="G79" i="15"/>
  <c r="I79" i="15"/>
  <c r="J79" i="15"/>
  <c r="G80" i="15"/>
  <c r="I80" i="15"/>
  <c r="J80" i="15"/>
  <c r="G81" i="15"/>
  <c r="I81" i="15"/>
  <c r="J81" i="15"/>
  <c r="G82" i="15"/>
  <c r="I82" i="15"/>
  <c r="J82" i="15"/>
  <c r="E88" i="15"/>
  <c r="F88" i="15"/>
  <c r="H88" i="15"/>
  <c r="G89" i="15"/>
  <c r="I89" i="15"/>
  <c r="J89" i="15"/>
  <c r="G90" i="15"/>
  <c r="I90" i="15"/>
  <c r="J90" i="15"/>
  <c r="G91" i="15"/>
  <c r="I91" i="15"/>
  <c r="J91" i="15"/>
  <c r="G92" i="15"/>
  <c r="I92" i="15"/>
  <c r="J92" i="15"/>
  <c r="E94" i="15"/>
  <c r="F94" i="15"/>
  <c r="H94" i="15"/>
  <c r="G95" i="15"/>
  <c r="G96" i="15"/>
  <c r="I96" i="15"/>
  <c r="J96" i="15"/>
  <c r="G97" i="15"/>
  <c r="I97" i="15"/>
  <c r="J97" i="15"/>
  <c r="G98" i="15"/>
  <c r="I98" i="15"/>
  <c r="J98" i="15"/>
  <c r="G99" i="15"/>
  <c r="I99" i="15"/>
  <c r="J99" i="15"/>
  <c r="G100" i="15"/>
  <c r="I100" i="15"/>
  <c r="J100" i="15"/>
  <c r="G101" i="15"/>
  <c r="I101" i="15"/>
  <c r="J101" i="15"/>
  <c r="I102" i="15"/>
  <c r="J102" i="15"/>
  <c r="G103" i="15"/>
  <c r="I103" i="15"/>
  <c r="J103" i="15"/>
  <c r="G104" i="15"/>
  <c r="I104" i="15"/>
  <c r="J104" i="15"/>
  <c r="G105" i="15"/>
  <c r="I105" i="15"/>
  <c r="J105" i="15"/>
  <c r="G106" i="15"/>
  <c r="I106" i="15"/>
  <c r="J106" i="15"/>
  <c r="G107" i="15"/>
  <c r="I107" i="15"/>
  <c r="J107" i="15"/>
  <c r="G108" i="15"/>
  <c r="I108" i="15"/>
  <c r="J108" i="15"/>
  <c r="E109" i="15"/>
  <c r="H109" i="15"/>
  <c r="G110" i="15"/>
  <c r="I110" i="15"/>
  <c r="J110" i="15"/>
  <c r="E112" i="15"/>
  <c r="H112" i="15"/>
  <c r="G113" i="15"/>
  <c r="I113" i="15"/>
  <c r="J113" i="15"/>
  <c r="G114" i="15"/>
  <c r="I114" i="15"/>
  <c r="J114" i="15"/>
  <c r="G115" i="15"/>
  <c r="I115" i="15"/>
  <c r="J115" i="15"/>
  <c r="E116" i="15"/>
  <c r="F116" i="15"/>
  <c r="F111" i="15" s="1"/>
  <c r="H116" i="15"/>
  <c r="H111" i="15" s="1"/>
  <c r="G117" i="15"/>
  <c r="I117" i="15"/>
  <c r="J117" i="15"/>
  <c r="E119" i="15"/>
  <c r="F119" i="15"/>
  <c r="H119" i="15"/>
  <c r="G120" i="15"/>
  <c r="I120" i="15"/>
  <c r="J120" i="15"/>
  <c r="E121" i="15"/>
  <c r="F121" i="15"/>
  <c r="H121" i="15"/>
  <c r="H118" i="15" s="1"/>
  <c r="E126" i="15"/>
  <c r="F126" i="15"/>
  <c r="H126" i="15"/>
  <c r="E131" i="15"/>
  <c r="F131" i="15"/>
  <c r="H131" i="15"/>
  <c r="G132" i="15"/>
  <c r="I132" i="15"/>
  <c r="J132" i="15"/>
  <c r="G136" i="15"/>
  <c r="I136" i="15"/>
  <c r="J136" i="15"/>
  <c r="E11" i="16"/>
  <c r="F11" i="16"/>
  <c r="H11" i="16"/>
  <c r="J11" i="16" s="1"/>
  <c r="G12" i="16"/>
  <c r="I12" i="16"/>
  <c r="J12" i="16"/>
  <c r="G13" i="16"/>
  <c r="I13" i="16"/>
  <c r="J13" i="16"/>
  <c r="G14" i="16"/>
  <c r="I14" i="16"/>
  <c r="J14" i="16"/>
  <c r="G17" i="16"/>
  <c r="I17" i="16"/>
  <c r="J17" i="16"/>
  <c r="G18" i="16"/>
  <c r="I18" i="16"/>
  <c r="J18" i="16"/>
  <c r="G19" i="16"/>
  <c r="I19" i="16"/>
  <c r="J19" i="16"/>
  <c r="G20" i="16"/>
  <c r="I20" i="16"/>
  <c r="J20" i="16"/>
  <c r="G21" i="16"/>
  <c r="I21" i="16"/>
  <c r="J21" i="16"/>
  <c r="I22" i="16"/>
  <c r="J22" i="16"/>
  <c r="G23" i="16"/>
  <c r="I23" i="16"/>
  <c r="J23" i="16"/>
  <c r="G24" i="16"/>
  <c r="I24" i="16"/>
  <c r="J24" i="16"/>
  <c r="G25" i="16"/>
  <c r="I25" i="16"/>
  <c r="J25" i="16"/>
  <c r="G26" i="16"/>
  <c r="I26" i="16"/>
  <c r="J26" i="16"/>
  <c r="G27" i="16"/>
  <c r="I27" i="16"/>
  <c r="J27" i="16"/>
  <c r="G28" i="16"/>
  <c r="I28" i="16"/>
  <c r="J28" i="16"/>
  <c r="G29" i="16"/>
  <c r="I29" i="16"/>
  <c r="J29" i="16"/>
  <c r="H30" i="16"/>
  <c r="J30" i="16" s="1"/>
  <c r="G31" i="16"/>
  <c r="I31" i="16"/>
  <c r="J31" i="16"/>
  <c r="G32" i="16"/>
  <c r="I32" i="16"/>
  <c r="J32" i="16"/>
  <c r="G33" i="16"/>
  <c r="I33" i="16"/>
  <c r="J33" i="16"/>
  <c r="G34" i="16"/>
  <c r="I34" i="16"/>
  <c r="J34" i="16"/>
  <c r="G35" i="16"/>
  <c r="I35" i="16"/>
  <c r="J35" i="16"/>
  <c r="G36" i="16"/>
  <c r="I36" i="16"/>
  <c r="J36" i="16"/>
  <c r="G37" i="16"/>
  <c r="I37" i="16"/>
  <c r="J37" i="16"/>
  <c r="G38" i="16"/>
  <c r="I38" i="16"/>
  <c r="J38" i="16"/>
  <c r="G39" i="16"/>
  <c r="I39" i="16"/>
  <c r="J39" i="16"/>
  <c r="G40" i="16"/>
  <c r="I40" i="16"/>
  <c r="J40" i="16"/>
  <c r="G41" i="16"/>
  <c r="I41" i="16"/>
  <c r="J41" i="16"/>
  <c r="G42" i="16"/>
  <c r="I42" i="16"/>
  <c r="J42" i="16"/>
  <c r="G43" i="16"/>
  <c r="I43" i="16"/>
  <c r="J43" i="16"/>
  <c r="G44" i="16"/>
  <c r="I44" i="16"/>
  <c r="J44" i="16"/>
  <c r="G50" i="16"/>
  <c r="I50" i="16"/>
  <c r="G51" i="16"/>
  <c r="I51" i="16"/>
  <c r="G52" i="16"/>
  <c r="I52" i="16"/>
  <c r="G53" i="16"/>
  <c r="I53" i="16"/>
  <c r="G54" i="16"/>
  <c r="I54" i="16"/>
  <c r="G55" i="16"/>
  <c r="I55" i="16"/>
  <c r="G56" i="16"/>
  <c r="I56" i="16"/>
  <c r="G59" i="16"/>
  <c r="I59" i="16"/>
  <c r="G60" i="16"/>
  <c r="I60" i="16"/>
  <c r="G61" i="16"/>
  <c r="I61" i="16"/>
  <c r="G62" i="16"/>
  <c r="I62" i="16"/>
  <c r="G63" i="16"/>
  <c r="I63" i="16"/>
  <c r="G70" i="16"/>
  <c r="I70" i="16"/>
  <c r="J70" i="16"/>
  <c r="G71" i="16"/>
  <c r="I71" i="16"/>
  <c r="J71" i="16"/>
  <c r="G72" i="16"/>
  <c r="I72" i="16"/>
  <c r="J72" i="16"/>
  <c r="G73" i="16"/>
  <c r="I73" i="16"/>
  <c r="J73" i="16"/>
  <c r="G74" i="16"/>
  <c r="I74" i="16"/>
  <c r="J74" i="16"/>
  <c r="G75" i="16"/>
  <c r="I75" i="16"/>
  <c r="J75" i="16"/>
  <c r="G76" i="16"/>
  <c r="I76" i="16"/>
  <c r="J76" i="16"/>
  <c r="G77" i="16"/>
  <c r="I77" i="16"/>
  <c r="J77" i="16"/>
  <c r="G78" i="16"/>
  <c r="I78" i="16"/>
  <c r="J78" i="16"/>
  <c r="G79" i="16"/>
  <c r="I79" i="16"/>
  <c r="J79" i="16"/>
  <c r="G80" i="16"/>
  <c r="I80" i="16"/>
  <c r="J80" i="16"/>
  <c r="G81" i="16"/>
  <c r="I81" i="16"/>
  <c r="J81" i="16"/>
  <c r="G82" i="16"/>
  <c r="I82" i="16"/>
  <c r="J82" i="16"/>
  <c r="G83" i="16"/>
  <c r="I83" i="16"/>
  <c r="J83" i="16"/>
  <c r="G87" i="16"/>
  <c r="I87" i="16"/>
  <c r="J87" i="16"/>
  <c r="H66" i="16"/>
  <c r="J66" i="16" s="1"/>
  <c r="J88" i="16"/>
  <c r="I91" i="16"/>
  <c r="J91" i="16"/>
  <c r="G92" i="16"/>
  <c r="I92" i="16"/>
  <c r="J92" i="16"/>
  <c r="G93" i="16"/>
  <c r="I93" i="16"/>
  <c r="J93" i="16"/>
  <c r="G94" i="16"/>
  <c r="I94" i="16"/>
  <c r="J94" i="16"/>
  <c r="G95" i="16"/>
  <c r="I95" i="16"/>
  <c r="J95" i="16"/>
  <c r="G96" i="16"/>
  <c r="I96" i="16"/>
  <c r="J96" i="16"/>
  <c r="G97" i="16"/>
  <c r="I97" i="16"/>
  <c r="J97" i="16"/>
  <c r="I98" i="16"/>
  <c r="J98" i="16"/>
  <c r="G99" i="16"/>
  <c r="I99" i="16"/>
  <c r="J99" i="16"/>
  <c r="G100" i="16"/>
  <c r="I100" i="16"/>
  <c r="J100" i="16"/>
  <c r="G103" i="16"/>
  <c r="I103" i="16"/>
  <c r="J103" i="16"/>
  <c r="G104" i="16"/>
  <c r="I104" i="16"/>
  <c r="J104" i="16"/>
  <c r="G109" i="16"/>
  <c r="I109" i="16"/>
  <c r="J109" i="16"/>
  <c r="G110" i="16"/>
  <c r="I110" i="16"/>
  <c r="J110" i="16"/>
  <c r="G111" i="16"/>
  <c r="I111" i="16"/>
  <c r="J111" i="16"/>
  <c r="G112" i="16"/>
  <c r="I112" i="16"/>
  <c r="J112" i="16"/>
  <c r="G113" i="16"/>
  <c r="I113" i="16"/>
  <c r="J113" i="16"/>
  <c r="E115" i="16"/>
  <c r="J115" i="16" s="1"/>
  <c r="F115" i="16"/>
  <c r="H115" i="16"/>
  <c r="H46" i="16" s="1"/>
  <c r="H10" i="16" s="1"/>
  <c r="G117" i="16"/>
  <c r="I117" i="16"/>
  <c r="J117" i="16"/>
  <c r="G118" i="16"/>
  <c r="I118" i="16"/>
  <c r="J118" i="16"/>
  <c r="G119" i="16"/>
  <c r="I119" i="16"/>
  <c r="J119" i="16"/>
  <c r="G120" i="16"/>
  <c r="I120" i="16"/>
  <c r="J120" i="16"/>
  <c r="G121" i="16"/>
  <c r="I121" i="16"/>
  <c r="J121" i="16"/>
  <c r="G122" i="16"/>
  <c r="I122" i="16"/>
  <c r="J122" i="16"/>
  <c r="G123" i="16"/>
  <c r="I123" i="16"/>
  <c r="J123" i="16"/>
  <c r="G124" i="16"/>
  <c r="I124" i="16"/>
  <c r="J124" i="16"/>
  <c r="G125" i="16"/>
  <c r="I125" i="16"/>
  <c r="J125" i="16"/>
  <c r="G126" i="16"/>
  <c r="I126" i="16"/>
  <c r="J126" i="16"/>
  <c r="G127" i="16"/>
  <c r="I127" i="16"/>
  <c r="J127" i="16"/>
  <c r="G128" i="16"/>
  <c r="I128" i="16"/>
  <c r="J128" i="16"/>
  <c r="G129" i="16"/>
  <c r="I129" i="16"/>
  <c r="J129" i="16"/>
  <c r="G130" i="16"/>
  <c r="I130" i="16"/>
  <c r="J130" i="16"/>
  <c r="G131" i="16"/>
  <c r="I131" i="16"/>
  <c r="J131" i="16"/>
  <c r="G132" i="16"/>
  <c r="I132" i="16"/>
  <c r="J132" i="16"/>
  <c r="G134" i="16"/>
  <c r="I134" i="16"/>
  <c r="J134" i="16"/>
  <c r="E11" i="17"/>
  <c r="F11" i="17"/>
  <c r="H11" i="17"/>
  <c r="G12" i="17"/>
  <c r="I12" i="17"/>
  <c r="J12" i="17"/>
  <c r="G13" i="17"/>
  <c r="I13" i="17"/>
  <c r="J13" i="17"/>
  <c r="G14" i="17"/>
  <c r="I14" i="17"/>
  <c r="J14" i="17"/>
  <c r="G15" i="17"/>
  <c r="I15" i="17"/>
  <c r="J15" i="17"/>
  <c r="G16" i="17"/>
  <c r="I16" i="17"/>
  <c r="J16" i="17"/>
  <c r="G17" i="17"/>
  <c r="I17" i="17"/>
  <c r="J17" i="17"/>
  <c r="G18" i="17"/>
  <c r="I18" i="17"/>
  <c r="J18" i="17"/>
  <c r="G19" i="17"/>
  <c r="I19" i="17"/>
  <c r="J19" i="17"/>
  <c r="G20" i="17"/>
  <c r="I20" i="17"/>
  <c r="J20" i="17"/>
  <c r="G21" i="17"/>
  <c r="I21" i="17"/>
  <c r="J21" i="17"/>
  <c r="G22" i="17"/>
  <c r="I22" i="17"/>
  <c r="J22" i="17"/>
  <c r="G23" i="17"/>
  <c r="I23" i="17"/>
  <c r="J23" i="17"/>
  <c r="G24" i="17"/>
  <c r="I24" i="17"/>
  <c r="J24" i="17"/>
  <c r="G25" i="17"/>
  <c r="I25" i="17"/>
  <c r="J25" i="17"/>
  <c r="G26" i="17"/>
  <c r="I26" i="17"/>
  <c r="J26" i="17"/>
  <c r="G27" i="17"/>
  <c r="I27" i="17"/>
  <c r="J27" i="17"/>
  <c r="G28" i="17"/>
  <c r="I28" i="17"/>
  <c r="J28" i="17"/>
  <c r="G29" i="17"/>
  <c r="I29" i="17"/>
  <c r="J29" i="17"/>
  <c r="G30" i="17"/>
  <c r="I30" i="17"/>
  <c r="J30" i="17"/>
  <c r="E31" i="17"/>
  <c r="F31" i="17"/>
  <c r="F10" i="17" s="1"/>
  <c r="H31" i="17"/>
  <c r="J31" i="17" s="1"/>
  <c r="G32" i="17"/>
  <c r="I32" i="17"/>
  <c r="J32" i="17"/>
  <c r="G33" i="17"/>
  <c r="I33" i="17"/>
  <c r="J33" i="17"/>
  <c r="E42" i="17"/>
  <c r="F42" i="17"/>
  <c r="H42" i="17"/>
  <c r="G43" i="17"/>
  <c r="I43" i="17"/>
  <c r="J43" i="17"/>
  <c r="G44" i="17"/>
  <c r="I44" i="17"/>
  <c r="J44" i="17"/>
  <c r="G45" i="17"/>
  <c r="I45" i="17"/>
  <c r="J45" i="17"/>
  <c r="G46" i="17"/>
  <c r="I46" i="17"/>
  <c r="J46" i="17"/>
  <c r="G47" i="17"/>
  <c r="I47" i="17"/>
  <c r="J47" i="17"/>
  <c r="G48" i="17"/>
  <c r="I48" i="17"/>
  <c r="J48" i="17"/>
  <c r="G49" i="17"/>
  <c r="I49" i="17"/>
  <c r="J49" i="17"/>
  <c r="G50" i="17"/>
  <c r="I50" i="17"/>
  <c r="J50" i="17"/>
  <c r="G51" i="17"/>
  <c r="I51" i="17"/>
  <c r="J51" i="17"/>
  <c r="G52" i="17"/>
  <c r="I52" i="17"/>
  <c r="J52" i="17"/>
  <c r="G54" i="17"/>
  <c r="I54" i="17"/>
  <c r="J54" i="17"/>
  <c r="G55" i="17"/>
  <c r="I55" i="17"/>
  <c r="J55" i="17"/>
  <c r="G56" i="17"/>
  <c r="I56" i="17"/>
  <c r="J56" i="17"/>
  <c r="G57" i="17"/>
  <c r="I57" i="17"/>
  <c r="J57" i="17"/>
  <c r="G58" i="17"/>
  <c r="I58" i="17"/>
  <c r="J58" i="17"/>
  <c r="G59" i="17"/>
  <c r="I59" i="17"/>
  <c r="J59" i="17"/>
  <c r="G60" i="17"/>
  <c r="I60" i="17"/>
  <c r="J60" i="17"/>
  <c r="E61" i="17"/>
  <c r="F61" i="17"/>
  <c r="H61" i="17"/>
  <c r="I62" i="17"/>
  <c r="J62" i="17"/>
  <c r="G63" i="17"/>
  <c r="I63" i="17"/>
  <c r="J63" i="17"/>
  <c r="E65" i="17"/>
  <c r="F65" i="17"/>
  <c r="G67" i="17"/>
  <c r="I67" i="17"/>
  <c r="J67" i="17"/>
  <c r="G68" i="17"/>
  <c r="I68" i="17"/>
  <c r="J68" i="17"/>
  <c r="G69" i="17"/>
  <c r="I69" i="17"/>
  <c r="J69" i="17"/>
  <c r="G70" i="17"/>
  <c r="I70" i="17"/>
  <c r="J70" i="17"/>
  <c r="G71" i="17"/>
  <c r="I71" i="17"/>
  <c r="J71" i="17"/>
  <c r="G72" i="17"/>
  <c r="I72" i="17"/>
  <c r="J72" i="17"/>
  <c r="G73" i="17"/>
  <c r="I73" i="17"/>
  <c r="J73" i="17"/>
  <c r="G74" i="17"/>
  <c r="I74" i="17"/>
  <c r="J74" i="17"/>
  <c r="G75" i="17"/>
  <c r="I75" i="17"/>
  <c r="J75" i="17"/>
  <c r="G76" i="17"/>
  <c r="I76" i="17"/>
  <c r="J76" i="17"/>
  <c r="G77" i="17"/>
  <c r="I77" i="17"/>
  <c r="J77" i="17"/>
  <c r="G78" i="17"/>
  <c r="I78" i="17"/>
  <c r="J78" i="17"/>
  <c r="E79" i="17"/>
  <c r="F79" i="17"/>
  <c r="H79" i="17"/>
  <c r="G80" i="17"/>
  <c r="I80" i="17"/>
  <c r="J80" i="17"/>
  <c r="G81" i="17"/>
  <c r="I81" i="17"/>
  <c r="J81" i="17"/>
  <c r="G82" i="17"/>
  <c r="I82" i="17"/>
  <c r="J82" i="17"/>
  <c r="G83" i="17"/>
  <c r="I83" i="17"/>
  <c r="J83" i="17"/>
  <c r="G84" i="17"/>
  <c r="I84" i="17"/>
  <c r="J84" i="17"/>
  <c r="G85" i="17"/>
  <c r="I85" i="17"/>
  <c r="J85" i="17"/>
  <c r="G86" i="17"/>
  <c r="I86" i="17"/>
  <c r="J86" i="17"/>
  <c r="G87" i="17"/>
  <c r="I87" i="17"/>
  <c r="J87" i="17"/>
  <c r="G88" i="17"/>
  <c r="I88" i="17"/>
  <c r="J88" i="17"/>
  <c r="G89" i="17"/>
  <c r="I89" i="17"/>
  <c r="J89" i="17"/>
  <c r="G90" i="17"/>
  <c r="I90" i="17"/>
  <c r="J90" i="17"/>
  <c r="G91" i="17"/>
  <c r="I91" i="17"/>
  <c r="J91" i="17"/>
  <c r="E92" i="17"/>
  <c r="F92" i="17"/>
  <c r="I92" i="17"/>
  <c r="H92" i="17"/>
  <c r="J92" i="17"/>
  <c r="G93" i="17"/>
  <c r="I93" i="17"/>
  <c r="J93" i="17"/>
  <c r="G94" i="17"/>
  <c r="I94" i="17"/>
  <c r="J94" i="17"/>
  <c r="E95" i="17"/>
  <c r="F95" i="17"/>
  <c r="H95" i="17"/>
  <c r="G96" i="17"/>
  <c r="I96" i="17"/>
  <c r="J96" i="17"/>
  <c r="F111" i="17"/>
  <c r="F97" i="17" s="1"/>
  <c r="G113" i="17"/>
  <c r="J113" i="17"/>
  <c r="E117" i="17"/>
  <c r="F117" i="17"/>
  <c r="F116" i="17" s="1"/>
  <c r="H117" i="17"/>
  <c r="G118" i="17"/>
  <c r="I118" i="17"/>
  <c r="J118" i="17"/>
  <c r="E120" i="17"/>
  <c r="F120" i="17"/>
  <c r="H120" i="17"/>
  <c r="G121" i="17"/>
  <c r="I121" i="17"/>
  <c r="J121" i="17"/>
  <c r="G122" i="17"/>
  <c r="I122" i="17"/>
  <c r="J122" i="17"/>
  <c r="G123" i="17"/>
  <c r="I123" i="17"/>
  <c r="J123" i="17"/>
  <c r="I124" i="17"/>
  <c r="G125" i="17"/>
  <c r="I125" i="17"/>
  <c r="J125" i="17"/>
  <c r="G127" i="17"/>
  <c r="I127" i="17"/>
  <c r="J127" i="17"/>
  <c r="G128" i="17"/>
  <c r="I128" i="17"/>
  <c r="J128" i="17"/>
  <c r="E129" i="17"/>
  <c r="F129" i="17"/>
  <c r="H129" i="17"/>
  <c r="E133" i="17"/>
  <c r="H133" i="17"/>
  <c r="G136" i="17"/>
  <c r="I136" i="17"/>
  <c r="J136" i="17"/>
  <c r="G12" i="18"/>
  <c r="I12" i="18"/>
  <c r="G13" i="18"/>
  <c r="I13" i="18"/>
  <c r="J13" i="18"/>
  <c r="G14" i="18"/>
  <c r="I14" i="18"/>
  <c r="J14" i="18"/>
  <c r="G17" i="18"/>
  <c r="I17" i="18"/>
  <c r="J17" i="18"/>
  <c r="G19" i="18"/>
  <c r="I19" i="18"/>
  <c r="J19" i="18"/>
  <c r="G20" i="18"/>
  <c r="I20" i="18"/>
  <c r="J20" i="18"/>
  <c r="G21" i="18"/>
  <c r="I21" i="18"/>
  <c r="J21" i="18"/>
  <c r="G24" i="18"/>
  <c r="I24" i="18"/>
  <c r="J24" i="18"/>
  <c r="E11" i="19"/>
  <c r="F11" i="19"/>
  <c r="G11" i="19"/>
  <c r="H11" i="19"/>
  <c r="G12" i="19"/>
  <c r="I12" i="19"/>
  <c r="J12" i="19"/>
  <c r="G14" i="19"/>
  <c r="I14" i="19"/>
  <c r="J14" i="19"/>
  <c r="G15" i="19"/>
  <c r="I15" i="19"/>
  <c r="J15" i="19"/>
  <c r="G16" i="19"/>
  <c r="I16" i="19"/>
  <c r="J16" i="19"/>
  <c r="G17" i="19"/>
  <c r="I17" i="19"/>
  <c r="J17" i="19"/>
  <c r="E18" i="19"/>
  <c r="J18" i="19" s="1"/>
  <c r="F18" i="19"/>
  <c r="F13" i="19" s="1"/>
  <c r="F10" i="19" s="1"/>
  <c r="H18" i="19"/>
  <c r="G19" i="19"/>
  <c r="I19" i="19"/>
  <c r="J19" i="19"/>
  <c r="G20" i="19"/>
  <c r="I20" i="19"/>
  <c r="J20" i="19"/>
  <c r="G21" i="19"/>
  <c r="I21" i="19"/>
  <c r="J21" i="19"/>
  <c r="G23" i="19"/>
  <c r="I23" i="19"/>
  <c r="J23" i="19"/>
  <c r="E12" i="20"/>
  <c r="E14" i="20"/>
  <c r="G19" i="20"/>
  <c r="I19" i="20"/>
  <c r="J19" i="20"/>
  <c r="G20" i="20"/>
  <c r="I20" i="20"/>
  <c r="J20" i="20"/>
  <c r="G21" i="20"/>
  <c r="I21" i="20"/>
  <c r="J21" i="20"/>
  <c r="G22" i="20"/>
  <c r="I22" i="20"/>
  <c r="J22" i="20"/>
  <c r="G23" i="20"/>
  <c r="I23" i="20"/>
  <c r="J23" i="20"/>
  <c r="G24" i="20"/>
  <c r="I24" i="20"/>
  <c r="J24" i="20"/>
  <c r="G25" i="20"/>
  <c r="I25" i="20"/>
  <c r="J25" i="20"/>
  <c r="G26" i="20"/>
  <c r="G27" i="20"/>
  <c r="I27" i="20"/>
  <c r="J27" i="20"/>
  <c r="G28" i="20"/>
  <c r="I28" i="20"/>
  <c r="J28" i="20"/>
  <c r="E31" i="20"/>
  <c r="G32" i="20"/>
  <c r="I32" i="20"/>
  <c r="J32" i="20"/>
  <c r="E116" i="17"/>
  <c r="J111" i="17"/>
  <c r="F41" i="17"/>
  <c r="G74" i="15"/>
  <c r="I131" i="15"/>
  <c r="I112" i="15"/>
  <c r="I88" i="15"/>
  <c r="J38" i="15"/>
  <c r="G12" i="15"/>
  <c r="F125" i="15"/>
  <c r="G112" i="15"/>
  <c r="I287" i="13"/>
  <c r="G205" i="13"/>
  <c r="I192" i="13"/>
  <c r="G287" i="13"/>
  <c r="E191" i="13"/>
  <c r="I195" i="13"/>
  <c r="E110" i="13"/>
  <c r="G71" i="13"/>
  <c r="E32" i="13"/>
  <c r="G12" i="13"/>
  <c r="G169" i="13"/>
  <c r="I176" i="13"/>
  <c r="I33" i="13"/>
  <c r="J12" i="13"/>
  <c r="H11" i="13"/>
  <c r="J12" i="12"/>
  <c r="I11" i="11"/>
  <c r="G11" i="9"/>
  <c r="E10" i="9"/>
  <c r="I11" i="9"/>
  <c r="I66" i="7"/>
  <c r="J66" i="7"/>
  <c r="F10" i="6"/>
  <c r="G43" i="3"/>
  <c r="I16" i="3"/>
  <c r="G12" i="3"/>
  <c r="F11" i="3"/>
  <c r="F10" i="3" s="1"/>
  <c r="E11" i="2"/>
  <c r="I12" i="2"/>
  <c r="I31" i="20"/>
  <c r="J31" i="20"/>
  <c r="I11" i="19"/>
  <c r="H10" i="19"/>
  <c r="J11" i="19"/>
  <c r="J79" i="17"/>
  <c r="I13" i="19"/>
  <c r="J16" i="18"/>
  <c r="G124" i="17"/>
  <c r="J120" i="17"/>
  <c r="J26" i="20"/>
  <c r="F133" i="17"/>
  <c r="G133" i="17" s="1"/>
  <c r="H116" i="17"/>
  <c r="G65" i="17"/>
  <c r="J12" i="18"/>
  <c r="J61" i="17"/>
  <c r="J131" i="15"/>
  <c r="J116" i="15"/>
  <c r="J88" i="15"/>
  <c r="I76" i="15"/>
  <c r="J74" i="15"/>
  <c r="J72" i="15"/>
  <c r="G38" i="15"/>
  <c r="H11" i="15"/>
  <c r="J12" i="15"/>
  <c r="I19" i="14"/>
  <c r="J19" i="14"/>
  <c r="J17" i="14"/>
  <c r="G31" i="17"/>
  <c r="G11" i="16"/>
  <c r="J119" i="15"/>
  <c r="I116" i="15"/>
  <c r="G109" i="15"/>
  <c r="G72" i="15"/>
  <c r="F43" i="15"/>
  <c r="G17" i="14"/>
  <c r="G15" i="14"/>
  <c r="F14" i="14"/>
  <c r="F93" i="15"/>
  <c r="E43" i="15"/>
  <c r="I15" i="15"/>
  <c r="E14" i="14"/>
  <c r="I209" i="13"/>
  <c r="I11" i="14"/>
  <c r="J11" i="14"/>
  <c r="J200" i="13"/>
  <c r="J169" i="13"/>
  <c r="F110" i="13"/>
  <c r="J67" i="13"/>
  <c r="J33" i="13"/>
  <c r="H32" i="13"/>
  <c r="I12" i="12"/>
  <c r="J11" i="11"/>
  <c r="H10" i="11"/>
  <c r="J11" i="9"/>
  <c r="H10" i="9"/>
  <c r="G11" i="8"/>
  <c r="J56" i="7"/>
  <c r="G11" i="7"/>
  <c r="I20" i="6"/>
  <c r="J18" i="6"/>
  <c r="J11" i="5"/>
  <c r="I19" i="4"/>
  <c r="E11" i="3"/>
  <c r="E10" i="3" s="1"/>
  <c r="J13" i="1"/>
  <c r="H12" i="1"/>
  <c r="I200" i="13"/>
  <c r="I131" i="13"/>
  <c r="G111" i="13"/>
  <c r="F11" i="12"/>
  <c r="H10" i="12"/>
  <c r="J44" i="10"/>
  <c r="J11" i="8"/>
  <c r="H10" i="8"/>
  <c r="J53" i="7"/>
  <c r="J21" i="7"/>
  <c r="J11" i="7"/>
  <c r="J12" i="3"/>
  <c r="J15" i="2"/>
  <c r="J12" i="2"/>
  <c r="H11" i="2"/>
  <c r="G20" i="6"/>
  <c r="F10" i="14"/>
  <c r="F10" i="12"/>
  <c r="G11" i="12"/>
  <c r="J10" i="9"/>
  <c r="I10" i="12"/>
  <c r="G131" i="13"/>
  <c r="G42" i="17"/>
  <c r="G11" i="17"/>
  <c r="E10" i="17"/>
  <c r="G176" i="13"/>
  <c r="F175" i="13"/>
  <c r="J176" i="13"/>
  <c r="G33" i="13"/>
  <c r="I12" i="13"/>
  <c r="J15" i="14"/>
  <c r="I15" i="14"/>
  <c r="J22" i="6"/>
  <c r="G22" i="6"/>
  <c r="G192" i="13"/>
  <c r="J95" i="17"/>
  <c r="G15" i="15"/>
  <c r="I17" i="14"/>
  <c r="E11" i="20"/>
  <c r="E10" i="20" s="1"/>
  <c r="G104" i="17"/>
  <c r="G200" i="13"/>
  <c r="I47" i="16"/>
  <c r="I66" i="16"/>
  <c r="J47" i="16"/>
  <c r="G67" i="13"/>
  <c r="E11" i="13"/>
  <c r="J11" i="13" s="1"/>
  <c r="G195" i="13"/>
  <c r="J192" i="13"/>
  <c r="J149" i="13"/>
  <c r="F32" i="13"/>
  <c r="G32" i="13" s="1"/>
  <c r="I111" i="13"/>
  <c r="J111" i="13"/>
  <c r="J71" i="13"/>
  <c r="G88" i="16"/>
  <c r="I88" i="16"/>
  <c r="J112" i="15"/>
  <c r="G94" i="15"/>
  <c r="G88" i="15"/>
  <c r="E125" i="15"/>
  <c r="F118" i="15"/>
  <c r="I118" i="15" s="1"/>
  <c r="E111" i="15"/>
  <c r="I74" i="15"/>
  <c r="E118" i="15"/>
  <c r="G116" i="15"/>
  <c r="J109" i="15"/>
  <c r="G76" i="15"/>
  <c r="G19" i="14"/>
  <c r="J195" i="13"/>
  <c r="G90" i="13"/>
  <c r="G149" i="13"/>
  <c r="J205" i="13"/>
  <c r="I169" i="13"/>
  <c r="I90" i="13"/>
  <c r="E11" i="15"/>
  <c r="J15" i="15"/>
  <c r="G107" i="17"/>
  <c r="J19" i="7"/>
  <c r="G21" i="7"/>
  <c r="I53" i="7"/>
  <c r="G53" i="7"/>
  <c r="J20" i="6"/>
  <c r="F10" i="5"/>
  <c r="I11" i="5"/>
  <c r="J19" i="4"/>
  <c r="I43" i="3"/>
  <c r="J43" i="3"/>
  <c r="F11" i="2"/>
  <c r="G12" i="2"/>
  <c r="F12" i="1"/>
  <c r="I12" i="1" s="1"/>
  <c r="I13" i="1"/>
  <c r="I11" i="16"/>
  <c r="I16" i="18"/>
  <c r="G16" i="18"/>
  <c r="J111" i="15"/>
  <c r="I38" i="15"/>
  <c r="G11" i="14"/>
  <c r="J287" i="13"/>
  <c r="I10" i="11"/>
  <c r="G10" i="11"/>
  <c r="J10" i="11"/>
  <c r="G52" i="10"/>
  <c r="I11" i="10"/>
  <c r="J11" i="10"/>
  <c r="I26" i="20"/>
  <c r="J133" i="17"/>
  <c r="I116" i="17"/>
  <c r="I97" i="17"/>
  <c r="G111" i="17"/>
  <c r="I22" i="6"/>
  <c r="H43" i="15"/>
  <c r="I43" i="15" s="1"/>
  <c r="I44" i="15"/>
  <c r="H11" i="4"/>
  <c r="I11" i="3"/>
  <c r="I19" i="7" l="1"/>
  <c r="H10" i="7"/>
  <c r="J129" i="17"/>
  <c r="I129" i="17"/>
  <c r="H10" i="3"/>
  <c r="E119" i="17"/>
  <c r="G101" i="17"/>
  <c r="F191" i="13"/>
  <c r="G191" i="13" s="1"/>
  <c r="I205" i="13"/>
  <c r="H41" i="17"/>
  <c r="H119" i="17"/>
  <c r="G11" i="11"/>
  <c r="G10" i="9"/>
  <c r="I10" i="9"/>
  <c r="I25" i="7"/>
  <c r="I11" i="12"/>
  <c r="J11" i="12"/>
  <c r="I65" i="17"/>
  <c r="I42" i="6"/>
  <c r="H10" i="6"/>
  <c r="G10" i="5"/>
  <c r="I15" i="2"/>
  <c r="I11" i="2"/>
  <c r="J11" i="2"/>
  <c r="G15" i="16"/>
  <c r="J14" i="10"/>
  <c r="I13" i="10"/>
  <c r="I95" i="17"/>
  <c r="G14" i="14"/>
  <c r="F119" i="17"/>
  <c r="F46" i="16"/>
  <c r="I30" i="16"/>
  <c r="G30" i="16"/>
  <c r="I18" i="19"/>
  <c r="G264" i="13"/>
  <c r="F263" i="13"/>
  <c r="H110" i="13"/>
  <c r="I110" i="13" s="1"/>
  <c r="I149" i="13"/>
  <c r="I50" i="13"/>
  <c r="G50" i="13"/>
  <c r="G31" i="20"/>
  <c r="E23" i="18"/>
  <c r="J32" i="13"/>
  <c r="G25" i="7"/>
  <c r="I11" i="7"/>
  <c r="I61" i="7"/>
  <c r="G56" i="7"/>
  <c r="F10" i="7"/>
  <c r="G66" i="7"/>
  <c r="I56" i="7"/>
  <c r="I21" i="7"/>
  <c r="E10" i="6"/>
  <c r="G15" i="2"/>
  <c r="G10" i="6"/>
  <c r="G14" i="10"/>
  <c r="H10" i="10"/>
  <c r="I14" i="10"/>
  <c r="G48" i="10"/>
  <c r="I44" i="10"/>
  <c r="E10" i="14"/>
  <c r="G10" i="14" s="1"/>
  <c r="E12" i="4"/>
  <c r="E11" i="4" s="1"/>
  <c r="J11" i="4" s="1"/>
  <c r="J11" i="3"/>
  <c r="G16" i="3"/>
  <c r="J16" i="3"/>
  <c r="I12" i="3"/>
  <c r="G11" i="3"/>
  <c r="I119" i="15"/>
  <c r="H93" i="15"/>
  <c r="I93" i="15" s="1"/>
  <c r="J76" i="15"/>
  <c r="G44" i="15"/>
  <c r="E93" i="15"/>
  <c r="J94" i="15"/>
  <c r="J44" i="15"/>
  <c r="I72" i="15"/>
  <c r="G119" i="15"/>
  <c r="I109" i="15"/>
  <c r="G131" i="15"/>
  <c r="J118" i="15"/>
  <c r="G116" i="17"/>
  <c r="E97" i="17"/>
  <c r="J116" i="17"/>
  <c r="H64" i="17"/>
  <c r="I79" i="17"/>
  <c r="J11" i="17"/>
  <c r="J134" i="17"/>
  <c r="I117" i="17"/>
  <c r="I31" i="17"/>
  <c r="G79" i="17"/>
  <c r="J42" i="17"/>
  <c r="E64" i="17"/>
  <c r="J117" i="17"/>
  <c r="G95" i="17"/>
  <c r="G134" i="17"/>
  <c r="J124" i="17"/>
  <c r="G98" i="17"/>
  <c r="I133" i="17"/>
  <c r="I120" i="17"/>
  <c r="G10" i="17"/>
  <c r="J65" i="17"/>
  <c r="I41" i="17"/>
  <c r="F64" i="17"/>
  <c r="G92" i="17"/>
  <c r="G120" i="17"/>
  <c r="I111" i="17"/>
  <c r="I11" i="17"/>
  <c r="I42" i="17"/>
  <c r="G117" i="17"/>
  <c r="I134" i="17"/>
  <c r="I61" i="17"/>
  <c r="E41" i="17"/>
  <c r="G109" i="17"/>
  <c r="E175" i="13"/>
  <c r="G175" i="13" s="1"/>
  <c r="G18" i="19"/>
  <c r="G66" i="16"/>
  <c r="I32" i="13"/>
  <c r="E46" i="16"/>
  <c r="G263" i="13"/>
  <c r="I67" i="13"/>
  <c r="J50" i="13"/>
  <c r="J12" i="1"/>
  <c r="G12" i="1"/>
  <c r="I10" i="3"/>
  <c r="G10" i="3"/>
  <c r="J10" i="3"/>
  <c r="F12" i="4"/>
  <c r="I15" i="4"/>
  <c r="G15" i="4"/>
  <c r="J12" i="4"/>
  <c r="I10" i="5"/>
  <c r="J10" i="5"/>
  <c r="I18" i="6"/>
  <c r="E10" i="7"/>
  <c r="F10" i="10"/>
  <c r="I48" i="10"/>
  <c r="J13" i="10"/>
  <c r="G13" i="10"/>
  <c r="G10" i="12"/>
  <c r="J10" i="12"/>
  <c r="G110" i="13"/>
  <c r="I71" i="13"/>
  <c r="F49" i="13"/>
  <c r="E49" i="13"/>
  <c r="E10" i="13" s="1"/>
  <c r="J264" i="13"/>
  <c r="H14" i="14"/>
  <c r="I12" i="15"/>
  <c r="F11" i="15"/>
  <c r="I11" i="15" s="1"/>
  <c r="F10" i="15"/>
  <c r="I15" i="16"/>
  <c r="J64" i="17"/>
  <c r="G25" i="18"/>
  <c r="I25" i="18"/>
  <c r="H10" i="18"/>
  <c r="J11" i="18"/>
  <c r="I10" i="19"/>
  <c r="G41" i="17"/>
  <c r="I115" i="16"/>
  <c r="G115" i="16"/>
  <c r="J15" i="16"/>
  <c r="E10" i="16"/>
  <c r="J10" i="16" s="1"/>
  <c r="J46" i="16"/>
  <c r="G47" i="16"/>
  <c r="G125" i="15"/>
  <c r="H125" i="15"/>
  <c r="I125" i="15" s="1"/>
  <c r="G118" i="15"/>
  <c r="I94" i="15"/>
  <c r="G93" i="15"/>
  <c r="J43" i="15"/>
  <c r="G43" i="15"/>
  <c r="J11" i="15"/>
  <c r="F10" i="8"/>
  <c r="E10" i="8"/>
  <c r="J10" i="8" s="1"/>
  <c r="J42" i="6"/>
  <c r="F11" i="13"/>
  <c r="H10" i="17"/>
  <c r="H191" i="13"/>
  <c r="J41" i="17"/>
  <c r="H49" i="13"/>
  <c r="G11" i="2"/>
  <c r="E10" i="15"/>
  <c r="H175" i="13"/>
  <c r="F23" i="18"/>
  <c r="I23" i="18" s="1"/>
  <c r="G97" i="17" l="1"/>
  <c r="E9" i="17"/>
  <c r="G9" i="17" s="1"/>
  <c r="J110" i="13"/>
  <c r="J93" i="15"/>
  <c r="I10" i="10"/>
  <c r="H9" i="17"/>
  <c r="F10" i="13"/>
  <c r="G10" i="13" s="1"/>
  <c r="G64" i="17"/>
  <c r="F9" i="17"/>
  <c r="H10" i="13"/>
  <c r="I49" i="13"/>
  <c r="J18" i="20"/>
  <c r="I18" i="20"/>
  <c r="G18" i="20"/>
  <c r="J23" i="18"/>
  <c r="E10" i="18"/>
  <c r="J10" i="18" s="1"/>
  <c r="J97" i="17"/>
  <c r="I10" i="7"/>
  <c r="G10" i="7"/>
  <c r="J10" i="7"/>
  <c r="J119" i="17"/>
  <c r="I119" i="17"/>
  <c r="G119" i="17"/>
  <c r="I64" i="17"/>
  <c r="J49" i="13"/>
  <c r="F11" i="4"/>
  <c r="G12" i="4"/>
  <c r="I12" i="4"/>
  <c r="J10" i="10"/>
  <c r="G10" i="10"/>
  <c r="G49" i="13"/>
  <c r="I263" i="13"/>
  <c r="J263" i="13"/>
  <c r="I14" i="14"/>
  <c r="J14" i="14"/>
  <c r="H10" i="14"/>
  <c r="G11" i="15"/>
  <c r="I111" i="15"/>
  <c r="G111" i="15"/>
  <c r="E10" i="19"/>
  <c r="J13" i="19"/>
  <c r="G13" i="19"/>
  <c r="F10" i="16"/>
  <c r="G46" i="16"/>
  <c r="I46" i="16"/>
  <c r="H10" i="15"/>
  <c r="I10" i="15" s="1"/>
  <c r="J125" i="15"/>
  <c r="G10" i="15"/>
  <c r="G10" i="8"/>
  <c r="I10" i="8"/>
  <c r="I10" i="6"/>
  <c r="J10" i="6"/>
  <c r="I11" i="13"/>
  <c r="G11" i="13"/>
  <c r="I10" i="17"/>
  <c r="J10" i="17"/>
  <c r="I191" i="13"/>
  <c r="J191" i="13"/>
  <c r="G23" i="18"/>
  <c r="F10" i="18"/>
  <c r="I11" i="18"/>
  <c r="G11" i="18"/>
  <c r="I175" i="13"/>
  <c r="J175" i="13"/>
  <c r="I9" i="17" l="1"/>
  <c r="J9" i="17"/>
  <c r="J10" i="15"/>
  <c r="J17" i="20"/>
  <c r="G17" i="20"/>
  <c r="I17" i="20"/>
  <c r="I11" i="4"/>
  <c r="G11" i="4"/>
  <c r="I10" i="14"/>
  <c r="J10" i="14"/>
  <c r="G10" i="19"/>
  <c r="J10" i="19"/>
  <c r="G10" i="16"/>
  <c r="I10" i="16"/>
  <c r="J10" i="13"/>
  <c r="I10" i="13"/>
  <c r="G10" i="18"/>
  <c r="I10" i="18"/>
  <c r="J16" i="20" l="1"/>
  <c r="I16" i="20"/>
  <c r="G16" i="20"/>
  <c r="J15" i="20" l="1"/>
  <c r="G15" i="20"/>
  <c r="I15" i="20"/>
  <c r="J14" i="20" l="1"/>
  <c r="I14" i="20"/>
  <c r="G14" i="20"/>
  <c r="J13" i="20" l="1"/>
  <c r="G13" i="20"/>
  <c r="I13" i="20"/>
  <c r="J12" i="20" l="1"/>
  <c r="G12" i="20"/>
  <c r="I12" i="20"/>
  <c r="J10" i="20" l="1"/>
  <c r="J11" i="20"/>
  <c r="I11" i="20"/>
  <c r="G11" i="20"/>
  <c r="G10" i="20" l="1"/>
  <c r="I10" i="20"/>
</calcChain>
</file>

<file path=xl/sharedStrings.xml><?xml version="1.0" encoding="utf-8"?>
<sst xmlns="http://schemas.openxmlformats.org/spreadsheetml/2006/main" count="1570" uniqueCount="264">
  <si>
    <t>Załącznik Nr 2</t>
  </si>
  <si>
    <t>WYSZCZEGÓLNIENIE   WYDATKÓW</t>
  </si>
  <si>
    <t>Plan</t>
  </si>
  <si>
    <t>Przewidywane</t>
  </si>
  <si>
    <t>Kolumna</t>
  </si>
  <si>
    <t>Projekt</t>
  </si>
  <si>
    <t>Dział</t>
  </si>
  <si>
    <t>Rozdział</t>
  </si>
  <si>
    <t>§</t>
  </si>
  <si>
    <t>wydatków</t>
  </si>
  <si>
    <t>wykonanie</t>
  </si>
  <si>
    <t>6:5</t>
  </si>
  <si>
    <t>planu</t>
  </si>
  <si>
    <t>8:6</t>
  </si>
  <si>
    <t>8:5</t>
  </si>
  <si>
    <t>Uwagi</t>
  </si>
  <si>
    <t>(x100)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</si>
  <si>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</si>
  <si>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</si>
  <si>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</si>
  <si>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</si>
  <si>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</si>
  <si>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</si>
  <si>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020</t>
  </si>
  <si>
    <t>Leśnictwo</t>
  </si>
  <si>
    <t>02001</t>
  </si>
  <si>
    <t>Gospodarka leśna</t>
  </si>
  <si>
    <t>różne wydatki na rzecz osób fizycznych</t>
  </si>
  <si>
    <t>02002</t>
  </si>
  <si>
    <t>Nadzór nad gospodarką leśną</t>
  </si>
  <si>
    <t>4210</t>
  </si>
  <si>
    <t>zakup materiałów i wyposażenia</t>
  </si>
  <si>
    <t>WYSZCZEGÓLNIENIE  WYDATKÓW</t>
  </si>
  <si>
    <t>Transport i Łączność</t>
  </si>
  <si>
    <t>Drogi publiczne powiatowe</t>
  </si>
  <si>
    <t>Zarząd Dróg Powiatowych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</si>
  <si>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</si>
  <si>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</si>
  <si>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</si>
  <si>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</si>
  <si>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</si>
  <si>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</si>
  <si>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</si>
  <si>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</si>
  <si>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</si>
  <si>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</si>
  <si>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</si>
  <si>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</si>
  <si>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</si>
  <si>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</si>
  <si>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  swiadczonych w ruchomej publicznej sieci telefonicznej</t>
  </si>
  <si>
    <t>opłaty z tytułu zakupu usług telekomunikacyjnych świadczonych w stacjonarnej publicznej sieci telefonicznej</t>
  </si>
  <si>
    <t>zakup usług obejmujących wykonanie ekspertyz, analiz i opinii</t>
  </si>
  <si>
    <t>4410</t>
  </si>
  <si>
    <t>podróże służbowe krajowe</t>
  </si>
  <si>
    <t>odpisy na ZFŚS</t>
  </si>
  <si>
    <t>podatek od nieruchomości</t>
  </si>
  <si>
    <t>pozostałe podatki na rzecz budżetów jednostek samorządu terytorialnego</t>
  </si>
  <si>
    <t>opłaty na rzecz budżetów jednostek samorządu terytorialnego</t>
  </si>
  <si>
    <t>kary i odszkodowania wypłacane na rzecz osób fizycznych</t>
  </si>
  <si>
    <t>szkolenia pracowników niebędących członkami korpusu służby cywilnej</t>
  </si>
  <si>
    <t>wydatki inwestycyjne jednostek budżetowych</t>
  </si>
  <si>
    <t>wydatki na zakupy inwestycyjne jednostek budżetowych</t>
  </si>
  <si>
    <t>Drogi publiczne gminne</t>
  </si>
  <si>
    <t>dotacja celowa na pomoc finansową udzielaną między jednostkami samorządu terytorialnego na dofinansowanie własnych zadań inwestycyjnych i zakupów inwestycyjnych</t>
  </si>
  <si>
    <t>630</t>
  </si>
  <si>
    <t>Turystyka</t>
  </si>
  <si>
    <t>63003</t>
  </si>
  <si>
    <t>Zadania w zakresie upowszechniania turystyki</t>
  </si>
  <si>
    <t>dotacje celowe przekazane do samorządu województwa na inwestycje i zakupy inwestycyjne realizowane na podstawie porozumień (umów) między jednostkami samorządu terytorialnego</t>
  </si>
  <si>
    <t>63095</t>
  </si>
  <si>
    <t>Pozostała działalność</t>
  </si>
  <si>
    <t>2360</t>
  </si>
  <si>
    <t xml:space="preserve">dotacje celowe z budżetu jednostki samorządu terytorialnego, udzielone w rtybie art.221 ustawy na finansowanie lub dofinansowanie zadań zleconych do realizacji organizacjom prowadzącym działalność pożytku publicznego </t>
  </si>
  <si>
    <t>Załacznik Nr 2</t>
  </si>
  <si>
    <t>Gospodarka Mieszkaniowa</t>
  </si>
  <si>
    <t>Gospodarka Gruntami i Nieruchomościami</t>
  </si>
  <si>
    <t xml:space="preserve">Załącznik Nr 2 </t>
  </si>
  <si>
    <t xml:space="preserve"> (x100)</t>
  </si>
  <si>
    <t>Działalność Usługowa</t>
  </si>
  <si>
    <t>Prace Geodezyjne i Kartograficzne /nieinwestycyjne/</t>
  </si>
  <si>
    <t>Opracowania Geodezyjne i kartograficzne</t>
  </si>
  <si>
    <t>Nadzór Budowlany</t>
  </si>
  <si>
    <t>4020</t>
  </si>
  <si>
    <t>wynagrodzenia osobowe członków korpusu służby cywilnej</t>
  </si>
  <si>
    <t>4110</t>
  </si>
  <si>
    <t>4120</t>
  </si>
  <si>
    <t>4240</t>
  </si>
  <si>
    <t>zakup pomocy naukowych, dydaktycznych i książek</t>
  </si>
  <si>
    <t>4260</t>
  </si>
  <si>
    <t>4270</t>
  </si>
  <si>
    <t>4280</t>
  </si>
  <si>
    <t>4430</t>
  </si>
  <si>
    <t>różne opłaty i składki</t>
  </si>
  <si>
    <t>4440</t>
  </si>
  <si>
    <t>4610</t>
  </si>
  <si>
    <t>koszty postępowania sądowego i prokuratorskiego</t>
  </si>
  <si>
    <t>Administracja Publiczna</t>
  </si>
  <si>
    <t>Urzędy Wojewódzkie</t>
  </si>
  <si>
    <t>odpis na ZFŚS</t>
  </si>
  <si>
    <t>Urzędy Marszałkowskie</t>
  </si>
  <si>
    <t>Dotacja celowa na pomoc finansową udzielaną między jednostkami samorządu terytorialnego na dofinansowanie własnych zadań bieżących</t>
  </si>
  <si>
    <t>Rady Powiatów</t>
  </si>
  <si>
    <t>Starostwa Powiatowe</t>
  </si>
  <si>
    <t>zakup leków, wyrobów medycznych i produktów biobójczych</t>
  </si>
  <si>
    <t>zakup usług obejmujących tłumaczenia</t>
  </si>
  <si>
    <t>podróże służbowe zagraniczne</t>
  </si>
  <si>
    <t>opłaty na rzecz budżetu państwa</t>
  </si>
  <si>
    <t>pozostałe odsetki</t>
  </si>
  <si>
    <t>Urzędy Gmin (Miast i Miast na prawach powiatów)</t>
  </si>
  <si>
    <t>Kwalifikacja wojskowa</t>
  </si>
  <si>
    <t>Promocja jednostek samorządu terytorialnego</t>
  </si>
  <si>
    <t>Urzędy Naczelnych Organów Władzy Państwowej, Kontroli i Ochrony Prawa Oraz Sądownictwa</t>
  </si>
  <si>
    <t>Wybory do rad gmin, rad powiatów i sejmików województw, wybory wójtów, burmistrzów i prezydentów miasta oraz referenda gminne i wojewódzkie</t>
  </si>
  <si>
    <t>Obrona narodowa</t>
  </si>
  <si>
    <t>Pozostałe wydatki obronne</t>
  </si>
  <si>
    <t>Bezpieczeństwo publiczne i ochrona przeciwpożarowa</t>
  </si>
  <si>
    <t>Wpłaty jednostek na państwowy fundusz celowy</t>
  </si>
  <si>
    <t>Komendy Powiatowe Policji</t>
  </si>
  <si>
    <t>Komendy Powiatowe Państwowej Straży Pożarnej</t>
  </si>
  <si>
    <t>Komenda Powiatowa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</si>
  <si>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</si>
  <si>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</si>
  <si>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zakup sprzętu i uzbrojenia</t>
  </si>
  <si>
    <t>Szkolenia członków korpusu służby cywilnej</t>
  </si>
  <si>
    <t>Obrona Cywilna</t>
  </si>
  <si>
    <t>Zarządzanie kryzysowe</t>
  </si>
  <si>
    <t>Obsługa długu publicznego</t>
  </si>
  <si>
    <t>Obsługa papierów  wartościowych, kredytów i pożyczek jednostek samorządu terytorialnego</t>
  </si>
  <si>
    <t>8070</t>
  </si>
  <si>
    <t>Różne Rozliczenia</t>
  </si>
  <si>
    <t>Rezerwy ogólne i celowe</t>
  </si>
  <si>
    <t>rezerwy</t>
  </si>
  <si>
    <t>w tym :</t>
  </si>
  <si>
    <t xml:space="preserve">rezerwa ogólna </t>
  </si>
  <si>
    <t xml:space="preserve">rezerwa celowa </t>
  </si>
  <si>
    <t>Oświata i wychowanie</t>
  </si>
  <si>
    <t>Szkoły podstawowe specjalne</t>
  </si>
  <si>
    <t>Specjalny Ośrodek Szkolno-Wychowawczy</t>
  </si>
  <si>
    <t>składki na Fundusz Emerytur Pomostowych</t>
  </si>
  <si>
    <t>Starostwo Powiatowe</t>
  </si>
  <si>
    <t>Gimnazja specjalne</t>
  </si>
  <si>
    <t>Licea Ogólnokształcące</t>
  </si>
  <si>
    <t>Liceum Ogólnokształcące</t>
  </si>
  <si>
    <t>dotacja podmiotowa z budżetu dla niepublicznej jednostki systemu oświaty</t>
  </si>
  <si>
    <t>Zespół Szkół Budowlanych</t>
  </si>
  <si>
    <t>Szkoły Zawodowe</t>
  </si>
  <si>
    <t>Zespół Szkół Licealnych i Zawodowych</t>
  </si>
  <si>
    <t>Zespół Szkół Zawodowych</t>
  </si>
  <si>
    <t>Szkoły Zawodowe Specjalne</t>
  </si>
  <si>
    <t>Dokształcanie i doskonalenie nauczycieli</t>
  </si>
  <si>
    <t>dotacje celowe przekazane gminie na zadania bieżące realizowane na podstawie porozumień(umów) między jednostkami samorządu terytorialnego</t>
  </si>
  <si>
    <t>Ochrona zdrowia</t>
  </si>
  <si>
    <t>Szpitale ogólne</t>
  </si>
  <si>
    <t>pokrycie ujemnego wyniku finansowego i przejętych zobowiązań po likwidowanych i przekształcanych jednostkach zaliczanych do sektora finansów publicznych</t>
  </si>
  <si>
    <t>Składki na ubezpieczenie zdrowotne oraz świadczenia dla osób nieobjętych obowiązkiem ubezpieczenia zdrowotnego</t>
  </si>
  <si>
    <t>Powiatowy Urząd Pracy</t>
  </si>
  <si>
    <t>składki na ubezpieczenie zdrowotne</t>
  </si>
  <si>
    <t>Powiatowy Dom Dziecka</t>
  </si>
  <si>
    <t>Powiatowe Centrum Pomocy Rodzinie</t>
  </si>
  <si>
    <t>Pomoc społeczna</t>
  </si>
  <si>
    <t>Placówki Opiekuńczo-Wychowawcze</t>
  </si>
  <si>
    <t>świadczenia społeczne</t>
  </si>
  <si>
    <t>zakup środków żywności</t>
  </si>
  <si>
    <t>dotacja celowa z budżetu na finansowanie lub dofinansowanie zadań zleconych do realizacji pozostałym jednostkom niezaliczanym do sektora finansów publicznych</t>
  </si>
  <si>
    <t>Domy Pomocy Społecznej</t>
  </si>
  <si>
    <t>Powiatowy Dom Pomocy Społecznej</t>
  </si>
  <si>
    <t>Ośrodki Wsparcia</t>
  </si>
  <si>
    <t>Rodziny Zastępcze</t>
  </si>
  <si>
    <t>dotacje celowe przekazane dla powiatu na zadania bieżące realizowane na podstawie porozumień (umów) między jednostkami samorządu terytorialnego</t>
  </si>
  <si>
    <t>Zadania w Zakresie Przeciwdziałania Przemocy w Rodzinie</t>
  </si>
  <si>
    <t>Powiatowe Centra Pomocy Rodzinie</t>
  </si>
  <si>
    <t>opłaty za administrowanie i czynsze za budynki, lokale i pomieszczenia garażowe</t>
  </si>
  <si>
    <t>Jednostki specjalistycznego poradnictwa, mieszkania chronione i ośrodki interwencji kryzysowej</t>
  </si>
  <si>
    <t>Dokształcanie  i doskonalenie nauczycieli</t>
  </si>
  <si>
    <t>Pozostałe zadania w zakresie polityki społecznej</t>
  </si>
  <si>
    <t>Rehabilitacja zawodowa i społeczna osób niepełnosprawnych</t>
  </si>
  <si>
    <t>dotacja podmiotowa z budżetu dla jednostek niezaliczanych do sektora finansów publicznych</t>
  </si>
  <si>
    <t>Zespoły do spraw orzekania o niepełnosprawności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</si>
  <si>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</si>
  <si>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</si>
  <si>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</si>
  <si>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</si>
  <si>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Poradnia Psychologiczno-Pedagogiczna</t>
  </si>
  <si>
    <t>Internaty i bursy szkolne</t>
  </si>
  <si>
    <t>Kolonie i obozy oraz inne formy wypoczynku dzieci i młodzieży szkolnej, a także szkolenia młodzieży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</si>
  <si>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</si>
  <si>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</si>
  <si>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</si>
  <si>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</si>
  <si>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</si>
  <si>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</si>
  <si>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</si>
  <si>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Obiekty Sportowe</t>
  </si>
  <si>
    <t>nagrody o charakterze szczególnym niezaliczane do wynagrodzeń</t>
  </si>
  <si>
    <t>stypendia różne</t>
  </si>
  <si>
    <t>stypendia dla uczniów</t>
  </si>
  <si>
    <t xml:space="preserve">Zadania w zakresie  Kultury Fizycznej </t>
  </si>
  <si>
    <t xml:space="preserve">Kultura Fizyczna </t>
  </si>
  <si>
    <t xml:space="preserve">Zwrot dotacji oraz płatności, w tym wykorzystanych nie zgodnie z przeznaczeniem lub wykorzystanych z naruszeniem procedur, o których mowa w art..184 ustawy, pobranych nienależnie lub w nadmiernej wysokości </t>
  </si>
  <si>
    <t>podatek od towarów i usług (VAT)</t>
  </si>
  <si>
    <t>4309</t>
  </si>
  <si>
    <t>dotacje celowe przekazane gminie na inwestycje i zakupy inwestycyjne realizowane na podstawie porozumień (umów) między jednostkami samorządu terytorialnego</t>
  </si>
  <si>
    <t xml:space="preserve">kary i odszkodowania wypłacane na rzecz osób prawnych i innych jednostek organizacyjnych </t>
  </si>
  <si>
    <t>2330</t>
  </si>
  <si>
    <t>dotacje celowe przekazane do samorządu województwa na zadania bieżące realizowane na podstawie porozumień(umów) między jednostkami samorządu terytorialnego</t>
  </si>
  <si>
    <t>na 2015 r.</t>
  </si>
  <si>
    <t xml:space="preserve">                  Plan wydatków na 2015 rok - dział 854</t>
  </si>
  <si>
    <t>Wynagrodzenia bezosobowe</t>
  </si>
  <si>
    <t xml:space="preserve">Opłaty na rzecz budżetu państwa </t>
  </si>
  <si>
    <t>Zakup usług remontowych</t>
  </si>
  <si>
    <t xml:space="preserve">Zespół Szkół Zawodowych </t>
  </si>
  <si>
    <t xml:space="preserve">Liceum ogółnokształcace </t>
  </si>
  <si>
    <t xml:space="preserve">Zespół Szkół Licealnych i Zawodowych </t>
  </si>
  <si>
    <t>Nagrody o charakterze szczególnym niezaliczane do wynagrodzeń</t>
  </si>
  <si>
    <t>Wydatki na zakupy inwestycyjne jednostek budżetowych</t>
  </si>
  <si>
    <t>Opłaty na rzecz budżetów jednostki</t>
  </si>
  <si>
    <t>podróże słuzbowe krajowe</t>
  </si>
  <si>
    <t>Podróże służbowe krajowe</t>
  </si>
  <si>
    <t>Usuwanie skutków klęsk żywiołowych</t>
  </si>
  <si>
    <t>Zwrot dotacji oraz płatności,w tym wykorzystanych nie zgodnie z przeznaczeniem lub wykorzystanych z naruszeniem procedur,o których mowa w art.184 ustawy pobranych nienależnie lub w nadmiernej wysokości</t>
  </si>
  <si>
    <t>do Uzasadnienia  Projektu</t>
  </si>
  <si>
    <t>budżetu na rok 2016</t>
  </si>
  <si>
    <t>2015 r.</t>
  </si>
  <si>
    <t>na 2016 r.</t>
  </si>
  <si>
    <t xml:space="preserve">                     Plan wydatków na 2016 rok - dział 926</t>
  </si>
  <si>
    <t xml:space="preserve">                Plan wydatków na 2016 rok - dział 921</t>
  </si>
  <si>
    <t xml:space="preserve">                Plan wydatków na 2016 rok - dział 900</t>
  </si>
  <si>
    <t xml:space="preserve">                       Plan wydatków na 2016 rok - dział 853</t>
  </si>
  <si>
    <t>Budżetu na rok 2016</t>
  </si>
  <si>
    <t xml:space="preserve">                       Plan  wydatków na  2016 rok - dział 852</t>
  </si>
  <si>
    <t xml:space="preserve">                       Plan  wydatków na 2016 rok - dział 851</t>
  </si>
  <si>
    <t xml:space="preserve">                                       Plan wydatków na 2016 rok - dział 801</t>
  </si>
  <si>
    <t xml:space="preserve">           Plan wydatków na 2016 rok - dział 758</t>
  </si>
  <si>
    <t xml:space="preserve">         Plan wydatków na 2016 rok - dział 757</t>
  </si>
  <si>
    <t xml:space="preserve">                        Plan wydatków na 2016 rok - dział 754</t>
  </si>
  <si>
    <t xml:space="preserve">            Plan wydatków na 2016 rok - dział 752</t>
  </si>
  <si>
    <t xml:space="preserve">            Plan wydatków na 2016 rok - dział 751</t>
  </si>
  <si>
    <t xml:space="preserve">         Plan wydatków na 2016 rok - dział 750</t>
  </si>
  <si>
    <t xml:space="preserve">            Plan wydatków na 2016 rok - dział 710</t>
  </si>
  <si>
    <t xml:space="preserve">            Plan wydatków na 2016 rok - dział 700</t>
  </si>
  <si>
    <t>Plan wydatków na rok 2016 - Dział 630</t>
  </si>
  <si>
    <t xml:space="preserve">              Plan wydatków na 2016 rok - dział 600</t>
  </si>
  <si>
    <t>Plan wydatków na rok 2016 - Dział 020</t>
  </si>
  <si>
    <t>Plan wydatków na rok 2016- Dział 010</t>
  </si>
  <si>
    <t>Realizacja zadań wymagających stosowania specjalnej organizacji nauki i metod pracy dla dzieci i młodzieży w szkołach podstawowych,gimnazjach,liceach ogólnokształcących,liceach profilowanych i szkołach zawodowych oraz artystycznych</t>
  </si>
  <si>
    <t>wydatki na zkupy inwestycyjne jednostek budżetowych</t>
  </si>
  <si>
    <t>Inne formy pomocy dla uczniów</t>
  </si>
  <si>
    <t>4170</t>
  </si>
  <si>
    <t>4360</t>
  </si>
  <si>
    <t>różnewydatki na rzecz osób fizycznych</t>
  </si>
  <si>
    <t>Dotacja celowa na pomoc finansową udzielaną między jednostkami samorządu terytorialnego na dofinansowanie własnych zadań inwestycyjnych i zakupów inwestycyjnych</t>
  </si>
  <si>
    <t>nagrody konkursowe</t>
  </si>
  <si>
    <t>4190</t>
  </si>
  <si>
    <t>4420</t>
  </si>
  <si>
    <t>Podróże służbowe zagraniczne</t>
  </si>
  <si>
    <t>Wczesne wspomaganie rodziny</t>
  </si>
  <si>
    <t>Zadania z zakresu geodezji i kartografii</t>
  </si>
  <si>
    <t>Podatek od towarów i usług (VAT)</t>
  </si>
  <si>
    <t>odsetki,dyskonto i inne rozliczenia dotyczące skarbowych papierów wartościowych,kredytów i pożyczek oraz innych instrumentów finansowych,związanych z obsługą długu krajowego</t>
  </si>
  <si>
    <t>opłaty z tytułu  zakupu usług telekomunikacyjnych</t>
  </si>
  <si>
    <t>uposażenia żołnierzy zawodowych oraz funkcjonariuszy</t>
  </si>
  <si>
    <t>równoważniki pieniężne i ekwiwalenty dla żołnierzy i funkcjonariuszy oraz pozostałe należności</t>
  </si>
  <si>
    <t xml:space="preserve">inne należności żołnierzy zawodowych oraz funkcjonariuszy  zaliczane do wynagrodzeń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</si>
</sst>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27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Arial CE"/>
      <family val="2"/>
      <charset val="238"/>
    </font>
    <font>
      <b/>
      <i/>
      <sz val="9"/>
      <name val="Tahoma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 applyFill="0" applyBorder="0" applyAlignment="0" applyProtection="0"/>
  </cellStyleXfs>
  <cellXfs count="13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2" borderId="1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/>
    <xf numFmtId="0" fontId="7" fillId="0" borderId="3" xfId="0" applyFont="1" applyBorder="1" applyAlignment="1">
      <alignment horizontal="center" vertical="center"/>
    </xf>
    <xf numFmtId="0" fontId="1" fillId="0" borderId="15" xfId="0" applyFont="1" applyBorder="1"/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/>
    <xf numFmtId="3" fontId="9" fillId="0" borderId="0" xfId="0" applyNumberFormat="1" applyFont="1" applyBorder="1"/>
    <xf numFmtId="3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/>
    <xf numFmtId="49" fontId="14" fillId="0" borderId="56" xfId="0" applyNumberFormat="1" applyFont="1" applyBorder="1" applyAlignment="1">
      <alignment horizontal="center" vertical="center"/>
    </xf>
    <xf numFmtId="49" fontId="14" fillId="0" borderId="57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" fontId="14" fillId="0" borderId="58" xfId="1" applyNumberFormat="1" applyFont="1" applyFill="1" applyBorder="1" applyAlignment="1" applyProtection="1">
      <alignment horizontal="right" vertical="center"/>
    </xf>
    <xf numFmtId="3" fontId="14" fillId="0" borderId="57" xfId="1" applyNumberFormat="1" applyFont="1" applyFill="1" applyBorder="1" applyAlignment="1" applyProtection="1">
      <alignment horizontal="right" vertical="center"/>
    </xf>
    <xf numFmtId="4" fontId="14" fillId="0" borderId="57" xfId="1" applyNumberFormat="1" applyFont="1" applyFill="1" applyBorder="1" applyAlignment="1" applyProtection="1">
      <alignment horizontal="right" vertical="center"/>
    </xf>
    <xf numFmtId="3" fontId="14" fillId="0" borderId="58" xfId="0" applyNumberFormat="1" applyFont="1" applyBorder="1" applyAlignment="1">
      <alignment horizontal="right" vertical="center"/>
    </xf>
    <xf numFmtId="4" fontId="14" fillId="0" borderId="58" xfId="0" applyNumberFormat="1" applyFont="1" applyBorder="1" applyAlignment="1">
      <alignment horizontal="right" vertical="center"/>
    </xf>
    <xf numFmtId="4" fontId="14" fillId="0" borderId="59" xfId="0" applyNumberFormat="1" applyFont="1" applyBorder="1" applyAlignment="1">
      <alignment horizontal="righ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3" fontId="15" fillId="0" borderId="0" xfId="0" applyNumberFormat="1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/>
    <xf numFmtId="0" fontId="15" fillId="0" borderId="0" xfId="0" applyFont="1" applyBorder="1" applyAlignment="1">
      <alignment horizontal="center" vertical="center"/>
    </xf>
    <xf numFmtId="0" fontId="15" fillId="2" borderId="1" xfId="0" applyFont="1" applyFill="1" applyBorder="1"/>
    <xf numFmtId="0" fontId="15" fillId="2" borderId="60" xfId="0" applyFont="1" applyFill="1" applyBorder="1"/>
    <xf numFmtId="0" fontId="15" fillId="2" borderId="2" xfId="0" applyFont="1" applyFill="1" applyBorder="1" applyAlignment="1">
      <alignment horizontal="center" vertical="center"/>
    </xf>
    <xf numFmtId="3" fontId="15" fillId="2" borderId="61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62" xfId="0" applyFont="1" applyFill="1" applyBorder="1"/>
    <xf numFmtId="0" fontId="15" fillId="2" borderId="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3" fontId="15" fillId="2" borderId="27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4" xfId="0" applyFont="1" applyFill="1" applyBorder="1"/>
    <xf numFmtId="0" fontId="15" fillId="2" borderId="5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3" fontId="15" fillId="2" borderId="65" xfId="0" applyNumberFormat="1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3" fontId="15" fillId="0" borderId="6" xfId="1" applyNumberFormat="1" applyFont="1" applyFill="1" applyBorder="1" applyAlignment="1" applyProtection="1">
      <alignment horizontal="right" vertical="center"/>
    </xf>
    <xf numFmtId="4" fontId="15" fillId="0" borderId="6" xfId="1" applyNumberFormat="1" applyFont="1" applyFill="1" applyBorder="1" applyAlignment="1" applyProtection="1">
      <alignment horizontal="right" vertical="center"/>
    </xf>
    <xf numFmtId="3" fontId="15" fillId="0" borderId="6" xfId="0" applyNumberFormat="1" applyFont="1" applyBorder="1" applyAlignment="1">
      <alignment vertical="center"/>
    </xf>
    <xf numFmtId="4" fontId="15" fillId="0" borderId="6" xfId="0" applyNumberFormat="1" applyFont="1" applyBorder="1" applyAlignment="1">
      <alignment horizontal="right" vertical="center"/>
    </xf>
    <xf numFmtId="4" fontId="15" fillId="0" borderId="29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3" fontId="14" fillId="0" borderId="7" xfId="1" applyNumberFormat="1" applyFont="1" applyFill="1" applyBorder="1" applyAlignment="1" applyProtection="1">
      <alignment horizontal="right" vertical="center"/>
    </xf>
    <xf numFmtId="4" fontId="14" fillId="0" borderId="7" xfId="1" applyNumberFormat="1" applyFont="1" applyFill="1" applyBorder="1" applyAlignment="1" applyProtection="1">
      <alignment horizontal="right" vertical="center"/>
    </xf>
    <xf numFmtId="3" fontId="14" fillId="0" borderId="7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horizontal="right" vertical="center"/>
    </xf>
    <xf numFmtId="4" fontId="14" fillId="0" borderId="7" xfId="0" applyNumberFormat="1" applyFont="1" applyBorder="1" applyAlignment="1">
      <alignment horizontal="right" vertical="center"/>
    </xf>
    <xf numFmtId="4" fontId="14" fillId="0" borderId="32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" fontId="14" fillId="0" borderId="58" xfId="1" applyNumberFormat="1" applyFont="1" applyFill="1" applyBorder="1" applyAlignment="1" applyProtection="1">
      <alignment horizontal="right" vertical="center"/>
    </xf>
    <xf numFmtId="4" fontId="14" fillId="0" borderId="6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/>
    <xf numFmtId="0" fontId="15" fillId="2" borderId="2" xfId="0" applyFont="1" applyFill="1" applyBorder="1"/>
    <xf numFmtId="3" fontId="14" fillId="0" borderId="4" xfId="0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3" fontId="14" fillId="0" borderId="3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/>
    <xf numFmtId="3" fontId="15" fillId="0" borderId="8" xfId="1" applyNumberFormat="1" applyFont="1" applyFill="1" applyBorder="1" applyAlignment="1" applyProtection="1">
      <alignment horizontal="right"/>
    </xf>
    <xf numFmtId="4" fontId="15" fillId="0" borderId="8" xfId="1" applyNumberFormat="1" applyFont="1" applyFill="1" applyBorder="1" applyAlignment="1" applyProtection="1">
      <alignment horizontal="right"/>
    </xf>
    <xf numFmtId="3" fontId="15" fillId="0" borderId="8" xfId="0" applyNumberFormat="1" applyFont="1" applyBorder="1" applyAlignment="1">
      <alignment horizontal="right"/>
    </xf>
    <xf numFmtId="4" fontId="15" fillId="0" borderId="8" xfId="0" applyNumberFormat="1" applyFont="1" applyBorder="1" applyAlignment="1">
      <alignment horizontal="right"/>
    </xf>
    <xf numFmtId="4" fontId="15" fillId="0" borderId="68" xfId="0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49" fontId="15" fillId="0" borderId="9" xfId="0" applyNumberFormat="1" applyFont="1" applyBorder="1"/>
    <xf numFmtId="3" fontId="15" fillId="0" borderId="9" xfId="1" applyNumberFormat="1" applyFont="1" applyFill="1" applyBorder="1" applyAlignment="1" applyProtection="1">
      <alignment horizontal="right"/>
    </xf>
    <xf numFmtId="4" fontId="15" fillId="0" borderId="9" xfId="1" applyNumberFormat="1" applyFont="1" applyFill="1" applyBorder="1" applyAlignment="1" applyProtection="1">
      <alignment horizontal="right"/>
    </xf>
    <xf numFmtId="3" fontId="15" fillId="0" borderId="9" xfId="0" applyNumberFormat="1" applyFont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4" fontId="14" fillId="0" borderId="31" xfId="0" applyNumberFormat="1" applyFont="1" applyBorder="1" applyAlignment="1">
      <alignment horizontal="right"/>
    </xf>
    <xf numFmtId="0" fontId="14" fillId="0" borderId="10" xfId="0" applyFont="1" applyBorder="1" applyAlignment="1">
      <alignment vertical="center"/>
    </xf>
    <xf numFmtId="49" fontId="15" fillId="0" borderId="8" xfId="0" applyNumberFormat="1" applyFont="1" applyBorder="1" applyAlignment="1">
      <alignment horizontal="center" vertical="center"/>
    </xf>
    <xf numFmtId="0" fontId="15" fillId="0" borderId="8" xfId="0" applyFont="1" applyBorder="1"/>
    <xf numFmtId="3" fontId="15" fillId="0" borderId="8" xfId="1" applyNumberFormat="1" applyFont="1" applyFill="1" applyBorder="1" applyAlignment="1" applyProtection="1">
      <alignment horizontal="right" vertical="center"/>
    </xf>
    <xf numFmtId="4" fontId="15" fillId="0" borderId="8" xfId="1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vertical="center"/>
    </xf>
    <xf numFmtId="4" fontId="15" fillId="0" borderId="8" xfId="0" applyNumberFormat="1" applyFont="1" applyBorder="1" applyAlignment="1">
      <alignment horizontal="right" vertical="center"/>
    </xf>
    <xf numFmtId="4" fontId="15" fillId="0" borderId="68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3" fontId="15" fillId="0" borderId="11" xfId="1" applyNumberFormat="1" applyFont="1" applyFill="1" applyBorder="1" applyAlignment="1" applyProtection="1">
      <alignment horizontal="right" vertical="center"/>
    </xf>
    <xf numFmtId="4" fontId="15" fillId="0" borderId="11" xfId="1" applyNumberFormat="1" applyFont="1" applyFill="1" applyBorder="1" applyAlignment="1" applyProtection="1">
      <alignment horizontal="right" vertical="center"/>
    </xf>
    <xf numFmtId="3" fontId="15" fillId="0" borderId="11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horizontal="right" vertical="center"/>
    </xf>
    <xf numFmtId="4" fontId="15" fillId="0" borderId="42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vertical="center"/>
    </xf>
    <xf numFmtId="49" fontId="14" fillId="0" borderId="37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4" fontId="14" fillId="0" borderId="69" xfId="0" applyNumberFormat="1" applyFont="1" applyBorder="1" applyAlignment="1">
      <alignment horizontal="right" vertical="center"/>
    </xf>
    <xf numFmtId="49" fontId="14" fillId="0" borderId="7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3" fontId="14" fillId="0" borderId="10" xfId="1" applyNumberFormat="1" applyFont="1" applyFill="1" applyBorder="1" applyAlignment="1" applyProtection="1">
      <alignment horizontal="right" vertical="center"/>
    </xf>
    <xf numFmtId="4" fontId="14" fillId="0" borderId="10" xfId="1" applyNumberFormat="1" applyFont="1" applyFill="1" applyBorder="1" applyAlignment="1" applyProtection="1">
      <alignment horizontal="right" vertical="center"/>
    </xf>
    <xf numFmtId="3" fontId="14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71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4" fillId="0" borderId="7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3" fontId="15" fillId="0" borderId="4" xfId="1" applyNumberFormat="1" applyFont="1" applyFill="1" applyBorder="1" applyAlignment="1" applyProtection="1">
      <alignment horizontal="right" vertical="center"/>
    </xf>
    <xf numFmtId="4" fontId="15" fillId="0" borderId="4" xfId="1" applyNumberFormat="1" applyFont="1" applyFill="1" applyBorder="1" applyAlignment="1" applyProtection="1">
      <alignment horizontal="right" vertical="center"/>
    </xf>
    <xf numFmtId="3" fontId="15" fillId="0" borderId="4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4" fontId="15" fillId="0" borderId="27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3" fontId="15" fillId="0" borderId="13" xfId="1" applyNumberFormat="1" applyFont="1" applyFill="1" applyBorder="1" applyAlignment="1" applyProtection="1">
      <alignment horizontal="right" vertical="center"/>
    </xf>
    <xf numFmtId="4" fontId="15" fillId="0" borderId="13" xfId="1" applyNumberFormat="1" applyFont="1" applyFill="1" applyBorder="1" applyAlignment="1" applyProtection="1">
      <alignment horizontal="right" vertical="center"/>
    </xf>
    <xf numFmtId="3" fontId="15" fillId="0" borderId="13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3" fontId="15" fillId="0" borderId="10" xfId="1" applyNumberFormat="1" applyFont="1" applyFill="1" applyBorder="1" applyAlignment="1" applyProtection="1">
      <alignment horizontal="right" vertical="center"/>
    </xf>
    <xf numFmtId="4" fontId="15" fillId="0" borderId="10" xfId="1" applyNumberFormat="1" applyFont="1" applyFill="1" applyBorder="1" applyAlignment="1" applyProtection="1">
      <alignment horizontal="right" vertical="center"/>
    </xf>
    <xf numFmtId="3" fontId="15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/>
    </xf>
    <xf numFmtId="3" fontId="15" fillId="0" borderId="8" xfId="0" applyNumberFormat="1" applyFont="1" applyBorder="1"/>
    <xf numFmtId="49" fontId="15" fillId="0" borderId="12" xfId="0" applyNumberFormat="1" applyFont="1" applyBorder="1" applyAlignment="1">
      <alignment horizontal="center"/>
    </xf>
    <xf numFmtId="0" fontId="15" fillId="0" borderId="12" xfId="0" applyFont="1" applyBorder="1"/>
    <xf numFmtId="3" fontId="15" fillId="0" borderId="12" xfId="0" applyNumberFormat="1" applyFont="1" applyBorder="1"/>
    <xf numFmtId="4" fontId="15" fillId="0" borderId="12" xfId="0" applyNumberFormat="1" applyFont="1" applyBorder="1" applyAlignment="1">
      <alignment horizontal="right"/>
    </xf>
    <xf numFmtId="4" fontId="15" fillId="0" borderId="40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3" xfId="0" applyFont="1" applyBorder="1" applyAlignment="1">
      <alignment horizontal="center"/>
    </xf>
    <xf numFmtId="3" fontId="15" fillId="0" borderId="4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40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49" fontId="15" fillId="0" borderId="12" xfId="0" applyNumberFormat="1" applyFont="1" applyBorder="1"/>
    <xf numFmtId="49" fontId="15" fillId="0" borderId="12" xfId="0" applyNumberFormat="1" applyFont="1" applyBorder="1" applyProtection="1">
      <protection locked="0"/>
    </xf>
    <xf numFmtId="49" fontId="15" fillId="0" borderId="12" xfId="0" applyNumberFormat="1" applyFont="1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vertical="center"/>
    </xf>
    <xf numFmtId="4" fontId="15" fillId="0" borderId="40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3" fontId="15" fillId="0" borderId="13" xfId="0" applyNumberFormat="1" applyFont="1" applyBorder="1"/>
    <xf numFmtId="4" fontId="15" fillId="0" borderId="13" xfId="0" applyNumberFormat="1" applyFont="1" applyBorder="1" applyAlignment="1">
      <alignment horizontal="right"/>
    </xf>
    <xf numFmtId="4" fontId="15" fillId="0" borderId="72" xfId="0" applyNumberFormat="1" applyFont="1" applyBorder="1" applyAlignment="1">
      <alignment horizontal="right"/>
    </xf>
    <xf numFmtId="0" fontId="15" fillId="0" borderId="23" xfId="0" applyFont="1" applyBorder="1"/>
    <xf numFmtId="0" fontId="15" fillId="0" borderId="22" xfId="0" applyFont="1" applyBorder="1" applyAlignment="1">
      <alignment horizontal="right" vertical="center"/>
    </xf>
    <xf numFmtId="0" fontId="15" fillId="0" borderId="12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vertical="center"/>
    </xf>
    <xf numFmtId="4" fontId="15" fillId="0" borderId="4" xfId="0" applyNumberFormat="1" applyFont="1" applyBorder="1" applyAlignment="1">
      <alignment horizontal="right"/>
    </xf>
    <xf numFmtId="4" fontId="15" fillId="0" borderId="27" xfId="0" applyNumberFormat="1" applyFont="1" applyBorder="1" applyAlignment="1">
      <alignment horizontal="right"/>
    </xf>
    <xf numFmtId="0" fontId="15" fillId="0" borderId="24" xfId="0" applyFont="1" applyBorder="1"/>
    <xf numFmtId="0" fontId="15" fillId="0" borderId="3" xfId="0" applyFont="1" applyBorder="1"/>
    <xf numFmtId="0" fontId="15" fillId="0" borderId="4" xfId="0" applyFont="1" applyBorder="1"/>
    <xf numFmtId="3" fontId="15" fillId="0" borderId="4" xfId="0" applyNumberFormat="1" applyFont="1" applyBorder="1" applyAlignment="1">
      <alignment horizontal="right" vertical="center"/>
    </xf>
    <xf numFmtId="4" fontId="15" fillId="0" borderId="17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4" fontId="14" fillId="0" borderId="16" xfId="1" applyNumberFormat="1" applyFont="1" applyFill="1" applyBorder="1" applyAlignment="1" applyProtection="1">
      <alignment horizontal="right" vertical="center"/>
    </xf>
    <xf numFmtId="3" fontId="14" fillId="0" borderId="16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horizontal="right" vertical="center"/>
    </xf>
    <xf numFmtId="4" fontId="14" fillId="0" borderId="36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3" fontId="14" fillId="0" borderId="16" xfId="1" applyNumberFormat="1" applyFont="1" applyFill="1" applyBorder="1" applyAlignment="1" applyProtection="1">
      <alignment horizontal="right" vertical="center"/>
    </xf>
    <xf numFmtId="0" fontId="14" fillId="0" borderId="2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4" fontId="14" fillId="4" borderId="73" xfId="0" applyNumberFormat="1" applyFont="1" applyFill="1" applyBorder="1" applyAlignment="1">
      <alignment horizontal="right" vertical="center"/>
    </xf>
    <xf numFmtId="0" fontId="15" fillId="4" borderId="73" xfId="0" applyFont="1" applyFill="1" applyBorder="1"/>
    <xf numFmtId="3" fontId="14" fillId="0" borderId="5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vertical="center" wrapText="1"/>
      <protection locked="0"/>
    </xf>
    <xf numFmtId="4" fontId="15" fillId="0" borderId="12" xfId="1" applyNumberFormat="1" applyFont="1" applyFill="1" applyBorder="1" applyAlignment="1" applyProtection="1">
      <alignment horizontal="right" vertical="center"/>
    </xf>
    <xf numFmtId="3" fontId="15" fillId="0" borderId="12" xfId="1" applyNumberFormat="1" applyFont="1" applyFill="1" applyBorder="1" applyAlignment="1" applyProtection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3" fontId="15" fillId="0" borderId="8" xfId="0" applyNumberFormat="1" applyFont="1" applyBorder="1" applyAlignment="1">
      <alignment vertical="center" wrapText="1"/>
    </xf>
    <xf numFmtId="4" fontId="15" fillId="0" borderId="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0" fontId="15" fillId="0" borderId="18" xfId="0" applyFont="1" applyBorder="1"/>
    <xf numFmtId="49" fontId="15" fillId="0" borderId="14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3" fontId="15" fillId="0" borderId="3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3" fontId="15" fillId="0" borderId="21" xfId="1" applyNumberFormat="1" applyFont="1" applyFill="1" applyBorder="1" applyAlignment="1" applyProtection="1">
      <alignment horizontal="right" vertical="center"/>
    </xf>
    <xf numFmtId="4" fontId="15" fillId="0" borderId="21" xfId="1" applyNumberFormat="1" applyFont="1" applyFill="1" applyBorder="1" applyAlignment="1" applyProtection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4" fontId="15" fillId="0" borderId="21" xfId="0" applyNumberFormat="1" applyFont="1" applyBorder="1" applyAlignment="1">
      <alignment horizontal="right" vertical="center"/>
    </xf>
    <xf numFmtId="0" fontId="15" fillId="0" borderId="38" xfId="0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horizontal="right" vertical="center"/>
    </xf>
    <xf numFmtId="4" fontId="15" fillId="0" borderId="72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14" xfId="0" applyFont="1" applyBorder="1"/>
    <xf numFmtId="0" fontId="15" fillId="0" borderId="11" xfId="0" applyFont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7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49" fontId="15" fillId="0" borderId="21" xfId="0" applyNumberFormat="1" applyFont="1" applyBorder="1" applyAlignment="1">
      <alignment horizontal="center"/>
    </xf>
    <xf numFmtId="0" fontId="15" fillId="0" borderId="21" xfId="0" applyFont="1" applyBorder="1"/>
    <xf numFmtId="3" fontId="15" fillId="0" borderId="21" xfId="0" applyNumberFormat="1" applyFont="1" applyBorder="1"/>
    <xf numFmtId="4" fontId="15" fillId="0" borderId="21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4" fontId="15" fillId="0" borderId="53" xfId="0" applyNumberFormat="1" applyFont="1" applyBorder="1" applyAlignment="1">
      <alignment horizontal="right"/>
    </xf>
    <xf numFmtId="0" fontId="15" fillId="0" borderId="38" xfId="0" applyFont="1" applyBorder="1"/>
    <xf numFmtId="49" fontId="15" fillId="0" borderId="1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right"/>
    </xf>
    <xf numFmtId="0" fontId="15" fillId="0" borderId="12" xfId="0" applyFont="1" applyBorder="1" applyProtection="1">
      <protection locked="0"/>
    </xf>
    <xf numFmtId="4" fontId="15" fillId="0" borderId="79" xfId="0" applyNumberFormat="1" applyFont="1" applyBorder="1" applyAlignment="1">
      <alignment horizontal="right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1" xfId="0" applyFont="1" applyBorder="1" applyAlignment="1">
      <alignment horizontal="center"/>
    </xf>
    <xf numFmtId="3" fontId="15" fillId="0" borderId="11" xfId="0" applyNumberFormat="1" applyFont="1" applyBorder="1"/>
    <xf numFmtId="4" fontId="15" fillId="0" borderId="11" xfId="0" applyNumberFormat="1" applyFont="1" applyBorder="1"/>
    <xf numFmtId="0" fontId="15" fillId="0" borderId="20" xfId="0" applyFont="1" applyBorder="1"/>
    <xf numFmtId="4" fontId="14" fillId="0" borderId="2" xfId="1" applyNumberFormat="1" applyFont="1" applyFill="1" applyBorder="1" applyAlignment="1" applyProtection="1">
      <alignment horizontal="right" vertical="center"/>
    </xf>
    <xf numFmtId="4" fontId="14" fillId="0" borderId="81" xfId="1" applyNumberFormat="1" applyFont="1" applyFill="1" applyBorder="1" applyAlignment="1" applyProtection="1">
      <alignment horizontal="right" vertical="center"/>
    </xf>
    <xf numFmtId="3" fontId="14" fillId="0" borderId="70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4" fontId="14" fillId="0" borderId="17" xfId="1" applyNumberFormat="1" applyFont="1" applyFill="1" applyBorder="1" applyAlignment="1" applyProtection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4" fontId="14" fillId="0" borderId="17" xfId="0" applyNumberFormat="1" applyFont="1" applyBorder="1" applyAlignment="1">
      <alignment horizontal="right" vertical="center"/>
    </xf>
    <xf numFmtId="4" fontId="14" fillId="0" borderId="82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14" fillId="0" borderId="28" xfId="0" applyFont="1" applyBorder="1"/>
    <xf numFmtId="0" fontId="14" fillId="0" borderId="59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4" fontId="15" fillId="0" borderId="53" xfId="0" applyNumberFormat="1" applyFont="1" applyBorder="1" applyAlignment="1">
      <alignment horizontal="right" vertical="center"/>
    </xf>
    <xf numFmtId="0" fontId="14" fillId="0" borderId="38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4" fillId="0" borderId="1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horizontal="right" vertical="center"/>
    </xf>
    <xf numFmtId="4" fontId="15" fillId="0" borderId="82" xfId="0" applyNumberFormat="1" applyFont="1" applyBorder="1" applyAlignment="1">
      <alignment horizontal="right" vertical="center"/>
    </xf>
    <xf numFmtId="0" fontId="15" fillId="0" borderId="51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4" fontId="15" fillId="0" borderId="16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vertical="center"/>
    </xf>
    <xf numFmtId="0" fontId="15" fillId="0" borderId="40" xfId="0" applyFont="1" applyBorder="1" applyAlignment="1">
      <alignment vertical="center" wrapText="1"/>
    </xf>
    <xf numFmtId="4" fontId="15" fillId="0" borderId="9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49" fontId="15" fillId="0" borderId="9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3" fontId="15" fillId="0" borderId="9" xfId="0" applyNumberFormat="1" applyFont="1" applyBorder="1"/>
    <xf numFmtId="0" fontId="15" fillId="0" borderId="31" xfId="0" applyFont="1" applyBorder="1"/>
    <xf numFmtId="4" fontId="15" fillId="0" borderId="12" xfId="0" applyNumberFormat="1" applyFont="1" applyBorder="1"/>
    <xf numFmtId="49" fontId="15" fillId="0" borderId="11" xfId="0" applyNumberFormat="1" applyFont="1" applyBorder="1"/>
    <xf numFmtId="2" fontId="15" fillId="0" borderId="11" xfId="0" applyNumberFormat="1" applyFont="1" applyBorder="1"/>
    <xf numFmtId="0" fontId="14" fillId="0" borderId="4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/>
    <xf numFmtId="0" fontId="18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6" fillId="2" borderId="1" xfId="0" applyFont="1" applyFill="1" applyBorder="1"/>
    <xf numFmtId="0" fontId="16" fillId="2" borderId="2" xfId="0" applyFont="1" applyFill="1" applyBorder="1"/>
    <xf numFmtId="0" fontId="16" fillId="2" borderId="2" xfId="0" applyFont="1" applyFill="1" applyBorder="1" applyAlignment="1">
      <alignment horizontal="center" vertical="center"/>
    </xf>
    <xf numFmtId="3" fontId="16" fillId="2" borderId="61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62" xfId="0" applyFont="1" applyFill="1" applyBorder="1"/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4" xfId="0" applyFont="1" applyFill="1" applyBorder="1"/>
    <xf numFmtId="0" fontId="19" fillId="2" borderId="5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3" fontId="19" fillId="2" borderId="65" xfId="0" applyNumberFormat="1" applyFont="1" applyFill="1" applyBorder="1" applyAlignment="1">
      <alignment horizontal="center" vertical="center"/>
    </xf>
    <xf numFmtId="0" fontId="19" fillId="2" borderId="66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" fontId="14" fillId="0" borderId="57" xfId="1" applyNumberFormat="1" applyFont="1" applyFill="1" applyBorder="1" applyAlignment="1" applyProtection="1">
      <alignment vertical="center"/>
    </xf>
    <xf numFmtId="0" fontId="15" fillId="0" borderId="17" xfId="0" applyFont="1" applyBorder="1"/>
    <xf numFmtId="3" fontId="15" fillId="0" borderId="17" xfId="1" applyNumberFormat="1" applyFont="1" applyFill="1" applyBorder="1" applyAlignment="1" applyProtection="1">
      <alignment horizontal="right" vertical="center"/>
    </xf>
    <xf numFmtId="4" fontId="15" fillId="0" borderId="17" xfId="1" applyNumberFormat="1" applyFont="1" applyFill="1" applyBorder="1" applyAlignment="1" applyProtection="1">
      <alignment vertical="center"/>
    </xf>
    <xf numFmtId="4" fontId="15" fillId="0" borderId="17" xfId="0" applyNumberFormat="1" applyFont="1" applyBorder="1" applyAlignment="1">
      <alignment vertical="center"/>
    </xf>
    <xf numFmtId="0" fontId="15" fillId="0" borderId="83" xfId="0" applyFont="1" applyBorder="1"/>
    <xf numFmtId="0" fontId="15" fillId="0" borderId="84" xfId="0" applyFont="1" applyBorder="1"/>
    <xf numFmtId="0" fontId="15" fillId="0" borderId="85" xfId="0" applyFont="1" applyBorder="1" applyAlignment="1">
      <alignment horizontal="center"/>
    </xf>
    <xf numFmtId="3" fontId="15" fillId="0" borderId="85" xfId="0" applyNumberFormat="1" applyFont="1" applyBorder="1"/>
    <xf numFmtId="4" fontId="15" fillId="0" borderId="85" xfId="0" applyNumberFormat="1" applyFont="1" applyBorder="1" applyAlignment="1"/>
    <xf numFmtId="0" fontId="15" fillId="0" borderId="86" xfId="0" applyFont="1" applyBorder="1"/>
    <xf numFmtId="4" fontId="14" fillId="0" borderId="7" xfId="1" applyNumberFormat="1" applyFont="1" applyFill="1" applyBorder="1" applyAlignment="1" applyProtection="1">
      <alignment vertical="center"/>
    </xf>
    <xf numFmtId="4" fontId="14" fillId="0" borderId="7" xfId="0" applyNumberFormat="1" applyFont="1" applyBorder="1" applyAlignment="1">
      <alignment vertical="center"/>
    </xf>
    <xf numFmtId="0" fontId="14" fillId="0" borderId="8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15" fillId="0" borderId="12" xfId="0" applyFont="1" applyBorder="1" applyAlignment="1">
      <alignment wrapText="1"/>
    </xf>
    <xf numFmtId="0" fontId="15" fillId="0" borderId="88" xfId="0" applyFont="1" applyBorder="1" applyAlignment="1">
      <alignment horizontal="center" vertical="center"/>
    </xf>
    <xf numFmtId="3" fontId="15" fillId="0" borderId="46" xfId="0" applyNumberFormat="1" applyFont="1" applyBorder="1" applyAlignment="1">
      <alignment vertical="center"/>
    </xf>
    <xf numFmtId="0" fontId="15" fillId="0" borderId="47" xfId="0" applyFont="1" applyBorder="1" applyAlignment="1">
      <alignment horizontal="center"/>
    </xf>
    <xf numFmtId="0" fontId="15" fillId="0" borderId="47" xfId="0" applyFont="1" applyBorder="1"/>
    <xf numFmtId="3" fontId="15" fillId="0" borderId="47" xfId="0" applyNumberFormat="1" applyFont="1" applyBorder="1"/>
    <xf numFmtId="4" fontId="15" fillId="0" borderId="47" xfId="0" applyNumberFormat="1" applyFont="1" applyBorder="1" applyAlignment="1">
      <alignment horizontal="right"/>
    </xf>
    <xf numFmtId="4" fontId="15" fillId="0" borderId="89" xfId="0" applyNumberFormat="1" applyFont="1" applyBorder="1" applyAlignment="1">
      <alignment horizontal="right"/>
    </xf>
    <xf numFmtId="0" fontId="15" fillId="0" borderId="48" xfId="0" applyFont="1" applyBorder="1"/>
    <xf numFmtId="0" fontId="15" fillId="0" borderId="21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40" xfId="0" applyNumberFormat="1" applyFont="1" applyBorder="1" applyAlignment="1">
      <alignment horizontal="right" vertical="center" wrapText="1"/>
    </xf>
    <xf numFmtId="0" fontId="15" fillId="0" borderId="22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vertical="center" wrapText="1"/>
    </xf>
    <xf numFmtId="4" fontId="15" fillId="0" borderId="4" xfId="0" applyNumberFormat="1" applyFont="1" applyBorder="1" applyAlignment="1">
      <alignment horizontal="right"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5" fillId="0" borderId="17" xfId="0" applyFont="1" applyBorder="1" applyAlignment="1">
      <alignment horizontal="center"/>
    </xf>
    <xf numFmtId="3" fontId="15" fillId="0" borderId="17" xfId="0" applyNumberFormat="1" applyFont="1" applyBorder="1"/>
    <xf numFmtId="4" fontId="15" fillId="0" borderId="17" xfId="0" applyNumberFormat="1" applyFont="1" applyBorder="1" applyAlignment="1">
      <alignment horizontal="right"/>
    </xf>
    <xf numFmtId="0" fontId="15" fillId="0" borderId="51" xfId="0" applyFont="1" applyBorder="1"/>
    <xf numFmtId="3" fontId="15" fillId="0" borderId="73" xfId="0" applyNumberFormat="1" applyFont="1" applyBorder="1"/>
    <xf numFmtId="4" fontId="15" fillId="0" borderId="73" xfId="0" applyNumberFormat="1" applyFont="1" applyBorder="1"/>
    <xf numFmtId="0" fontId="15" fillId="0" borderId="73" xfId="0" applyFont="1" applyBorder="1"/>
    <xf numFmtId="0" fontId="14" fillId="0" borderId="91" xfId="0" applyFont="1" applyBorder="1"/>
    <xf numFmtId="0" fontId="14" fillId="0" borderId="73" xfId="0" applyFont="1" applyBorder="1"/>
    <xf numFmtId="0" fontId="14" fillId="0" borderId="27" xfId="0" applyFont="1" applyBorder="1" applyAlignment="1">
      <alignment horizontal="center" vertical="center"/>
    </xf>
    <xf numFmtId="0" fontId="15" fillId="0" borderId="46" xfId="0" applyFont="1" applyBorder="1"/>
    <xf numFmtId="3" fontId="14" fillId="0" borderId="73" xfId="0" applyNumberFormat="1" applyFont="1" applyBorder="1"/>
    <xf numFmtId="0" fontId="14" fillId="0" borderId="10" xfId="0" applyFont="1" applyBorder="1"/>
    <xf numFmtId="3" fontId="14" fillId="0" borderId="4" xfId="0" applyNumberFormat="1" applyFont="1" applyBorder="1" applyAlignment="1">
      <alignment horizontal="center" vertical="center"/>
    </xf>
    <xf numFmtId="3" fontId="14" fillId="0" borderId="57" xfId="0" applyNumberFormat="1" applyFont="1" applyBorder="1" applyAlignment="1">
      <alignment vertical="center"/>
    </xf>
    <xf numFmtId="4" fontId="14" fillId="0" borderId="57" xfId="0" applyNumberFormat="1" applyFont="1" applyBorder="1" applyAlignment="1">
      <alignment horizontal="right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vertical="center"/>
    </xf>
    <xf numFmtId="0" fontId="14" fillId="0" borderId="7" xfId="0" applyFont="1" applyBorder="1" applyAlignment="1">
      <alignment vertical="top" wrapText="1"/>
    </xf>
    <xf numFmtId="4" fontId="15" fillId="0" borderId="14" xfId="0" applyNumberFormat="1" applyFont="1" applyBorder="1" applyAlignment="1">
      <alignment horizontal="right" vertical="center"/>
    </xf>
    <xf numFmtId="0" fontId="15" fillId="0" borderId="35" xfId="0" applyFont="1" applyBorder="1" applyAlignment="1">
      <alignment vertical="center"/>
    </xf>
    <xf numFmtId="1" fontId="14" fillId="0" borderId="7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3" fontId="14" fillId="0" borderId="58" xfId="0" applyNumberFormat="1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0" fontId="16" fillId="0" borderId="77" xfId="0" applyFont="1" applyBorder="1" applyAlignment="1">
      <alignment horizontal="center" vertical="center"/>
    </xf>
    <xf numFmtId="0" fontId="16" fillId="0" borderId="68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vertical="center"/>
    </xf>
    <xf numFmtId="0" fontId="16" fillId="0" borderId="11" xfId="0" applyFont="1" applyBorder="1"/>
    <xf numFmtId="3" fontId="16" fillId="0" borderId="11" xfId="0" applyNumberFormat="1" applyFont="1" applyBorder="1"/>
    <xf numFmtId="2" fontId="16" fillId="0" borderId="11" xfId="0" applyNumberFormat="1" applyFont="1" applyBorder="1" applyAlignment="1">
      <alignment horizontal="right"/>
    </xf>
    <xf numFmtId="4" fontId="16" fillId="0" borderId="11" xfId="0" applyNumberFormat="1" applyFont="1" applyBorder="1" applyAlignment="1">
      <alignment horizontal="right" vertical="center"/>
    </xf>
    <xf numFmtId="0" fontId="16" fillId="0" borderId="20" xfId="0" applyFont="1" applyBorder="1"/>
    <xf numFmtId="0" fontId="20" fillId="0" borderId="7" xfId="0" applyFont="1" applyBorder="1" applyAlignment="1">
      <alignment horizontal="center" vertical="center"/>
    </xf>
    <xf numFmtId="3" fontId="20" fillId="0" borderId="7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horizontal="right" vertical="center"/>
    </xf>
    <xf numFmtId="4" fontId="20" fillId="0" borderId="16" xfId="0" applyNumberFormat="1" applyFont="1" applyBorder="1" applyAlignment="1">
      <alignment horizontal="right" vertical="center"/>
    </xf>
    <xf numFmtId="0" fontId="20" fillId="0" borderId="32" xfId="0" applyFont="1" applyBorder="1" applyAlignment="1">
      <alignment vertical="center"/>
    </xf>
    <xf numFmtId="0" fontId="14" fillId="0" borderId="76" xfId="0" applyFont="1" applyFill="1" applyBorder="1" applyAlignment="1">
      <alignment horizontal="center" vertical="center"/>
    </xf>
    <xf numFmtId="3" fontId="14" fillId="0" borderId="58" xfId="0" applyNumberFormat="1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4" fontId="14" fillId="0" borderId="58" xfId="0" applyNumberFormat="1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58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vertical="center"/>
    </xf>
    <xf numFmtId="0" fontId="14" fillId="0" borderId="10" xfId="0" applyFont="1" applyBorder="1" applyAlignment="1">
      <alignment vertical="top" wrapText="1"/>
    </xf>
    <xf numFmtId="1" fontId="15" fillId="0" borderId="4" xfId="0" applyNumberFormat="1" applyFont="1" applyBorder="1" applyAlignment="1">
      <alignment horizontal="center"/>
    </xf>
    <xf numFmtId="0" fontId="14" fillId="0" borderId="51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3" fontId="14" fillId="0" borderId="17" xfId="1" applyNumberFormat="1" applyFont="1" applyFill="1" applyBorder="1" applyAlignment="1" applyProtection="1">
      <alignment horizontal="right" vertical="center"/>
    </xf>
    <xf numFmtId="4" fontId="14" fillId="0" borderId="4" xfId="1" applyNumberFormat="1" applyFont="1" applyFill="1" applyBorder="1" applyAlignment="1" applyProtection="1">
      <alignment horizontal="right" vertical="center"/>
    </xf>
    <xf numFmtId="4" fontId="14" fillId="0" borderId="27" xfId="0" applyNumberFormat="1" applyFont="1" applyBorder="1" applyAlignment="1">
      <alignment horizontal="right" vertical="center"/>
    </xf>
    <xf numFmtId="3" fontId="14" fillId="0" borderId="10" xfId="1" applyNumberFormat="1" applyFont="1" applyFill="1" applyBorder="1" applyAlignment="1" applyProtection="1">
      <alignment vertical="center"/>
    </xf>
    <xf numFmtId="3" fontId="14" fillId="0" borderId="10" xfId="0" applyNumberFormat="1" applyFont="1" applyBorder="1"/>
    <xf numFmtId="4" fontId="14" fillId="0" borderId="10" xfId="0" applyNumberFormat="1" applyFont="1" applyBorder="1" applyAlignment="1">
      <alignment horizontal="right"/>
    </xf>
    <xf numFmtId="49" fontId="15" fillId="0" borderId="13" xfId="0" applyNumberFormat="1" applyFont="1" applyBorder="1"/>
    <xf numFmtId="4" fontId="15" fillId="0" borderId="23" xfId="0" applyNumberFormat="1" applyFont="1" applyBorder="1" applyAlignment="1">
      <alignment horizontal="right" vertical="center"/>
    </xf>
    <xf numFmtId="0" fontId="15" fillId="0" borderId="21" xfId="0" applyFont="1" applyBorder="1" applyAlignment="1"/>
    <xf numFmtId="4" fontId="14" fillId="0" borderId="92" xfId="0" applyNumberFormat="1" applyFont="1" applyBorder="1" applyAlignment="1">
      <alignment horizontal="right" vertical="center"/>
    </xf>
    <xf numFmtId="0" fontId="15" fillId="0" borderId="12" xfId="0" applyFont="1" applyBorder="1" applyAlignment="1" applyProtection="1">
      <alignment vertical="center" wrapText="1"/>
      <protection locked="0"/>
    </xf>
    <xf numFmtId="4" fontId="15" fillId="0" borderId="12" xfId="0" applyNumberFormat="1" applyFont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4" fontId="14" fillId="0" borderId="28" xfId="0" applyNumberFormat="1" applyFont="1" applyBorder="1" applyAlignment="1">
      <alignment horizontal="right" vertical="center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16" xfId="0" applyNumberFormat="1" applyFont="1" applyBorder="1" applyAlignment="1">
      <alignment vertical="center"/>
    </xf>
    <xf numFmtId="4" fontId="15" fillId="0" borderId="21" xfId="0" applyNumberFormat="1" applyFont="1" applyBorder="1" applyAlignment="1">
      <alignment vertical="center"/>
    </xf>
    <xf numFmtId="4" fontId="15" fillId="0" borderId="38" xfId="0" applyNumberFormat="1" applyFont="1" applyBorder="1" applyAlignment="1">
      <alignment horizontal="right" vertical="center"/>
    </xf>
    <xf numFmtId="0" fontId="15" fillId="0" borderId="9" xfId="0" applyFont="1" applyBorder="1"/>
    <xf numFmtId="4" fontId="14" fillId="0" borderId="16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4" fontId="15" fillId="0" borderId="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4" fontId="15" fillId="0" borderId="9" xfId="1" applyNumberFormat="1" applyFont="1" applyFill="1" applyBorder="1" applyAlignment="1" applyProtection="1">
      <alignment horizontal="right" vertical="center"/>
    </xf>
    <xf numFmtId="0" fontId="15" fillId="0" borderId="72" xfId="0" applyFont="1" applyBorder="1" applyAlignment="1">
      <alignment vertical="center" wrapText="1"/>
    </xf>
    <xf numFmtId="4" fontId="15" fillId="0" borderId="11" xfId="0" applyNumberFormat="1" applyFont="1" applyBorder="1" applyAlignment="1">
      <alignment horizontal="right"/>
    </xf>
    <xf numFmtId="0" fontId="14" fillId="0" borderId="19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 applyProtection="1">
      <alignment horizontal="right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4" fontId="15" fillId="0" borderId="21" xfId="0" applyNumberFormat="1" applyFont="1" applyBorder="1" applyAlignment="1" applyProtection="1">
      <alignment horizontal="right" vertical="center"/>
      <protection locked="0"/>
    </xf>
    <xf numFmtId="4" fontId="15" fillId="0" borderId="12" xfId="0" applyNumberFormat="1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3" fontId="14" fillId="0" borderId="10" xfId="0" applyNumberFormat="1" applyFont="1" applyBorder="1" applyAlignment="1" applyProtection="1">
      <alignment vertical="center"/>
      <protection locked="0"/>
    </xf>
    <xf numFmtId="4" fontId="14" fillId="0" borderId="10" xfId="0" applyNumberFormat="1" applyFont="1" applyBorder="1" applyAlignment="1" applyProtection="1">
      <alignment horizontal="right" vertical="center"/>
      <protection locked="0"/>
    </xf>
    <xf numFmtId="3" fontId="15" fillId="0" borderId="12" xfId="0" applyNumberFormat="1" applyFont="1" applyBorder="1" applyProtection="1">
      <protection locked="0"/>
    </xf>
    <xf numFmtId="0" fontId="15" fillId="0" borderId="22" xfId="0" applyFont="1" applyBorder="1" applyProtection="1">
      <protection locked="0"/>
    </xf>
    <xf numFmtId="4" fontId="15" fillId="0" borderId="4" xfId="0" applyNumberFormat="1" applyFont="1" applyBorder="1" applyAlignment="1" applyProtection="1">
      <alignment horizontal="right"/>
      <protection locked="0"/>
    </xf>
    <xf numFmtId="0" fontId="15" fillId="0" borderId="24" xfId="0" applyFont="1" applyBorder="1" applyProtection="1">
      <protection locked="0"/>
    </xf>
    <xf numFmtId="0" fontId="15" fillId="0" borderId="10" xfId="0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right" vertical="center"/>
      <protection locked="0"/>
    </xf>
    <xf numFmtId="3" fontId="15" fillId="0" borderId="8" xfId="0" applyNumberFormat="1" applyFont="1" applyBorder="1" applyAlignment="1" applyProtection="1">
      <alignment horizontal="right" vertical="center"/>
      <protection locked="0"/>
    </xf>
    <xf numFmtId="4" fontId="15" fillId="0" borderId="8" xfId="0" applyNumberFormat="1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21" xfId="0" applyFont="1" applyBorder="1" applyProtection="1">
      <protection locked="0"/>
    </xf>
    <xf numFmtId="4" fontId="15" fillId="0" borderId="4" xfId="0" applyNumberFormat="1" applyFont="1" applyBorder="1" applyAlignment="1" applyProtection="1">
      <alignment horizontal="right" vertical="center"/>
      <protection locked="0"/>
    </xf>
    <xf numFmtId="3" fontId="15" fillId="0" borderId="4" xfId="0" applyNumberFormat="1" applyFont="1" applyBorder="1" applyProtection="1">
      <protection locked="0"/>
    </xf>
    <xf numFmtId="0" fontId="15" fillId="0" borderId="24" xfId="0" applyFont="1" applyBorder="1" applyAlignment="1" applyProtection="1">
      <alignment vertical="center"/>
      <protection locked="0"/>
    </xf>
    <xf numFmtId="1" fontId="15" fillId="0" borderId="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4" fontId="14" fillId="0" borderId="16" xfId="0" applyNumberFormat="1" applyFont="1" applyBorder="1" applyAlignment="1" applyProtection="1">
      <alignment horizontal="right"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3" fontId="15" fillId="0" borderId="4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Protection="1">
      <protection locked="0"/>
    </xf>
    <xf numFmtId="4" fontId="15" fillId="0" borderId="13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3" fontId="14" fillId="0" borderId="7" xfId="1" applyNumberFormat="1" applyFont="1" applyFill="1" applyBorder="1" applyAlignment="1" applyProtection="1">
      <alignment vertical="center"/>
    </xf>
    <xf numFmtId="3" fontId="15" fillId="0" borderId="12" xfId="1" applyNumberFormat="1" applyFont="1" applyFill="1" applyBorder="1" applyAlignment="1" applyProtection="1">
      <alignment vertical="center"/>
    </xf>
    <xf numFmtId="0" fontId="15" fillId="0" borderId="17" xfId="0" applyFont="1" applyBorder="1" applyAlignment="1">
      <alignment vertical="center" wrapText="1"/>
    </xf>
    <xf numFmtId="1" fontId="15" fillId="0" borderId="10" xfId="0" applyNumberFormat="1" applyFont="1" applyBorder="1" applyAlignment="1">
      <alignment horizontal="center" vertical="center"/>
    </xf>
    <xf numFmtId="3" fontId="15" fillId="0" borderId="13" xfId="1" applyNumberFormat="1" applyFont="1" applyFill="1" applyBorder="1" applyAlignment="1" applyProtection="1">
      <alignment vertical="center"/>
    </xf>
    <xf numFmtId="4" fontId="15" fillId="0" borderId="14" xfId="1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right" vertical="center"/>
    </xf>
    <xf numFmtId="1" fontId="15" fillId="0" borderId="17" xfId="0" applyNumberFormat="1" applyFont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49" fontId="15" fillId="0" borderId="47" xfId="0" applyNumberFormat="1" applyFont="1" applyBorder="1"/>
    <xf numFmtId="4" fontId="15" fillId="0" borderId="13" xfId="0" applyNumberFormat="1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 wrapText="1"/>
    </xf>
    <xf numFmtId="4" fontId="15" fillId="0" borderId="21" xfId="0" applyNumberFormat="1" applyFont="1" applyBorder="1" applyAlignment="1">
      <alignment horizontal="right" vertical="center" wrapText="1"/>
    </xf>
    <xf numFmtId="49" fontId="15" fillId="0" borderId="16" xfId="0" applyNumberFormat="1" applyFont="1" applyBorder="1"/>
    <xf numFmtId="4" fontId="15" fillId="0" borderId="16" xfId="1" applyNumberFormat="1" applyFont="1" applyFill="1" applyBorder="1" applyAlignment="1" applyProtection="1">
      <alignment horizontal="right" vertical="center"/>
    </xf>
    <xf numFmtId="0" fontId="15" fillId="0" borderId="46" xfId="0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4" fontId="15" fillId="0" borderId="47" xfId="0" applyNumberFormat="1" applyFont="1" applyBorder="1" applyAlignment="1">
      <alignment vertical="center"/>
    </xf>
    <xf numFmtId="4" fontId="15" fillId="0" borderId="47" xfId="0" applyNumberFormat="1" applyFont="1" applyBorder="1" applyAlignment="1">
      <alignment horizontal="right" vertical="center"/>
    </xf>
    <xf numFmtId="3" fontId="15" fillId="0" borderId="47" xfId="0" applyNumberFormat="1" applyFont="1" applyBorder="1" applyAlignment="1">
      <alignment horizontal="right" vertical="center"/>
    </xf>
    <xf numFmtId="0" fontId="15" fillId="0" borderId="48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5" fillId="0" borderId="19" xfId="0" applyFont="1" applyBorder="1"/>
    <xf numFmtId="0" fontId="15" fillId="0" borderId="49" xfId="0" applyFont="1" applyBorder="1" applyAlignment="1" applyProtection="1">
      <alignment vertical="center" wrapText="1"/>
      <protection locked="0"/>
    </xf>
    <xf numFmtId="0" fontId="15" fillId="0" borderId="78" xfId="0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0" fontId="15" fillId="4" borderId="96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Protection="1">
      <protection locked="0"/>
    </xf>
    <xf numFmtId="0" fontId="15" fillId="4" borderId="12" xfId="0" applyFont="1" applyFill="1" applyBorder="1" applyAlignment="1" applyProtection="1">
      <alignment horizontal="center" vertical="center"/>
      <protection locked="0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15" fillId="4" borderId="96" xfId="0" applyFont="1" applyFill="1" applyBorder="1" applyAlignment="1" applyProtection="1">
      <alignment vertical="center"/>
      <protection locked="0"/>
    </xf>
    <xf numFmtId="49" fontId="15" fillId="4" borderId="96" xfId="0" applyNumberFormat="1" applyFont="1" applyFill="1" applyBorder="1" applyAlignment="1" applyProtection="1">
      <alignment vertical="center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5" fillId="0" borderId="95" xfId="0" applyFont="1" applyBorder="1" applyAlignment="1">
      <alignment vertical="center"/>
    </xf>
    <xf numFmtId="0" fontId="15" fillId="4" borderId="12" xfId="0" applyFont="1" applyFill="1" applyBorder="1"/>
    <xf numFmtId="4" fontId="15" fillId="0" borderId="46" xfId="0" applyNumberFormat="1" applyFont="1" applyBorder="1" applyAlignment="1">
      <alignment horizontal="right" vertical="center"/>
    </xf>
    <xf numFmtId="3" fontId="15" fillId="0" borderId="46" xfId="0" applyNumberFormat="1" applyFont="1" applyBorder="1" applyAlignment="1">
      <alignment horizontal="right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vertical="center" wrapText="1"/>
    </xf>
    <xf numFmtId="1" fontId="15" fillId="0" borderId="2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15" fillId="0" borderId="30" xfId="0" applyFont="1" applyBorder="1"/>
    <xf numFmtId="49" fontId="15" fillId="0" borderId="8" xfId="0" applyNumberFormat="1" applyFont="1" applyBorder="1"/>
    <xf numFmtId="49" fontId="15" fillId="0" borderId="97" xfId="0" applyNumberFormat="1" applyFont="1" applyBorder="1" applyAlignment="1">
      <alignment horizontal="center"/>
    </xf>
    <xf numFmtId="0" fontId="15" fillId="0" borderId="98" xfId="0" applyFont="1" applyBorder="1" applyAlignment="1"/>
    <xf numFmtId="0" fontId="15" fillId="0" borderId="10" xfId="0" applyFont="1" applyBorder="1"/>
    <xf numFmtId="4" fontId="15" fillId="0" borderId="10" xfId="0" applyNumberFormat="1" applyFont="1" applyBorder="1" applyAlignment="1">
      <alignment vertical="center"/>
    </xf>
    <xf numFmtId="0" fontId="15" fillId="0" borderId="35" xfId="0" applyFont="1" applyBorder="1"/>
    <xf numFmtId="1" fontId="14" fillId="0" borderId="46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vertical="center"/>
    </xf>
    <xf numFmtId="1" fontId="14" fillId="0" borderId="16" xfId="0" applyNumberFormat="1" applyFont="1" applyBorder="1" applyAlignment="1">
      <alignment horizontal="center" vertical="center"/>
    </xf>
    <xf numFmtId="0" fontId="14" fillId="0" borderId="30" xfId="0" applyFont="1" applyBorder="1"/>
    <xf numFmtId="3" fontId="14" fillId="0" borderId="17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4" fontId="14" fillId="0" borderId="101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vertical="center"/>
    </xf>
    <xf numFmtId="3" fontId="15" fillId="0" borderId="8" xfId="0" applyNumberFormat="1" applyFont="1" applyBorder="1" applyAlignment="1"/>
    <xf numFmtId="0" fontId="15" fillId="0" borderId="19" xfId="0" applyFont="1" applyBorder="1" applyAlignment="1"/>
    <xf numFmtId="0" fontId="15" fillId="4" borderId="12" xfId="0" applyFont="1" applyFill="1" applyBorder="1" applyAlignment="1">
      <alignment horizontal="center"/>
    </xf>
    <xf numFmtId="3" fontId="15" fillId="4" borderId="12" xfId="0" applyNumberFormat="1" applyFont="1" applyFill="1" applyBorder="1"/>
    <xf numFmtId="4" fontId="15" fillId="4" borderId="12" xfId="0" applyNumberFormat="1" applyFont="1" applyFill="1" applyBorder="1" applyAlignment="1">
      <alignment horizontal="right"/>
    </xf>
    <xf numFmtId="4" fontId="15" fillId="4" borderId="40" xfId="0" applyNumberFormat="1" applyFont="1" applyFill="1" applyBorder="1" applyAlignment="1">
      <alignment horizontal="right"/>
    </xf>
    <xf numFmtId="0" fontId="15" fillId="4" borderId="22" xfId="0" applyFont="1" applyFill="1" applyBorder="1"/>
    <xf numFmtId="0" fontId="15" fillId="0" borderId="13" xfId="0" applyFont="1" applyBorder="1" applyAlignment="1" applyProtection="1">
      <alignment vertical="center" wrapText="1"/>
      <protection locked="0"/>
    </xf>
    <xf numFmtId="3" fontId="15" fillId="0" borderId="8" xfId="1" applyNumberFormat="1" applyFont="1" applyFill="1" applyBorder="1" applyAlignment="1" applyProtection="1">
      <alignment vertical="center"/>
    </xf>
    <xf numFmtId="3" fontId="15" fillId="0" borderId="17" xfId="1" applyNumberFormat="1" applyFont="1" applyFill="1" applyBorder="1" applyAlignment="1" applyProtection="1">
      <alignment vertical="center"/>
    </xf>
    <xf numFmtId="4" fontId="15" fillId="0" borderId="17" xfId="1" applyNumberFormat="1" applyFont="1" applyFill="1" applyBorder="1" applyAlignment="1" applyProtection="1">
      <alignment horizontal="right" vertical="center"/>
    </xf>
    <xf numFmtId="3" fontId="15" fillId="0" borderId="47" xfId="0" applyNumberFormat="1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2" fontId="15" fillId="0" borderId="47" xfId="0" applyNumberFormat="1" applyFont="1" applyBorder="1" applyAlignment="1">
      <alignment horizontal="right"/>
    </xf>
    <xf numFmtId="0" fontId="14" fillId="0" borderId="23" xfId="0" applyFont="1" applyBorder="1" applyAlignment="1">
      <alignment vertical="center"/>
    </xf>
    <xf numFmtId="1" fontId="14" fillId="0" borderId="17" xfId="0" applyNumberFormat="1" applyFont="1" applyBorder="1" applyAlignment="1">
      <alignment horizontal="center" vertical="center"/>
    </xf>
    <xf numFmtId="3" fontId="14" fillId="0" borderId="17" xfId="1" applyNumberFormat="1" applyFont="1" applyFill="1" applyBorder="1" applyAlignment="1" applyProtection="1">
      <alignment vertical="center"/>
    </xf>
    <xf numFmtId="0" fontId="14" fillId="0" borderId="43" xfId="0" applyFont="1" applyBorder="1" applyAlignment="1">
      <alignment vertical="center" wrapText="1"/>
    </xf>
    <xf numFmtId="3" fontId="14" fillId="0" borderId="43" xfId="0" applyNumberFormat="1" applyFont="1" applyBorder="1" applyAlignment="1">
      <alignment vertical="center"/>
    </xf>
    <xf numFmtId="4" fontId="14" fillId="0" borderId="43" xfId="0" applyNumberFormat="1" applyFont="1" applyBorder="1" applyAlignment="1">
      <alignment horizontal="right" vertical="center"/>
    </xf>
    <xf numFmtId="0" fontId="14" fillId="0" borderId="102" xfId="0" applyFont="1" applyBorder="1" applyAlignment="1">
      <alignment vertical="center"/>
    </xf>
    <xf numFmtId="0" fontId="14" fillId="0" borderId="24" xfId="0" applyFont="1" applyBorder="1"/>
    <xf numFmtId="0" fontId="14" fillId="0" borderId="22" xfId="0" applyFont="1" applyBorder="1"/>
    <xf numFmtId="0" fontId="14" fillId="0" borderId="39" xfId="0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wrapText="1"/>
    </xf>
    <xf numFmtId="4" fontId="14" fillId="0" borderId="67" xfId="0" applyNumberFormat="1" applyFont="1" applyFill="1" applyBorder="1" applyAlignment="1">
      <alignment horizontal="right" vertical="center"/>
    </xf>
    <xf numFmtId="3" fontId="15" fillId="0" borderId="9" xfId="1" applyNumberFormat="1" applyFont="1" applyFill="1" applyBorder="1" applyAlignment="1" applyProtection="1">
      <alignment horizontal="right" vertical="center"/>
    </xf>
    <xf numFmtId="4" fontId="15" fillId="0" borderId="78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vertical="center"/>
    </xf>
    <xf numFmtId="4" fontId="15" fillId="3" borderId="12" xfId="0" applyNumberFormat="1" applyFont="1" applyFill="1" applyBorder="1" applyAlignment="1">
      <alignment horizontal="right"/>
    </xf>
    <xf numFmtId="0" fontId="14" fillId="0" borderId="17" xfId="0" applyFont="1" applyBorder="1" applyAlignment="1" applyProtection="1">
      <alignment vertical="center"/>
      <protection locked="0"/>
    </xf>
    <xf numFmtId="4" fontId="14" fillId="0" borderId="4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15" fillId="0" borderId="103" xfId="0" applyFont="1" applyBorder="1"/>
    <xf numFmtId="0" fontId="15" fillId="0" borderId="104" xfId="0" applyFont="1" applyBorder="1"/>
    <xf numFmtId="3" fontId="15" fillId="0" borderId="55" xfId="0" applyNumberFormat="1" applyFont="1" applyBorder="1" applyAlignment="1">
      <alignment vertical="center"/>
    </xf>
    <xf numFmtId="2" fontId="15" fillId="0" borderId="55" xfId="0" applyNumberFormat="1" applyFont="1" applyBorder="1" applyAlignment="1">
      <alignment horizontal="right" vertical="center"/>
    </xf>
    <xf numFmtId="3" fontId="15" fillId="0" borderId="55" xfId="0" applyNumberFormat="1" applyFont="1" applyBorder="1" applyAlignment="1">
      <alignment horizontal="right" vertical="center"/>
    </xf>
    <xf numFmtId="0" fontId="15" fillId="0" borderId="105" xfId="0" applyFont="1" applyBorder="1" applyAlignment="1">
      <alignment vertical="center"/>
    </xf>
    <xf numFmtId="0" fontId="15" fillId="0" borderId="106" xfId="0" applyFont="1" applyBorder="1"/>
    <xf numFmtId="3" fontId="15" fillId="0" borderId="104" xfId="0" applyNumberFormat="1" applyFont="1" applyBorder="1" applyAlignment="1">
      <alignment vertical="center"/>
    </xf>
    <xf numFmtId="2" fontId="15" fillId="0" borderId="104" xfId="0" applyNumberFormat="1" applyFont="1" applyBorder="1" applyAlignment="1">
      <alignment horizontal="right" vertical="center"/>
    </xf>
    <xf numFmtId="3" fontId="15" fillId="0" borderId="104" xfId="0" applyNumberFormat="1" applyFont="1" applyBorder="1" applyAlignment="1">
      <alignment horizontal="right" vertical="center"/>
    </xf>
    <xf numFmtId="0" fontId="15" fillId="0" borderId="107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3" fontId="15" fillId="0" borderId="73" xfId="0" applyNumberFormat="1" applyFont="1" applyBorder="1" applyAlignment="1">
      <alignment horizontal="right" vertical="center"/>
    </xf>
    <xf numFmtId="2" fontId="15" fillId="0" borderId="73" xfId="0" applyNumberFormat="1" applyFont="1" applyBorder="1" applyAlignment="1">
      <alignment horizontal="right" vertical="center"/>
    </xf>
    <xf numFmtId="0" fontId="15" fillId="0" borderId="108" xfId="0" applyFont="1" applyBorder="1"/>
    <xf numFmtId="0" fontId="15" fillId="0" borderId="109" xfId="0" applyFont="1" applyBorder="1" applyAlignment="1">
      <alignment horizontal="center" vertical="center"/>
    </xf>
    <xf numFmtId="0" fontId="15" fillId="0" borderId="84" xfId="0" applyFont="1" applyBorder="1" applyAlignment="1">
      <alignment vertical="center" wrapText="1"/>
    </xf>
    <xf numFmtId="0" fontId="15" fillId="0" borderId="109" xfId="0" applyFont="1" applyBorder="1" applyAlignment="1">
      <alignment vertical="center"/>
    </xf>
    <xf numFmtId="0" fontId="14" fillId="0" borderId="110" xfId="0" applyFont="1" applyBorder="1" applyAlignment="1">
      <alignment vertical="center"/>
    </xf>
    <xf numFmtId="3" fontId="14" fillId="0" borderId="110" xfId="0" applyNumberFormat="1" applyFont="1" applyBorder="1" applyAlignment="1">
      <alignment vertical="center"/>
    </xf>
    <xf numFmtId="4" fontId="14" fillId="0" borderId="110" xfId="0" applyNumberFormat="1" applyFont="1" applyBorder="1" applyAlignment="1">
      <alignment vertical="center"/>
    </xf>
    <xf numFmtId="0" fontId="14" fillId="0" borderId="111" xfId="0" applyFont="1" applyBorder="1"/>
    <xf numFmtId="4" fontId="14" fillId="0" borderId="57" xfId="0" applyNumberFormat="1" applyFont="1" applyFill="1" applyBorder="1" applyAlignment="1">
      <alignment horizontal="right" vertical="center"/>
    </xf>
    <xf numFmtId="0" fontId="14" fillId="0" borderId="75" xfId="0" applyFont="1" applyFill="1" applyBorder="1" applyAlignment="1">
      <alignment vertical="center"/>
    </xf>
    <xf numFmtId="0" fontId="15" fillId="2" borderId="99" xfId="0" applyFont="1" applyFill="1" applyBorder="1"/>
    <xf numFmtId="0" fontId="15" fillId="2" borderId="2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/>
    </xf>
    <xf numFmtId="0" fontId="15" fillId="2" borderId="112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/>
    </xf>
    <xf numFmtId="3" fontId="15" fillId="0" borderId="46" xfId="0" applyNumberFormat="1" applyFont="1" applyBorder="1"/>
    <xf numFmtId="4" fontId="15" fillId="0" borderId="46" xfId="0" applyNumberFormat="1" applyFont="1" applyBorder="1" applyAlignment="1">
      <alignment horizontal="right"/>
    </xf>
    <xf numFmtId="0" fontId="15" fillId="0" borderId="95" xfId="0" applyFont="1" applyBorder="1"/>
    <xf numFmtId="3" fontId="15" fillId="0" borderId="25" xfId="0" applyNumberFormat="1" applyFont="1" applyBorder="1" applyAlignment="1">
      <alignment vertical="center"/>
    </xf>
    <xf numFmtId="3" fontId="15" fillId="0" borderId="8" xfId="1" applyNumberFormat="1" applyFont="1" applyFill="1" applyBorder="1" applyAlignment="1" applyProtection="1">
      <alignment horizontal="right" vertical="center" wrapText="1"/>
    </xf>
    <xf numFmtId="4" fontId="15" fillId="0" borderId="8" xfId="1" applyNumberFormat="1" applyFont="1" applyFill="1" applyBorder="1" applyAlignment="1" applyProtection="1">
      <alignment horizontal="right" vertical="center" wrapText="1"/>
    </xf>
    <xf numFmtId="0" fontId="15" fillId="0" borderId="47" xfId="0" applyFont="1" applyBorder="1" applyAlignment="1">
      <alignment vertical="center"/>
    </xf>
    <xf numFmtId="0" fontId="15" fillId="0" borderId="38" xfId="0" applyFont="1" applyBorder="1" applyAlignment="1">
      <alignment vertical="center" wrapText="1"/>
    </xf>
    <xf numFmtId="0" fontId="15" fillId="4" borderId="49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center"/>
    </xf>
    <xf numFmtId="0" fontId="15" fillId="4" borderId="73" xfId="0" applyFont="1" applyFill="1" applyBorder="1" applyAlignment="1">
      <alignment horizontal="center" vertical="center"/>
    </xf>
    <xf numFmtId="3" fontId="15" fillId="4" borderId="73" xfId="0" applyNumberFormat="1" applyFont="1" applyFill="1" applyBorder="1" applyAlignment="1">
      <alignment vertical="center"/>
    </xf>
    <xf numFmtId="3" fontId="15" fillId="4" borderId="16" xfId="0" applyNumberFormat="1" applyFont="1" applyFill="1" applyBorder="1" applyAlignment="1">
      <alignment vertical="center"/>
    </xf>
    <xf numFmtId="4" fontId="15" fillId="4" borderId="73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15" fillId="4" borderId="30" xfId="0" applyFont="1" applyFill="1" applyBorder="1"/>
    <xf numFmtId="0" fontId="15" fillId="4" borderId="4" xfId="0" applyFont="1" applyFill="1" applyBorder="1" applyAlignment="1">
      <alignment horizontal="center" vertical="center"/>
    </xf>
    <xf numFmtId="3" fontId="15" fillId="0" borderId="8" xfId="0" applyNumberFormat="1" applyFont="1" applyBorder="1" applyAlignment="1" applyProtection="1">
      <alignment vertical="center" wrapText="1"/>
      <protection locked="0"/>
    </xf>
    <xf numFmtId="0" fontId="15" fillId="0" borderId="88" xfId="0" applyFont="1" applyBorder="1" applyAlignment="1">
      <alignment vertical="center"/>
    </xf>
    <xf numFmtId="2" fontId="15" fillId="0" borderId="46" xfId="0" applyNumberFormat="1" applyFont="1" applyBorder="1" applyAlignment="1">
      <alignment horizontal="right"/>
    </xf>
    <xf numFmtId="0" fontId="14" fillId="0" borderId="9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4" fillId="0" borderId="17" xfId="1" applyNumberFormat="1" applyFont="1" applyFill="1" applyBorder="1" applyAlignment="1" applyProtection="1">
      <alignment horizontal="right" vertical="center" wrapText="1"/>
    </xf>
    <xf numFmtId="4" fontId="14" fillId="0" borderId="17" xfId="1" applyNumberFormat="1" applyFont="1" applyFill="1" applyBorder="1" applyAlignment="1" applyProtection="1">
      <alignment horizontal="right" vertical="center" wrapText="1"/>
    </xf>
    <xf numFmtId="3" fontId="14" fillId="0" borderId="17" xfId="0" applyNumberFormat="1" applyFont="1" applyBorder="1" applyAlignment="1">
      <alignment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0" borderId="10" xfId="1" applyNumberFormat="1" applyFont="1" applyFill="1" applyBorder="1" applyAlignment="1" applyProtection="1">
      <alignment horizontal="right" vertical="center" wrapText="1"/>
    </xf>
    <xf numFmtId="4" fontId="14" fillId="0" borderId="10" xfId="1" applyNumberFormat="1" applyFont="1" applyFill="1" applyBorder="1" applyAlignment="1" applyProtection="1">
      <alignment horizontal="right" vertical="center" wrapText="1"/>
    </xf>
    <xf numFmtId="0" fontId="14" fillId="0" borderId="19" xfId="0" applyFont="1" applyBorder="1" applyAlignment="1">
      <alignment vertical="center" wrapText="1"/>
    </xf>
    <xf numFmtId="0" fontId="14" fillId="4" borderId="27" xfId="0" applyFont="1" applyFill="1" applyBorder="1" applyAlignment="1">
      <alignment horizontal="center" vertical="center"/>
    </xf>
    <xf numFmtId="4" fontId="14" fillId="4" borderId="70" xfId="0" applyNumberFormat="1" applyFont="1" applyFill="1" applyBorder="1" applyAlignment="1">
      <alignment horizontal="right" vertical="center"/>
    </xf>
    <xf numFmtId="3" fontId="14" fillId="4" borderId="73" xfId="0" applyNumberFormat="1" applyFont="1" applyFill="1" applyBorder="1" applyAlignment="1">
      <alignment vertical="center"/>
    </xf>
    <xf numFmtId="3" fontId="14" fillId="4" borderId="16" xfId="0" applyNumberFormat="1" applyFont="1" applyFill="1" applyBorder="1" applyAlignment="1">
      <alignment vertical="center"/>
    </xf>
    <xf numFmtId="4" fontId="14" fillId="4" borderId="16" xfId="0" applyNumberFormat="1" applyFont="1" applyFill="1" applyBorder="1" applyAlignment="1">
      <alignment horizontal="right" vertical="center"/>
    </xf>
    <xf numFmtId="0" fontId="14" fillId="0" borderId="92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 wrapText="1"/>
    </xf>
    <xf numFmtId="3" fontId="14" fillId="0" borderId="92" xfId="1" applyNumberFormat="1" applyFont="1" applyFill="1" applyBorder="1" applyAlignment="1" applyProtection="1">
      <alignment vertical="center"/>
    </xf>
    <xf numFmtId="4" fontId="14" fillId="0" borderId="92" xfId="1" applyNumberFormat="1" applyFont="1" applyFill="1" applyBorder="1" applyAlignment="1" applyProtection="1">
      <alignment horizontal="right" vertical="center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93" xfId="0" applyFont="1" applyBorder="1" applyAlignment="1">
      <alignment vertical="center"/>
    </xf>
    <xf numFmtId="0" fontId="15" fillId="0" borderId="94" xfId="0" applyFont="1" applyBorder="1" applyAlignment="1">
      <alignment horizontal="center" vertical="center"/>
    </xf>
    <xf numFmtId="3" fontId="15" fillId="0" borderId="28" xfId="0" applyNumberFormat="1" applyFont="1" applyBorder="1" applyAlignment="1">
      <alignment vertical="center"/>
    </xf>
    <xf numFmtId="3" fontId="14" fillId="0" borderId="58" xfId="1" applyNumberFormat="1" applyFont="1" applyFill="1" applyBorder="1" applyAlignment="1" applyProtection="1">
      <alignment vertical="center"/>
    </xf>
    <xf numFmtId="49" fontId="15" fillId="0" borderId="4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114" xfId="0" applyNumberFormat="1" applyFont="1" applyBorder="1" applyAlignment="1">
      <alignment vertical="center"/>
    </xf>
    <xf numFmtId="49" fontId="15" fillId="0" borderId="115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/>
    </xf>
    <xf numFmtId="3" fontId="15" fillId="0" borderId="52" xfId="0" applyNumberFormat="1" applyFont="1" applyBorder="1" applyAlignment="1">
      <alignment vertical="center"/>
    </xf>
    <xf numFmtId="4" fontId="15" fillId="0" borderId="52" xfId="0" applyNumberFormat="1" applyFont="1" applyBorder="1" applyAlignment="1">
      <alignment vertical="center"/>
    </xf>
    <xf numFmtId="0" fontId="15" fillId="0" borderId="114" xfId="0" applyFont="1" applyBorder="1"/>
    <xf numFmtId="0" fontId="15" fillId="0" borderId="52" xfId="0" applyFont="1" applyBorder="1"/>
    <xf numFmtId="4" fontId="15" fillId="0" borderId="52" xfId="0" applyNumberFormat="1" applyFont="1" applyBorder="1"/>
    <xf numFmtId="0" fontId="15" fillId="0" borderId="117" xfId="0" applyFont="1" applyBorder="1"/>
    <xf numFmtId="4" fontId="15" fillId="0" borderId="97" xfId="0" applyNumberFormat="1" applyFont="1" applyBorder="1"/>
    <xf numFmtId="0" fontId="14" fillId="0" borderId="115" xfId="0" applyFont="1" applyBorder="1" applyAlignment="1" applyProtection="1">
      <alignment vertical="center"/>
      <protection locked="0"/>
    </xf>
    <xf numFmtId="3" fontId="14" fillId="0" borderId="115" xfId="0" applyNumberFormat="1" applyFont="1" applyBorder="1" applyAlignment="1">
      <alignment vertical="center"/>
    </xf>
    <xf numFmtId="4" fontId="14" fillId="0" borderId="115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3" fontId="15" fillId="0" borderId="4" xfId="0" applyNumberFormat="1" applyFont="1" applyBorder="1" applyAlignment="1"/>
    <xf numFmtId="0" fontId="15" fillId="0" borderId="24" xfId="0" applyFont="1" applyBorder="1" applyAlignment="1"/>
    <xf numFmtId="3" fontId="15" fillId="0" borderId="12" xfId="0" applyNumberFormat="1" applyFont="1" applyBorder="1" applyAlignment="1"/>
    <xf numFmtId="0" fontId="15" fillId="0" borderId="22" xfId="0" applyFont="1" applyBorder="1" applyAlignment="1"/>
    <xf numFmtId="4" fontId="15" fillId="0" borderId="40" xfId="0" applyNumberFormat="1" applyFont="1" applyBorder="1" applyAlignment="1">
      <alignment vertical="center"/>
    </xf>
    <xf numFmtId="4" fontId="15" fillId="0" borderId="78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3" fontId="15" fillId="0" borderId="100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/>
    <xf numFmtId="0" fontId="14" fillId="0" borderId="28" xfId="0" applyFont="1" applyBorder="1" applyAlignment="1"/>
    <xf numFmtId="3" fontId="14" fillId="0" borderId="35" xfId="0" applyNumberFormat="1" applyFont="1" applyBorder="1" applyAlignment="1">
      <alignment vertical="center"/>
    </xf>
    <xf numFmtId="4" fontId="15" fillId="0" borderId="68" xfId="0" applyNumberFormat="1" applyFont="1" applyBorder="1" applyAlignment="1">
      <alignment vertical="center"/>
    </xf>
    <xf numFmtId="0" fontId="15" fillId="0" borderId="120" xfId="0" applyFont="1" applyBorder="1" applyAlignment="1">
      <alignment horizontal="center" vertical="center"/>
    </xf>
    <xf numFmtId="0" fontId="15" fillId="0" borderId="120" xfId="0" applyFont="1" applyBorder="1" applyAlignment="1" applyProtection="1">
      <alignment vertical="center"/>
      <protection locked="0"/>
    </xf>
    <xf numFmtId="3" fontId="15" fillId="0" borderId="120" xfId="0" applyNumberFormat="1" applyFont="1" applyBorder="1" applyAlignment="1">
      <alignment vertical="center"/>
    </xf>
    <xf numFmtId="0" fontId="15" fillId="0" borderId="120" xfId="0" applyFont="1" applyBorder="1"/>
    <xf numFmtId="0" fontId="15" fillId="0" borderId="96" xfId="0" applyFont="1" applyBorder="1" applyAlignment="1">
      <alignment horizontal="center" vertical="center"/>
    </xf>
    <xf numFmtId="0" fontId="15" fillId="0" borderId="96" xfId="0" applyFont="1" applyBorder="1" applyAlignment="1" applyProtection="1">
      <alignment vertical="center"/>
      <protection locked="0"/>
    </xf>
    <xf numFmtId="3" fontId="15" fillId="0" borderId="96" xfId="0" applyNumberFormat="1" applyFont="1" applyBorder="1" applyAlignment="1">
      <alignment vertical="center"/>
    </xf>
    <xf numFmtId="0" fontId="15" fillId="0" borderId="96" xfId="0" applyFont="1" applyBorder="1"/>
    <xf numFmtId="3" fontId="15" fillId="0" borderId="121" xfId="0" applyNumberFormat="1" applyFont="1" applyBorder="1" applyAlignment="1">
      <alignment vertical="center"/>
    </xf>
    <xf numFmtId="4" fontId="15" fillId="0" borderId="121" xfId="0" applyNumberFormat="1" applyFont="1" applyBorder="1" applyAlignment="1">
      <alignment vertical="center"/>
    </xf>
    <xf numFmtId="0" fontId="15" fillId="0" borderId="122" xfId="0" applyFont="1" applyBorder="1" applyAlignment="1">
      <alignment horizontal="center" vertical="center"/>
    </xf>
    <xf numFmtId="0" fontId="15" fillId="0" borderId="122" xfId="0" applyFont="1" applyBorder="1"/>
    <xf numFmtId="3" fontId="15" fillId="0" borderId="122" xfId="0" applyNumberFormat="1" applyFont="1" applyBorder="1" applyAlignment="1">
      <alignment vertical="center"/>
    </xf>
    <xf numFmtId="4" fontId="15" fillId="0" borderId="122" xfId="0" applyNumberFormat="1" applyFont="1" applyBorder="1" applyAlignment="1">
      <alignment vertical="center"/>
    </xf>
    <xf numFmtId="4" fontId="15" fillId="0" borderId="122" xfId="0" applyNumberFormat="1" applyFont="1" applyBorder="1" applyAlignment="1">
      <alignment horizontal="right" vertical="center"/>
    </xf>
    <xf numFmtId="0" fontId="15" fillId="0" borderId="123" xfId="0" applyFont="1" applyBorder="1"/>
    <xf numFmtId="0" fontId="15" fillId="0" borderId="122" xfId="0" applyFont="1" applyBorder="1" applyProtection="1">
      <protection locked="0"/>
    </xf>
    <xf numFmtId="49" fontId="15" fillId="0" borderId="122" xfId="0" applyNumberFormat="1" applyFont="1" applyBorder="1"/>
    <xf numFmtId="0" fontId="15" fillId="0" borderId="124" xfId="0" applyFont="1" applyBorder="1" applyAlignment="1">
      <alignment horizontal="center" vertical="center"/>
    </xf>
    <xf numFmtId="0" fontId="15" fillId="0" borderId="124" xfId="0" applyFont="1" applyBorder="1"/>
    <xf numFmtId="3" fontId="15" fillId="0" borderId="124" xfId="0" applyNumberFormat="1" applyFont="1" applyBorder="1" applyAlignment="1">
      <alignment vertical="center"/>
    </xf>
    <xf numFmtId="4" fontId="15" fillId="0" borderId="124" xfId="0" applyNumberFormat="1" applyFont="1" applyBorder="1" applyAlignment="1">
      <alignment vertical="center"/>
    </xf>
    <xf numFmtId="4" fontId="15" fillId="0" borderId="124" xfId="0" applyNumberFormat="1" applyFont="1" applyBorder="1" applyAlignment="1">
      <alignment horizontal="right" vertical="center"/>
    </xf>
    <xf numFmtId="0" fontId="15" fillId="0" borderId="125" xfId="0" applyFont="1" applyBorder="1"/>
    <xf numFmtId="0" fontId="15" fillId="0" borderId="126" xfId="0" applyFont="1" applyBorder="1" applyAlignment="1">
      <alignment horizontal="center" vertical="center"/>
    </xf>
    <xf numFmtId="0" fontId="15" fillId="0" borderId="121" xfId="0" applyFont="1" applyBorder="1"/>
    <xf numFmtId="3" fontId="14" fillId="0" borderId="121" xfId="0" applyNumberFormat="1" applyFont="1" applyBorder="1" applyAlignment="1">
      <alignment vertical="center"/>
    </xf>
    <xf numFmtId="4" fontId="14" fillId="0" borderId="121" xfId="0" applyNumberFormat="1" applyFont="1" applyBorder="1" applyAlignment="1">
      <alignment vertical="center"/>
    </xf>
    <xf numFmtId="0" fontId="14" fillId="0" borderId="127" xfId="0" applyFont="1" applyBorder="1"/>
    <xf numFmtId="0" fontId="15" fillId="0" borderId="128" xfId="0" applyFont="1" applyBorder="1" applyAlignment="1">
      <alignment horizontal="center" vertical="center"/>
    </xf>
    <xf numFmtId="3" fontId="14" fillId="0" borderId="52" xfId="0" applyNumberFormat="1" applyFont="1" applyBorder="1" applyAlignment="1">
      <alignment vertical="center"/>
    </xf>
    <xf numFmtId="4" fontId="14" fillId="0" borderId="52" xfId="0" applyNumberFormat="1" applyFont="1" applyBorder="1" applyAlignment="1">
      <alignment vertical="center"/>
    </xf>
    <xf numFmtId="0" fontId="14" fillId="0" borderId="129" xfId="0" applyFont="1" applyBorder="1"/>
    <xf numFmtId="0" fontId="15" fillId="0" borderId="129" xfId="0" applyFont="1" applyBorder="1"/>
    <xf numFmtId="0" fontId="15" fillId="0" borderId="130" xfId="0" applyFont="1" applyBorder="1" applyAlignment="1">
      <alignment horizontal="center" vertical="center"/>
    </xf>
    <xf numFmtId="3" fontId="15" fillId="0" borderId="52" xfId="0" applyNumberFormat="1" applyFont="1" applyBorder="1"/>
    <xf numFmtId="0" fontId="15" fillId="0" borderId="122" xfId="0" applyFont="1" applyBorder="1" applyAlignment="1">
      <alignment horizontal="center"/>
    </xf>
    <xf numFmtId="3" fontId="15" fillId="0" borderId="122" xfId="0" applyNumberFormat="1" applyFont="1" applyBorder="1"/>
    <xf numFmtId="4" fontId="15" fillId="0" borderId="122" xfId="0" applyNumberFormat="1" applyFont="1" applyBorder="1"/>
    <xf numFmtId="3" fontId="15" fillId="0" borderId="122" xfId="0" applyNumberFormat="1" applyFont="1" applyBorder="1" applyAlignment="1">
      <alignment horizontal="right" vertical="center"/>
    </xf>
    <xf numFmtId="0" fontId="15" fillId="0" borderId="123" xfId="0" applyFont="1" applyBorder="1" applyAlignment="1">
      <alignment horizontal="center" vertical="center"/>
    </xf>
    <xf numFmtId="49" fontId="15" fillId="0" borderId="122" xfId="0" applyNumberFormat="1" applyFont="1" applyBorder="1" applyAlignment="1" applyProtection="1">
      <alignment vertical="center" wrapText="1"/>
      <protection locked="0"/>
    </xf>
    <xf numFmtId="0" fontId="15" fillId="0" borderId="131" xfId="0" applyFont="1" applyBorder="1" applyAlignment="1">
      <alignment horizontal="center"/>
    </xf>
    <xf numFmtId="0" fontId="15" fillId="0" borderId="131" xfId="0" applyFont="1" applyBorder="1"/>
    <xf numFmtId="4" fontId="15" fillId="0" borderId="131" xfId="0" applyNumberFormat="1" applyFont="1" applyBorder="1"/>
    <xf numFmtId="3" fontId="15" fillId="0" borderId="131" xfId="0" applyNumberFormat="1" applyFont="1" applyBorder="1"/>
    <xf numFmtId="0" fontId="15" fillId="0" borderId="132" xfId="0" applyFont="1" applyBorder="1"/>
    <xf numFmtId="0" fontId="15" fillId="0" borderId="13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4" fontId="14" fillId="0" borderId="57" xfId="0" applyNumberFormat="1" applyFont="1" applyBorder="1" applyAlignment="1" applyProtection="1">
      <alignment horizontal="right" vertical="center"/>
      <protection locked="0"/>
    </xf>
    <xf numFmtId="0" fontId="14" fillId="0" borderId="75" xfId="0" applyFont="1" applyBorder="1" applyAlignment="1" applyProtection="1">
      <alignment vertical="center"/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3" fontId="15" fillId="0" borderId="0" xfId="0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Protection="1">
      <protection locked="0"/>
    </xf>
    <xf numFmtId="0" fontId="15" fillId="2" borderId="2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62" xfId="0" applyFont="1" applyFill="1" applyBorder="1" applyProtection="1"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49" fontId="15" fillId="2" borderId="4" xfId="0" applyNumberFormat="1" applyFont="1" applyFill="1" applyBorder="1" applyAlignment="1" applyProtection="1">
      <alignment horizontal="center"/>
      <protection locked="0"/>
    </xf>
    <xf numFmtId="0" fontId="15" fillId="2" borderId="24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24" xfId="0" applyFont="1" applyFill="1" applyBorder="1" applyProtection="1"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4" xfId="0" applyFont="1" applyFill="1" applyBorder="1" applyAlignment="1" applyProtection="1">
      <alignment horizontal="center" vertical="center"/>
      <protection locked="0"/>
    </xf>
    <xf numFmtId="3" fontId="15" fillId="2" borderId="65" xfId="0" applyNumberFormat="1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4" fontId="15" fillId="0" borderId="8" xfId="0" applyNumberFormat="1" applyFont="1" applyBorder="1" applyProtection="1">
      <protection locked="0"/>
    </xf>
    <xf numFmtId="4" fontId="15" fillId="0" borderId="8" xfId="0" applyNumberFormat="1" applyFont="1" applyBorder="1" applyAlignment="1" applyProtection="1">
      <alignment horizontal="right"/>
      <protection locked="0"/>
    </xf>
    <xf numFmtId="3" fontId="15" fillId="0" borderId="8" xfId="0" applyNumberFormat="1" applyFont="1" applyBorder="1" applyProtection="1">
      <protection locked="0"/>
    </xf>
    <xf numFmtId="4" fontId="15" fillId="0" borderId="12" xfId="0" applyNumberFormat="1" applyFont="1" applyBorder="1" applyProtection="1">
      <protection locked="0"/>
    </xf>
    <xf numFmtId="4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4" xfId="0" applyNumberFormat="1" applyFont="1" applyBorder="1" applyAlignment="1" applyProtection="1">
      <alignment horizontal="right" vertical="center"/>
      <protection locked="0"/>
    </xf>
    <xf numFmtId="4" fontId="15" fillId="0" borderId="8" xfId="0" applyNumberFormat="1" applyFont="1" applyBorder="1" applyAlignment="1" applyProtection="1">
      <alignment vertical="center"/>
      <protection locked="0"/>
    </xf>
    <xf numFmtId="3" fontId="15" fillId="0" borderId="8" xfId="0" applyNumberFormat="1" applyFont="1" applyBorder="1" applyAlignment="1" applyProtection="1">
      <alignment vertical="center"/>
      <protection locked="0"/>
    </xf>
    <xf numFmtId="4" fontId="15" fillId="0" borderId="12" xfId="0" applyNumberFormat="1" applyFont="1" applyBorder="1" applyAlignment="1" applyProtection="1">
      <alignment vertical="center"/>
      <protection locked="0"/>
    </xf>
    <xf numFmtId="3" fontId="15" fillId="0" borderId="12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4" fontId="15" fillId="0" borderId="13" xfId="0" applyNumberFormat="1" applyFont="1" applyBorder="1" applyAlignment="1" applyProtection="1">
      <alignment vertical="center"/>
      <protection locked="0"/>
    </xf>
    <xf numFmtId="3" fontId="15" fillId="0" borderId="13" xfId="0" applyNumberFormat="1" applyFont="1" applyBorder="1" applyAlignment="1" applyProtection="1">
      <alignment vertical="center"/>
      <protection locked="0"/>
    </xf>
    <xf numFmtId="3" fontId="15" fillId="0" borderId="3" xfId="0" applyNumberFormat="1" applyFont="1" applyBorder="1" applyAlignment="1" applyProtection="1">
      <alignment vertical="center"/>
      <protection locked="0"/>
    </xf>
    <xf numFmtId="4" fontId="15" fillId="0" borderId="9" xfId="0" applyNumberFormat="1" applyFont="1" applyBorder="1" applyAlignment="1" applyProtection="1">
      <alignment vertical="center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3" fontId="15" fillId="0" borderId="9" xfId="0" applyNumberFormat="1" applyFont="1" applyBorder="1" applyProtection="1">
      <protection locked="0"/>
    </xf>
    <xf numFmtId="4" fontId="15" fillId="0" borderId="9" xfId="0" applyNumberFormat="1" applyFont="1" applyBorder="1" applyAlignment="1" applyProtection="1">
      <alignment horizontal="right"/>
      <protection locked="0"/>
    </xf>
    <xf numFmtId="0" fontId="15" fillId="0" borderId="31" xfId="0" applyFont="1" applyBorder="1" applyProtection="1"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Protection="1">
      <protection locked="0"/>
    </xf>
    <xf numFmtId="4" fontId="15" fillId="0" borderId="16" xfId="0" applyNumberFormat="1" applyFont="1" applyBorder="1" applyAlignment="1" applyProtection="1">
      <alignment vertical="center"/>
      <protection locked="0"/>
    </xf>
    <xf numFmtId="4" fontId="15" fillId="0" borderId="16" xfId="0" applyNumberFormat="1" applyFont="1" applyBorder="1" applyAlignment="1" applyProtection="1">
      <alignment horizontal="right" vertical="center"/>
      <protection locked="0"/>
    </xf>
    <xf numFmtId="3" fontId="15" fillId="0" borderId="16" xfId="0" applyNumberFormat="1" applyFont="1" applyBorder="1" applyProtection="1">
      <protection locked="0"/>
    </xf>
    <xf numFmtId="4" fontId="15" fillId="0" borderId="16" xfId="0" applyNumberFormat="1" applyFont="1" applyBorder="1" applyAlignment="1" applyProtection="1">
      <alignment horizontal="right"/>
      <protection locked="0"/>
    </xf>
    <xf numFmtId="0" fontId="15" fillId="0" borderId="30" xfId="0" applyFont="1" applyBorder="1" applyProtection="1">
      <protection locked="0"/>
    </xf>
    <xf numFmtId="4" fontId="15" fillId="0" borderId="4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4" fontId="15" fillId="0" borderId="13" xfId="0" applyNumberFormat="1" applyFont="1" applyBorder="1" applyProtection="1">
      <protection locked="0"/>
    </xf>
    <xf numFmtId="4" fontId="15" fillId="0" borderId="13" xfId="0" applyNumberFormat="1" applyFont="1" applyBorder="1" applyAlignment="1" applyProtection="1">
      <alignment horizontal="right"/>
      <protection locked="0"/>
    </xf>
    <xf numFmtId="3" fontId="15" fillId="0" borderId="13" xfId="0" applyNumberFormat="1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15" fillId="0" borderId="22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wrapText="1"/>
      <protection locked="0"/>
    </xf>
    <xf numFmtId="4" fontId="15" fillId="0" borderId="8" xfId="1" applyNumberFormat="1" applyFont="1" applyFill="1" applyBorder="1" applyAlignment="1" applyProtection="1">
      <alignment vertical="center"/>
      <protection locked="0"/>
    </xf>
    <xf numFmtId="4" fontId="15" fillId="0" borderId="8" xfId="1" applyNumberFormat="1" applyFont="1" applyFill="1" applyBorder="1" applyAlignment="1" applyProtection="1">
      <alignment horizontal="right" vertical="center"/>
      <protection locked="0"/>
    </xf>
    <xf numFmtId="4" fontId="15" fillId="0" borderId="4" xfId="0" applyNumberFormat="1" applyFont="1" applyBorder="1" applyProtection="1"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/>
    <xf numFmtId="0" fontId="15" fillId="0" borderId="22" xfId="0" applyFont="1" applyBorder="1" applyAlignment="1" applyProtection="1">
      <alignment horizontal="right" vertical="center"/>
      <protection locked="0"/>
    </xf>
    <xf numFmtId="4" fontId="15" fillId="0" borderId="12" xfId="0" applyNumberFormat="1" applyFont="1" applyBorder="1" applyAlignment="1" applyProtection="1"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Protection="1">
      <protection locked="0"/>
    </xf>
    <xf numFmtId="3" fontId="15" fillId="0" borderId="8" xfId="1" applyNumberFormat="1" applyFont="1" applyFill="1" applyBorder="1" applyAlignment="1" applyProtection="1">
      <alignment vertical="center"/>
      <protection locked="0"/>
    </xf>
    <xf numFmtId="4" fontId="15" fillId="3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vertical="center" wrapText="1"/>
      <protection locked="0"/>
    </xf>
    <xf numFmtId="4" fontId="15" fillId="0" borderId="47" xfId="0" applyNumberFormat="1" applyFont="1" applyBorder="1" applyProtection="1">
      <protection locked="0"/>
    </xf>
    <xf numFmtId="4" fontId="15" fillId="0" borderId="47" xfId="0" applyNumberFormat="1" applyFont="1" applyBorder="1" applyAlignment="1" applyProtection="1">
      <alignment horizontal="right"/>
      <protection locked="0"/>
    </xf>
    <xf numFmtId="3" fontId="15" fillId="0" borderId="47" xfId="0" applyNumberFormat="1" applyFont="1" applyBorder="1" applyProtection="1">
      <protection locked="0"/>
    </xf>
    <xf numFmtId="0" fontId="15" fillId="0" borderId="48" xfId="0" applyFont="1" applyBorder="1" applyProtection="1">
      <protection locked="0"/>
    </xf>
    <xf numFmtId="4" fontId="15" fillId="0" borderId="16" xfId="0" applyNumberFormat="1" applyFont="1" applyBorder="1" applyProtection="1">
      <protection locked="0"/>
    </xf>
    <xf numFmtId="4" fontId="14" fillId="0" borderId="10" xfId="0" applyNumberFormat="1" applyFont="1" applyBorder="1" applyAlignment="1" applyProtection="1">
      <alignment vertical="center"/>
      <protection locked="0"/>
    </xf>
    <xf numFmtId="3" fontId="15" fillId="0" borderId="9" xfId="0" applyNumberFormat="1" applyFont="1" applyBorder="1" applyAlignment="1" applyProtection="1">
      <alignment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49" fontId="15" fillId="0" borderId="8" xfId="0" applyNumberFormat="1" applyFont="1" applyBorder="1" applyProtection="1">
      <protection locked="0"/>
    </xf>
    <xf numFmtId="0" fontId="15" fillId="0" borderId="17" xfId="0" applyFont="1" applyBorder="1" applyAlignment="1" applyProtection="1">
      <alignment horizontal="center"/>
      <protection locked="0"/>
    </xf>
    <xf numFmtId="49" fontId="15" fillId="0" borderId="17" xfId="0" applyNumberFormat="1" applyFont="1" applyBorder="1" applyProtection="1">
      <protection locked="0"/>
    </xf>
    <xf numFmtId="4" fontId="15" fillId="0" borderId="17" xfId="0" applyNumberFormat="1" applyFont="1" applyBorder="1" applyAlignment="1" applyProtection="1">
      <alignment vertical="center"/>
      <protection locked="0"/>
    </xf>
    <xf numFmtId="4" fontId="15" fillId="0" borderId="17" xfId="0" applyNumberFormat="1" applyFont="1" applyBorder="1" applyAlignment="1" applyProtection="1">
      <alignment horizontal="right" vertical="center"/>
      <protection locked="0"/>
    </xf>
    <xf numFmtId="3" fontId="15" fillId="0" borderId="0" xfId="0" applyNumberFormat="1" applyFont="1"/>
    <xf numFmtId="3" fontId="15" fillId="0" borderId="0" xfId="0" applyNumberFormat="1" applyFont="1" applyAlignment="1">
      <alignment vertical="center"/>
    </xf>
    <xf numFmtId="0" fontId="14" fillId="4" borderId="10" xfId="0" applyFont="1" applyFill="1" applyBorder="1" applyAlignment="1" applyProtection="1">
      <alignment vertical="center"/>
      <protection locked="0"/>
    </xf>
    <xf numFmtId="4" fontId="15" fillId="4" borderId="9" xfId="1" applyNumberFormat="1" applyFont="1" applyFill="1" applyBorder="1" applyAlignment="1" applyProtection="1">
      <alignment horizontal="right" vertical="center"/>
      <protection locked="0"/>
    </xf>
    <xf numFmtId="4" fontId="15" fillId="4" borderId="12" xfId="1" applyNumberFormat="1" applyFont="1" applyFill="1" applyBorder="1" applyAlignment="1" applyProtection="1">
      <alignment horizontal="right" vertical="center"/>
      <protection locked="0"/>
    </xf>
    <xf numFmtId="0" fontId="15" fillId="4" borderId="4" xfId="0" applyFont="1" applyFill="1" applyBorder="1" applyAlignment="1">
      <alignment vertical="center" wrapText="1"/>
    </xf>
    <xf numFmtId="4" fontId="15" fillId="4" borderId="17" xfId="1" applyNumberFormat="1" applyFont="1" applyFill="1" applyBorder="1" applyAlignment="1" applyProtection="1">
      <alignment vertical="center"/>
      <protection locked="0"/>
    </xf>
    <xf numFmtId="4" fontId="15" fillId="0" borderId="17" xfId="1" applyNumberFormat="1" applyFont="1" applyFill="1" applyBorder="1" applyAlignment="1" applyProtection="1">
      <alignment horizontal="right" vertical="center"/>
      <protection locked="0"/>
    </xf>
    <xf numFmtId="3" fontId="15" fillId="0" borderId="17" xfId="0" applyNumberFormat="1" applyFont="1" applyBorder="1" applyAlignment="1" applyProtection="1">
      <alignment vertical="center"/>
      <protection locked="0"/>
    </xf>
    <xf numFmtId="0" fontId="14" fillId="0" borderId="24" xfId="0" applyFont="1" applyBorder="1" applyProtection="1">
      <protection locked="0"/>
    </xf>
    <xf numFmtId="4" fontId="14" fillId="0" borderId="16" xfId="0" applyNumberFormat="1" applyFont="1" applyBorder="1" applyAlignment="1" applyProtection="1">
      <alignment vertical="center"/>
      <protection locked="0"/>
    </xf>
    <xf numFmtId="3" fontId="14" fillId="0" borderId="16" xfId="0" applyNumberFormat="1" applyFont="1" applyBorder="1" applyProtection="1">
      <protection locked="0"/>
    </xf>
    <xf numFmtId="4" fontId="14" fillId="0" borderId="16" xfId="0" applyNumberFormat="1" applyFont="1" applyBorder="1" applyAlignment="1" applyProtection="1">
      <alignment horizontal="right"/>
      <protection locked="0"/>
    </xf>
    <xf numFmtId="0" fontId="14" fillId="0" borderId="30" xfId="0" applyFont="1" applyBorder="1" applyProtection="1">
      <protection locked="0"/>
    </xf>
    <xf numFmtId="0" fontId="14" fillId="0" borderId="22" xfId="0" applyFont="1" applyBorder="1" applyAlignment="1" applyProtection="1">
      <alignment vertical="center"/>
      <protection locked="0"/>
    </xf>
    <xf numFmtId="4" fontId="14" fillId="0" borderId="4" xfId="0" applyNumberFormat="1" applyFont="1" applyBorder="1" applyProtection="1">
      <protection locked="0"/>
    </xf>
    <xf numFmtId="4" fontId="14" fillId="0" borderId="4" xfId="0" applyNumberFormat="1" applyFont="1" applyBorder="1" applyAlignment="1" applyProtection="1">
      <alignment horizontal="right"/>
      <protection locked="0"/>
    </xf>
    <xf numFmtId="3" fontId="14" fillId="0" borderId="4" xfId="0" applyNumberFormat="1" applyFont="1" applyBorder="1" applyProtection="1"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horizontal="right"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4" fontId="14" fillId="0" borderId="7" xfId="0" applyNumberFormat="1" applyFont="1" applyBorder="1" applyAlignment="1" applyProtection="1">
      <alignment horizontal="right"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4" fontId="14" fillId="0" borderId="10" xfId="1" applyNumberFormat="1" applyFont="1" applyFill="1" applyBorder="1" applyAlignment="1" applyProtection="1">
      <alignment horizontal="right" vertical="center"/>
      <protection locked="0"/>
    </xf>
    <xf numFmtId="3" fontId="14" fillId="0" borderId="10" xfId="1" applyNumberFormat="1" applyFont="1" applyFill="1" applyBorder="1" applyAlignment="1" applyProtection="1">
      <alignment horizontal="right" vertical="center"/>
      <protection locked="0"/>
    </xf>
    <xf numFmtId="4" fontId="14" fillId="0" borderId="10" xfId="1" applyNumberFormat="1" applyFont="1" applyFill="1" applyBorder="1" applyAlignment="1" applyProtection="1">
      <alignment vertical="center"/>
      <protection locked="0"/>
    </xf>
    <xf numFmtId="4" fontId="14" fillId="0" borderId="10" xfId="0" applyNumberFormat="1" applyFont="1" applyBorder="1" applyProtection="1">
      <protection locked="0"/>
    </xf>
    <xf numFmtId="3" fontId="14" fillId="0" borderId="10" xfId="0" applyNumberFormat="1" applyFont="1" applyBorder="1" applyProtection="1">
      <protection locked="0"/>
    </xf>
    <xf numFmtId="3" fontId="14" fillId="0" borderId="10" xfId="1" applyNumberFormat="1" applyFont="1" applyFill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4" fontId="14" fillId="4" borderId="10" xfId="1" applyNumberFormat="1" applyFont="1" applyFill="1" applyBorder="1" applyAlignment="1" applyProtection="1">
      <alignment horizontal="right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4" fontId="14" fillId="4" borderId="10" xfId="1" applyNumberFormat="1" applyFont="1" applyFill="1" applyBorder="1" applyAlignment="1" applyProtection="1">
      <alignment vertical="center"/>
      <protection locked="0"/>
    </xf>
    <xf numFmtId="4" fontId="23" fillId="0" borderId="12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 wrapText="1"/>
    </xf>
    <xf numFmtId="4" fontId="23" fillId="0" borderId="4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4" fontId="14" fillId="0" borderId="46" xfId="1" applyNumberFormat="1" applyFont="1" applyFill="1" applyBorder="1" applyAlignment="1" applyProtection="1">
      <alignment horizontal="right" vertical="center"/>
    </xf>
    <xf numFmtId="4" fontId="14" fillId="0" borderId="46" xfId="0" applyNumberFormat="1" applyFont="1" applyBorder="1" applyAlignment="1">
      <alignment horizontal="right" vertical="center"/>
    </xf>
    <xf numFmtId="0" fontId="14" fillId="0" borderId="95" xfId="0" applyFont="1" applyBorder="1" applyAlignment="1">
      <alignment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49" fontId="15" fillId="0" borderId="47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right" vertical="center"/>
    </xf>
    <xf numFmtId="4" fontId="23" fillId="0" borderId="8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49" fontId="14" fillId="0" borderId="10" xfId="0" applyNumberFormat="1" applyFont="1" applyBorder="1"/>
    <xf numFmtId="4" fontId="23" fillId="0" borderId="10" xfId="0" applyNumberFormat="1" applyFont="1" applyBorder="1" applyAlignment="1">
      <alignment horizontal="right" vertical="center"/>
    </xf>
    <xf numFmtId="4" fontId="23" fillId="0" borderId="71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horizontal="right" vertical="center"/>
    </xf>
    <xf numFmtId="4" fontId="24" fillId="0" borderId="36" xfId="0" applyNumberFormat="1" applyFont="1" applyBorder="1" applyAlignment="1">
      <alignment horizontal="right" vertical="center"/>
    </xf>
    <xf numFmtId="3" fontId="23" fillId="0" borderId="4" xfId="0" applyNumberFormat="1" applyFont="1" applyBorder="1" applyAlignment="1">
      <alignment vertical="center"/>
    </xf>
    <xf numFmtId="4" fontId="23" fillId="0" borderId="27" xfId="0" applyNumberFormat="1" applyFont="1" applyBorder="1" applyAlignment="1">
      <alignment horizontal="right" vertical="center"/>
    </xf>
    <xf numFmtId="4" fontId="23" fillId="0" borderId="40" xfId="0" applyNumberFormat="1" applyFont="1" applyBorder="1" applyAlignment="1">
      <alignment horizontal="right" vertical="center"/>
    </xf>
    <xf numFmtId="3" fontId="14" fillId="0" borderId="46" xfId="0" applyNumberFormat="1" applyFont="1" applyBorder="1" applyAlignment="1">
      <alignment vertical="center"/>
    </xf>
    <xf numFmtId="49" fontId="15" fillId="0" borderId="21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4" fontId="24" fillId="0" borderId="115" xfId="0" applyNumberFormat="1" applyFont="1" applyBorder="1" applyAlignment="1">
      <alignment vertical="center"/>
    </xf>
    <xf numFmtId="3" fontId="24" fillId="0" borderId="119" xfId="0" applyNumberFormat="1" applyFont="1" applyBorder="1" applyAlignment="1">
      <alignment vertical="center"/>
    </xf>
    <xf numFmtId="3" fontId="23" fillId="0" borderId="52" xfId="0" applyNumberFormat="1" applyFont="1" applyBorder="1" applyAlignment="1">
      <alignment vertical="center"/>
    </xf>
    <xf numFmtId="4" fontId="23" fillId="0" borderId="52" xfId="0" applyNumberFormat="1" applyFont="1" applyBorder="1" applyAlignment="1">
      <alignment vertical="center"/>
    </xf>
    <xf numFmtId="3" fontId="23" fillId="0" borderId="116" xfId="0" applyNumberFormat="1" applyFont="1" applyBorder="1" applyAlignment="1">
      <alignment vertical="center"/>
    </xf>
    <xf numFmtId="0" fontId="23" fillId="0" borderId="52" xfId="0" applyFont="1" applyBorder="1"/>
    <xf numFmtId="4" fontId="23" fillId="0" borderId="52" xfId="0" applyNumberFormat="1" applyFont="1" applyBorder="1"/>
    <xf numFmtId="0" fontId="23" fillId="0" borderId="116" xfId="0" applyFont="1" applyBorder="1"/>
    <xf numFmtId="0" fontId="23" fillId="0" borderId="97" xfId="0" applyFont="1" applyBorder="1"/>
    <xf numFmtId="4" fontId="23" fillId="0" borderId="97" xfId="0" applyNumberFormat="1" applyFont="1" applyBorder="1"/>
    <xf numFmtId="0" fontId="23" fillId="0" borderId="118" xfId="0" applyFont="1" applyBorder="1"/>
    <xf numFmtId="3" fontId="15" fillId="0" borderId="14" xfId="1" applyNumberFormat="1" applyFont="1" applyFill="1" applyBorder="1" applyAlignment="1" applyProtection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3" fontId="15" fillId="0" borderId="47" xfId="1" applyNumberFormat="1" applyFont="1" applyFill="1" applyBorder="1" applyAlignment="1" applyProtection="1">
      <alignment horizontal="right" vertical="center"/>
    </xf>
    <xf numFmtId="4" fontId="15" fillId="0" borderId="47" xfId="1" applyNumberFormat="1" applyFont="1" applyFill="1" applyBorder="1" applyAlignment="1" applyProtection="1">
      <alignment horizontal="right" vertical="center"/>
    </xf>
    <xf numFmtId="0" fontId="15" fillId="0" borderId="122" xfId="0" applyFont="1" applyBorder="1" applyAlignment="1">
      <alignment vertical="center"/>
    </xf>
    <xf numFmtId="0" fontId="15" fillId="0" borderId="138" xfId="0" applyFont="1" applyBorder="1" applyAlignment="1">
      <alignment horizontal="center"/>
    </xf>
    <xf numFmtId="0" fontId="15" fillId="0" borderId="138" xfId="0" applyFont="1" applyBorder="1"/>
    <xf numFmtId="3" fontId="15" fillId="0" borderId="138" xfId="0" applyNumberFormat="1" applyFont="1" applyBorder="1"/>
    <xf numFmtId="4" fontId="15" fillId="0" borderId="138" xfId="0" applyNumberFormat="1" applyFont="1" applyBorder="1"/>
    <xf numFmtId="0" fontId="15" fillId="0" borderId="139" xfId="0" applyFont="1" applyBorder="1"/>
    <xf numFmtId="0" fontId="15" fillId="0" borderId="45" xfId="0" applyFont="1" applyBorder="1"/>
    <xf numFmtId="0" fontId="15" fillId="0" borderId="124" xfId="0" applyFont="1" applyBorder="1" applyAlignment="1">
      <alignment horizontal="center"/>
    </xf>
    <xf numFmtId="3" fontId="15" fillId="0" borderId="124" xfId="0" applyNumberFormat="1" applyFont="1" applyBorder="1"/>
    <xf numFmtId="4" fontId="15" fillId="0" borderId="124" xfId="0" applyNumberFormat="1" applyFont="1" applyBorder="1"/>
    <xf numFmtId="4" fontId="23" fillId="0" borderId="17" xfId="0" applyNumberFormat="1" applyFont="1" applyBorder="1" applyAlignment="1">
      <alignment horizontal="right"/>
    </xf>
    <xf numFmtId="0" fontId="24" fillId="0" borderId="28" xfId="0" applyFont="1" applyBorder="1"/>
    <xf numFmtId="0" fontId="23" fillId="0" borderId="51" xfId="0" applyFont="1" applyBorder="1"/>
    <xf numFmtId="0" fontId="23" fillId="0" borderId="22" xfId="0" applyFont="1" applyBorder="1"/>
    <xf numFmtId="4" fontId="23" fillId="4" borderId="12" xfId="0" applyNumberFormat="1" applyFont="1" applyFill="1" applyBorder="1" applyAlignment="1">
      <alignment horizontal="right"/>
    </xf>
    <xf numFmtId="0" fontId="15" fillId="0" borderId="44" xfId="0" applyFont="1" applyBorder="1" applyAlignment="1">
      <alignment horizontal="center" vertical="center"/>
    </xf>
    <xf numFmtId="3" fontId="15" fillId="0" borderId="16" xfId="1" applyNumberFormat="1" applyFont="1" applyFill="1" applyBorder="1" applyAlignment="1" applyProtection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4" fillId="0" borderId="8" xfId="0" applyNumberFormat="1" applyFont="1" applyBorder="1" applyAlignment="1" applyProtection="1">
      <alignment horizontal="right" vertical="center"/>
      <protection locked="0"/>
    </xf>
    <xf numFmtId="4" fontId="15" fillId="0" borderId="10" xfId="0" applyNumberFormat="1" applyFont="1" applyBorder="1" applyAlignment="1" applyProtection="1">
      <alignment vertical="center"/>
      <protection locked="0"/>
    </xf>
    <xf numFmtId="4" fontId="15" fillId="0" borderId="21" xfId="0" applyNumberFormat="1" applyFont="1" applyBorder="1" applyAlignment="1" applyProtection="1">
      <alignment vertical="center"/>
      <protection locked="0"/>
    </xf>
    <xf numFmtId="3" fontId="15" fillId="0" borderId="140" xfId="0" applyNumberFormat="1" applyFont="1" applyBorder="1" applyAlignment="1">
      <alignment vertical="center"/>
    </xf>
    <xf numFmtId="0" fontId="15" fillId="0" borderId="38" xfId="0" applyFont="1" applyBorder="1" applyAlignment="1" applyProtection="1">
      <alignment vertical="center"/>
      <protection locked="0"/>
    </xf>
    <xf numFmtId="3" fontId="15" fillId="0" borderId="79" xfId="0" applyNumberFormat="1" applyFont="1" applyBorder="1" applyAlignment="1">
      <alignment vertical="center"/>
    </xf>
    <xf numFmtId="49" fontId="15" fillId="0" borderId="12" xfId="0" applyNumberFormat="1" applyFont="1" applyBorder="1" applyAlignment="1" applyProtection="1">
      <alignment vertical="center"/>
      <protection locked="0"/>
    </xf>
    <xf numFmtId="3" fontId="15" fillId="0" borderId="80" xfId="0" applyNumberFormat="1" applyFont="1" applyBorder="1" applyAlignment="1">
      <alignment vertical="center"/>
    </xf>
    <xf numFmtId="0" fontId="15" fillId="0" borderId="21" xfId="0" applyFont="1" applyBorder="1" applyAlignment="1" applyProtection="1">
      <alignment vertical="center"/>
      <protection locked="0"/>
    </xf>
    <xf numFmtId="4" fontId="15" fillId="0" borderId="21" xfId="0" applyNumberFormat="1" applyFont="1" applyBorder="1" applyProtection="1">
      <protection locked="0"/>
    </xf>
    <xf numFmtId="4" fontId="15" fillId="0" borderId="21" xfId="0" applyNumberFormat="1" applyFont="1" applyBorder="1" applyAlignment="1" applyProtection="1">
      <alignment horizontal="right"/>
      <protection locked="0"/>
    </xf>
    <xf numFmtId="3" fontId="15" fillId="0" borderId="21" xfId="0" applyNumberFormat="1" applyFont="1" applyBorder="1" applyProtection="1">
      <protection locked="0"/>
    </xf>
    <xf numFmtId="0" fontId="15" fillId="0" borderId="38" xfId="0" applyFont="1" applyBorder="1" applyProtection="1">
      <protection locked="0"/>
    </xf>
    <xf numFmtId="4" fontId="15" fillId="0" borderId="46" xfId="0" applyNumberFormat="1" applyFont="1" applyBorder="1" applyAlignment="1" applyProtection="1">
      <alignment vertical="center"/>
      <protection locked="0"/>
    </xf>
    <xf numFmtId="0" fontId="15" fillId="0" borderId="95" xfId="0" applyFont="1" applyBorder="1" applyAlignment="1" applyProtection="1">
      <alignment vertical="center"/>
      <protection locked="0"/>
    </xf>
    <xf numFmtId="0" fontId="16" fillId="0" borderId="12" xfId="0" applyFont="1" applyBorder="1" applyProtection="1">
      <protection locked="0"/>
    </xf>
    <xf numFmtId="0" fontId="15" fillId="4" borderId="21" xfId="0" applyFont="1" applyFill="1" applyBorder="1" applyAlignment="1" applyProtection="1">
      <alignment vertical="center"/>
      <protection locked="0"/>
    </xf>
    <xf numFmtId="3" fontId="15" fillId="0" borderId="21" xfId="0" applyNumberFormat="1" applyFont="1" applyBorder="1" applyAlignment="1" applyProtection="1">
      <alignment vertical="center"/>
      <protection locked="0"/>
    </xf>
    <xf numFmtId="4" fontId="14" fillId="4" borderId="8" xfId="1" applyNumberFormat="1" applyFont="1" applyFill="1" applyBorder="1" applyAlignment="1" applyProtection="1">
      <alignment horizontal="right" vertical="center"/>
      <protection locked="0"/>
    </xf>
    <xf numFmtId="4" fontId="15" fillId="4" borderId="54" xfId="1" applyNumberFormat="1" applyFont="1" applyFill="1" applyBorder="1" applyAlignment="1" applyProtection="1">
      <alignment horizontal="right" vertical="center"/>
      <protection locked="0"/>
    </xf>
    <xf numFmtId="4" fontId="15" fillId="4" borderId="96" xfId="1" applyNumberFormat="1" applyFont="1" applyFill="1" applyBorder="1" applyAlignment="1" applyProtection="1">
      <alignment horizontal="right" vertical="center"/>
      <protection locked="0"/>
    </xf>
    <xf numFmtId="4" fontId="15" fillId="4" borderId="41" xfId="1" applyNumberFormat="1" applyFont="1" applyFill="1" applyBorder="1" applyAlignment="1" applyProtection="1">
      <alignment horizontal="right" vertical="center"/>
      <protection locked="0"/>
    </xf>
    <xf numFmtId="49" fontId="15" fillId="0" borderId="142" xfId="0" applyNumberFormat="1" applyFont="1" applyBorder="1" applyAlignment="1">
      <alignment horizontal="center"/>
    </xf>
    <xf numFmtId="0" fontId="15" fillId="0" borderId="143" xfId="0" applyFont="1" applyBorder="1" applyAlignment="1"/>
    <xf numFmtId="4" fontId="15" fillId="0" borderId="142" xfId="0" applyNumberFormat="1" applyFont="1" applyBorder="1" applyAlignment="1">
      <alignment vertical="center"/>
    </xf>
    <xf numFmtId="3" fontId="23" fillId="0" borderId="142" xfId="0" applyNumberFormat="1" applyFont="1" applyBorder="1" applyAlignment="1">
      <alignment vertical="center"/>
    </xf>
    <xf numFmtId="4" fontId="23" fillId="0" borderId="142" xfId="0" applyNumberFormat="1" applyFont="1" applyBorder="1" applyAlignment="1">
      <alignment vertical="center"/>
    </xf>
    <xf numFmtId="3" fontId="23" fillId="0" borderId="144" xfId="0" applyNumberFormat="1" applyFont="1" applyBorder="1" applyAlignment="1">
      <alignment vertical="center"/>
    </xf>
    <xf numFmtId="0" fontId="15" fillId="0" borderId="122" xfId="0" applyFont="1" applyBorder="1" applyAlignment="1"/>
    <xf numFmtId="49" fontId="15" fillId="0" borderId="52" xfId="0" applyNumberFormat="1" applyFont="1" applyBorder="1" applyAlignment="1"/>
    <xf numFmtId="0" fontId="15" fillId="0" borderId="145" xfId="0" applyFont="1" applyBorder="1" applyAlignment="1"/>
    <xf numFmtId="4" fontId="14" fillId="0" borderId="58" xfId="1" applyNumberFormat="1" applyFont="1" applyFill="1" applyBorder="1" applyAlignment="1" applyProtection="1">
      <alignment vertical="center"/>
    </xf>
    <xf numFmtId="4" fontId="14" fillId="0" borderId="57" xfId="0" applyNumberFormat="1" applyFont="1" applyBorder="1" applyAlignment="1">
      <alignment vertical="center"/>
    </xf>
    <xf numFmtId="4" fontId="14" fillId="0" borderId="10" xfId="0" applyNumberFormat="1" applyFont="1" applyBorder="1" applyAlignment="1"/>
    <xf numFmtId="4" fontId="15" fillId="0" borderId="4" xfId="0" applyNumberFormat="1" applyFont="1" applyBorder="1" applyAlignment="1"/>
    <xf numFmtId="4" fontId="15" fillId="0" borderId="12" xfId="0" applyNumberFormat="1" applyFont="1" applyBorder="1" applyAlignment="1"/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0" borderId="146" xfId="0" applyFont="1" applyBorder="1" applyAlignment="1">
      <alignment horizontal="center" vertical="center"/>
    </xf>
    <xf numFmtId="4" fontId="15" fillId="0" borderId="72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4" fontId="15" fillId="0" borderId="146" xfId="0" applyNumberFormat="1" applyFont="1" applyBorder="1" applyAlignment="1">
      <alignment horizontal="right" vertical="center"/>
    </xf>
    <xf numFmtId="0" fontId="15" fillId="4" borderId="104" xfId="0" applyFont="1" applyFill="1" applyBorder="1" applyAlignment="1" applyProtection="1">
      <alignment vertical="center"/>
      <protection locked="0"/>
    </xf>
    <xf numFmtId="0" fontId="15" fillId="4" borderId="90" xfId="0" applyFont="1" applyFill="1" applyBorder="1" applyAlignment="1" applyProtection="1">
      <alignment vertical="center"/>
      <protection locked="0"/>
    </xf>
    <xf numFmtId="0" fontId="15" fillId="0" borderId="104" xfId="0" applyFont="1" applyBorder="1" applyAlignment="1" applyProtection="1">
      <alignment horizontal="center" vertical="center"/>
      <protection locked="0"/>
    </xf>
    <xf numFmtId="4" fontId="15" fillId="0" borderId="96" xfId="1" applyNumberFormat="1" applyFont="1" applyFill="1" applyBorder="1" applyAlignment="1" applyProtection="1">
      <alignment vertical="center"/>
      <protection locked="0"/>
    </xf>
    <xf numFmtId="4" fontId="15" fillId="0" borderId="96" xfId="1" applyNumberFormat="1" applyFont="1" applyFill="1" applyBorder="1" applyAlignment="1" applyProtection="1">
      <alignment horizontal="right" vertical="center"/>
      <protection locked="0"/>
    </xf>
    <xf numFmtId="4" fontId="15" fillId="0" borderId="96" xfId="0" applyNumberFormat="1" applyFont="1" applyBorder="1" applyAlignment="1" applyProtection="1">
      <alignment horizontal="right" vertical="center"/>
      <protection locked="0"/>
    </xf>
    <xf numFmtId="0" fontId="15" fillId="0" borderId="148" xfId="0" applyFont="1" applyBorder="1" applyAlignment="1" applyProtection="1">
      <alignment vertical="center"/>
      <protection locked="0"/>
    </xf>
    <xf numFmtId="0" fontId="15" fillId="0" borderId="96" xfId="0" applyFont="1" applyBorder="1" applyAlignment="1" applyProtection="1">
      <alignment horizontal="center"/>
      <protection locked="0"/>
    </xf>
    <xf numFmtId="0" fontId="15" fillId="0" borderId="96" xfId="0" applyFont="1" applyBorder="1" applyProtection="1">
      <protection locked="0"/>
    </xf>
    <xf numFmtId="0" fontId="0" fillId="0" borderId="104" xfId="0" applyBorder="1" applyProtection="1">
      <protection locked="0"/>
    </xf>
    <xf numFmtId="0" fontId="0" fillId="0" borderId="73" xfId="0" applyBorder="1" applyAlignment="1" applyProtection="1">
      <alignment horizontal="center"/>
      <protection locked="0"/>
    </xf>
    <xf numFmtId="0" fontId="14" fillId="0" borderId="73" xfId="0" applyFont="1" applyBorder="1" applyAlignment="1" applyProtection="1">
      <alignment vertical="center"/>
      <protection locked="0"/>
    </xf>
    <xf numFmtId="0" fontId="0" fillId="0" borderId="104" xfId="0" applyBorder="1" applyAlignment="1" applyProtection="1">
      <alignment horizontal="center"/>
      <protection locked="0"/>
    </xf>
    <xf numFmtId="0" fontId="0" fillId="0" borderId="90" xfId="0" applyBorder="1" applyProtection="1">
      <protection locked="0"/>
    </xf>
    <xf numFmtId="0" fontId="0" fillId="0" borderId="90" xfId="0" applyBorder="1" applyAlignment="1" applyProtection="1">
      <alignment horizontal="center"/>
      <protection locked="0"/>
    </xf>
    <xf numFmtId="4" fontId="25" fillId="0" borderId="104" xfId="0" applyNumberFormat="1" applyFont="1" applyBorder="1" applyProtection="1">
      <protection locked="0"/>
    </xf>
    <xf numFmtId="4" fontId="12" fillId="0" borderId="104" xfId="0" applyNumberFormat="1" applyFont="1" applyBorder="1" applyProtection="1">
      <protection locked="0"/>
    </xf>
    <xf numFmtId="4" fontId="25" fillId="0" borderId="90" xfId="0" applyNumberFormat="1" applyFont="1" applyBorder="1" applyProtection="1">
      <protection locked="0"/>
    </xf>
    <xf numFmtId="4" fontId="12" fillId="0" borderId="90" xfId="0" applyNumberFormat="1" applyFont="1" applyBorder="1" applyProtection="1">
      <protection locked="0"/>
    </xf>
    <xf numFmtId="1" fontId="12" fillId="0" borderId="104" xfId="0" applyNumberFormat="1" applyFont="1" applyBorder="1" applyProtection="1">
      <protection locked="0"/>
    </xf>
    <xf numFmtId="1" fontId="12" fillId="0" borderId="90" xfId="0" applyNumberFormat="1" applyFont="1" applyBorder="1" applyProtection="1">
      <protection locked="0"/>
    </xf>
    <xf numFmtId="4" fontId="26" fillId="0" borderId="73" xfId="0" applyNumberFormat="1" applyFont="1" applyBorder="1" applyProtection="1">
      <protection locked="0"/>
    </xf>
    <xf numFmtId="2" fontId="15" fillId="0" borderId="4" xfId="0" applyNumberFormat="1" applyFont="1" applyBorder="1" applyAlignment="1">
      <alignment horizontal="right" vertical="center"/>
    </xf>
    <xf numFmtId="0" fontId="15" fillId="0" borderId="152" xfId="0" applyFont="1" applyBorder="1" applyAlignment="1">
      <alignment horizontal="center" vertical="center"/>
    </xf>
    <xf numFmtId="4" fontId="15" fillId="0" borderId="152" xfId="0" applyNumberFormat="1" applyFont="1" applyBorder="1" applyAlignment="1">
      <alignment vertical="center"/>
    </xf>
    <xf numFmtId="4" fontId="15" fillId="0" borderId="152" xfId="0" applyNumberFormat="1" applyFont="1" applyBorder="1" applyAlignment="1">
      <alignment horizontal="right" vertical="center"/>
    </xf>
    <xf numFmtId="3" fontId="15" fillId="0" borderId="152" xfId="0" applyNumberFormat="1" applyFont="1" applyBorder="1" applyAlignment="1">
      <alignment vertical="center"/>
    </xf>
    <xf numFmtId="0" fontId="14" fillId="0" borderId="154" xfId="0" applyFont="1" applyBorder="1" applyAlignment="1">
      <alignment horizontal="center" vertical="center"/>
    </xf>
    <xf numFmtId="0" fontId="15" fillId="0" borderId="152" xfId="0" applyFont="1" applyBorder="1"/>
    <xf numFmtId="3" fontId="9" fillId="0" borderId="151" xfId="0" applyNumberFormat="1" applyFont="1" applyBorder="1" applyAlignment="1">
      <alignment vertical="center"/>
    </xf>
    <xf numFmtId="3" fontId="14" fillId="4" borderId="8" xfId="1" applyNumberFormat="1" applyFont="1" applyFill="1" applyBorder="1" applyAlignment="1" applyProtection="1">
      <alignment horizontal="right" vertical="center"/>
      <protection locked="0"/>
    </xf>
    <xf numFmtId="3" fontId="14" fillId="0" borderId="57" xfId="0" applyNumberFormat="1" applyFont="1" applyBorder="1" applyAlignment="1" applyProtection="1">
      <alignment horizontal="right" vertical="center"/>
      <protection locked="0"/>
    </xf>
    <xf numFmtId="49" fontId="15" fillId="0" borderId="152" xfId="0" applyNumberFormat="1" applyFont="1" applyBorder="1" applyAlignment="1">
      <alignment horizontal="center" vertical="center"/>
    </xf>
    <xf numFmtId="3" fontId="15" fillId="0" borderId="152" xfId="0" applyNumberFormat="1" applyFont="1" applyBorder="1" applyAlignment="1">
      <alignment vertical="center" wrapText="1"/>
    </xf>
    <xf numFmtId="3" fontId="14" fillId="0" borderId="46" xfId="1" applyNumberFormat="1" applyFont="1" applyFill="1" applyBorder="1" applyAlignment="1" applyProtection="1">
      <alignment horizontal="right" vertical="center"/>
    </xf>
    <xf numFmtId="3" fontId="14" fillId="0" borderId="46" xfId="0" applyNumberFormat="1" applyFont="1" applyBorder="1" applyAlignment="1">
      <alignment horizontal="right" vertical="center"/>
    </xf>
    <xf numFmtId="4" fontId="14" fillId="0" borderId="135" xfId="0" applyNumberFormat="1" applyFont="1" applyBorder="1" applyAlignment="1">
      <alignment horizontal="right" vertical="center"/>
    </xf>
    <xf numFmtId="0" fontId="14" fillId="0" borderId="95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/>
    </xf>
    <xf numFmtId="4" fontId="14" fillId="4" borderId="16" xfId="1" applyNumberFormat="1" applyFont="1" applyFill="1" applyBorder="1" applyAlignment="1" applyProtection="1">
      <alignment horizontal="right" vertical="center"/>
      <protection locked="0"/>
    </xf>
    <xf numFmtId="3" fontId="15" fillId="0" borderId="96" xfId="0" applyNumberFormat="1" applyFont="1" applyBorder="1" applyAlignment="1" applyProtection="1">
      <alignment vertical="center"/>
      <protection locked="0"/>
    </xf>
    <xf numFmtId="3" fontId="15" fillId="0" borderId="159" xfId="0" applyNumberFormat="1" applyFont="1" applyBorder="1" applyAlignment="1">
      <alignment vertical="center"/>
    </xf>
    <xf numFmtId="4" fontId="15" fillId="0" borderId="159" xfId="0" applyNumberFormat="1" applyFont="1" applyBorder="1" applyAlignment="1">
      <alignment horizontal="right" vertical="center"/>
    </xf>
    <xf numFmtId="4" fontId="15" fillId="0" borderId="160" xfId="0" applyNumberFormat="1" applyFont="1" applyBorder="1" applyAlignment="1">
      <alignment horizontal="right" vertical="center"/>
    </xf>
    <xf numFmtId="0" fontId="15" fillId="0" borderId="158" xfId="0" applyFont="1" applyBorder="1" applyAlignment="1">
      <alignment vertical="center"/>
    </xf>
    <xf numFmtId="0" fontId="15" fillId="0" borderId="154" xfId="0" applyFont="1" applyBorder="1" applyAlignment="1">
      <alignment horizontal="center" vertical="center"/>
    </xf>
    <xf numFmtId="0" fontId="14" fillId="0" borderId="154" xfId="0" applyFont="1" applyBorder="1" applyAlignment="1">
      <alignment horizontal="left" vertical="center"/>
    </xf>
    <xf numFmtId="3" fontId="14" fillId="0" borderId="154" xfId="0" applyNumberFormat="1" applyFont="1" applyBorder="1" applyAlignment="1">
      <alignment horizontal="right" vertical="center"/>
    </xf>
    <xf numFmtId="4" fontId="15" fillId="0" borderId="154" xfId="0" applyNumberFormat="1" applyFont="1" applyBorder="1" applyAlignment="1">
      <alignment horizontal="right" vertical="center"/>
    </xf>
    <xf numFmtId="0" fontId="14" fillId="0" borderId="15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/>
    <xf numFmtId="4" fontId="15" fillId="0" borderId="33" xfId="0" applyNumberFormat="1" applyFont="1" applyBorder="1" applyAlignment="1">
      <alignment horizontal="right" vertical="center"/>
    </xf>
    <xf numFmtId="0" fontId="14" fillId="0" borderId="154" xfId="0" applyFont="1" applyBorder="1" applyAlignment="1">
      <alignment vertical="top" wrapText="1"/>
    </xf>
    <xf numFmtId="3" fontId="14" fillId="0" borderId="154" xfId="1" applyNumberFormat="1" applyFont="1" applyFill="1" applyBorder="1" applyAlignment="1" applyProtection="1">
      <alignment horizontal="right" vertical="center"/>
    </xf>
    <xf numFmtId="4" fontId="14" fillId="0" borderId="154" xfId="1" applyNumberFormat="1" applyFont="1" applyFill="1" applyBorder="1" applyAlignment="1" applyProtection="1">
      <alignment horizontal="right" vertical="center"/>
    </xf>
    <xf numFmtId="4" fontId="14" fillId="0" borderId="154" xfId="0" applyNumberFormat="1" applyFont="1" applyBorder="1" applyAlignment="1">
      <alignment horizontal="right" vertical="center"/>
    </xf>
    <xf numFmtId="4" fontId="14" fillId="0" borderId="157" xfId="0" applyNumberFormat="1" applyFont="1" applyBorder="1" applyAlignment="1">
      <alignment horizontal="right" vertical="center"/>
    </xf>
    <xf numFmtId="0" fontId="14" fillId="0" borderId="151" xfId="0" applyFont="1" applyBorder="1" applyAlignment="1">
      <alignment vertical="center"/>
    </xf>
    <xf numFmtId="0" fontId="15" fillId="0" borderId="152" xfId="0" applyFont="1" applyBorder="1" applyAlignment="1">
      <alignment horizontal="center"/>
    </xf>
    <xf numFmtId="3" fontId="15" fillId="0" borderId="152" xfId="1" applyNumberFormat="1" applyFont="1" applyFill="1" applyBorder="1" applyAlignment="1" applyProtection="1">
      <alignment horizontal="right" vertical="center"/>
    </xf>
    <xf numFmtId="4" fontId="15" fillId="0" borderId="152" xfId="1" applyNumberFormat="1" applyFont="1" applyFill="1" applyBorder="1" applyAlignment="1" applyProtection="1">
      <alignment horizontal="right" vertical="center"/>
    </xf>
    <xf numFmtId="3" fontId="15" fillId="0" borderId="152" xfId="0" applyNumberFormat="1" applyFont="1" applyBorder="1" applyAlignment="1">
      <alignment horizontal="right" vertical="center"/>
    </xf>
    <xf numFmtId="0" fontId="15" fillId="0" borderId="153" xfId="0" applyFont="1" applyBorder="1" applyAlignment="1">
      <alignment vertical="center"/>
    </xf>
    <xf numFmtId="49" fontId="15" fillId="0" borderId="9" xfId="0" applyNumberFormat="1" applyFont="1" applyBorder="1" applyAlignment="1">
      <alignment horizontal="center"/>
    </xf>
    <xf numFmtId="4" fontId="15" fillId="0" borderId="141" xfId="0" applyNumberFormat="1" applyFont="1" applyBorder="1" applyAlignment="1">
      <alignment horizontal="right"/>
    </xf>
    <xf numFmtId="4" fontId="15" fillId="0" borderId="78" xfId="0" applyNumberFormat="1" applyFont="1" applyBorder="1" applyAlignment="1">
      <alignment horizontal="right"/>
    </xf>
    <xf numFmtId="3" fontId="15" fillId="0" borderId="14" xfId="0" applyNumberFormat="1" applyFont="1" applyBorder="1"/>
    <xf numFmtId="4" fontId="15" fillId="0" borderId="14" xfId="0" applyNumberFormat="1" applyFont="1" applyBorder="1"/>
    <xf numFmtId="3" fontId="15" fillId="0" borderId="14" xfId="0" applyNumberFormat="1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3" fontId="15" fillId="0" borderId="152" xfId="0" applyNumberFormat="1" applyFont="1" applyBorder="1"/>
    <xf numFmtId="3" fontId="15" fillId="0" borderId="153" xfId="0" applyNumberFormat="1" applyFont="1" applyBorder="1"/>
    <xf numFmtId="3" fontId="15" fillId="0" borderId="153" xfId="0" applyNumberFormat="1" applyFont="1" applyBorder="1" applyAlignment="1">
      <alignment vertical="center"/>
    </xf>
    <xf numFmtId="0" fontId="15" fillId="0" borderId="9" xfId="0" applyFont="1" applyBorder="1" applyAlignment="1">
      <alignment wrapText="1"/>
    </xf>
    <xf numFmtId="1" fontId="15" fillId="0" borderId="47" xfId="0" applyNumberFormat="1" applyFont="1" applyBorder="1" applyAlignment="1">
      <alignment horizontal="center" vertical="center"/>
    </xf>
    <xf numFmtId="0" fontId="15" fillId="0" borderId="50" xfId="0" applyFont="1" applyBorder="1"/>
    <xf numFmtId="4" fontId="15" fillId="0" borderId="152" xfId="0" applyNumberFormat="1" applyFont="1" applyBorder="1" applyAlignment="1">
      <alignment horizontal="right"/>
    </xf>
    <xf numFmtId="4" fontId="15" fillId="0" borderId="155" xfId="0" applyNumberFormat="1" applyFont="1" applyBorder="1" applyAlignment="1">
      <alignment horizontal="right"/>
    </xf>
    <xf numFmtId="3" fontId="15" fillId="0" borderId="22" xfId="0" applyNumberFormat="1" applyFont="1" applyBorder="1"/>
    <xf numFmtId="0" fontId="15" fillId="0" borderId="31" xfId="0" applyFont="1" applyBorder="1" applyAlignment="1">
      <alignment horizontal="center" vertical="center"/>
    </xf>
    <xf numFmtId="3" fontId="15" fillId="0" borderId="146" xfId="1" applyNumberFormat="1" applyFont="1" applyFill="1" applyBorder="1" applyAlignment="1" applyProtection="1">
      <alignment horizontal="right" vertical="center"/>
    </xf>
    <xf numFmtId="4" fontId="15" fillId="0" borderId="146" xfId="1" applyNumberFormat="1" applyFont="1" applyFill="1" applyBorder="1" applyAlignment="1" applyProtection="1">
      <alignment horizontal="right" vertical="center"/>
    </xf>
    <xf numFmtId="3" fontId="15" fillId="0" borderId="146" xfId="0" applyNumberFormat="1" applyFont="1" applyBorder="1" applyAlignment="1">
      <alignment horizontal="right" vertical="center"/>
    </xf>
    <xf numFmtId="4" fontId="15" fillId="0" borderId="161" xfId="0" applyNumberFormat="1" applyFont="1" applyBorder="1" applyAlignment="1">
      <alignment horizontal="right" vertical="center"/>
    </xf>
    <xf numFmtId="0" fontId="15" fillId="0" borderId="14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52" xfId="0" applyFont="1" applyBorder="1" applyAlignment="1">
      <alignment vertical="center"/>
    </xf>
    <xf numFmtId="0" fontId="14" fillId="0" borderId="154" xfId="0" applyFont="1" applyBorder="1" applyAlignment="1">
      <alignment vertical="center"/>
    </xf>
    <xf numFmtId="3" fontId="14" fillId="0" borderId="154" xfId="0" applyNumberFormat="1" applyFont="1" applyBorder="1" applyAlignment="1">
      <alignment vertical="center"/>
    </xf>
    <xf numFmtId="4" fontId="14" fillId="0" borderId="154" xfId="0" applyNumberFormat="1" applyFont="1" applyBorder="1" applyAlignment="1">
      <alignment vertical="center"/>
    </xf>
    <xf numFmtId="0" fontId="15" fillId="0" borderId="164" xfId="0" applyFont="1" applyBorder="1" applyAlignment="1">
      <alignment horizontal="center" vertical="center"/>
    </xf>
    <xf numFmtId="0" fontId="15" fillId="0" borderId="164" xfId="0" applyFont="1" applyBorder="1" applyAlignment="1">
      <alignment vertical="center"/>
    </xf>
    <xf numFmtId="0" fontId="15" fillId="0" borderId="96" xfId="0" applyFont="1" applyBorder="1" applyAlignment="1">
      <alignment horizontal="center"/>
    </xf>
    <xf numFmtId="3" fontId="15" fillId="0" borderId="96" xfId="0" applyNumberFormat="1" applyFont="1" applyBorder="1"/>
    <xf numFmtId="4" fontId="15" fillId="0" borderId="96" xfId="0" applyNumberFormat="1" applyFont="1" applyBorder="1"/>
    <xf numFmtId="4" fontId="15" fillId="0" borderId="96" xfId="0" applyNumberFormat="1" applyFont="1" applyBorder="1" applyAlignment="1">
      <alignment horizontal="right"/>
    </xf>
    <xf numFmtId="0" fontId="15" fillId="0" borderId="149" xfId="0" applyFont="1" applyBorder="1" applyAlignment="1">
      <alignment horizontal="center"/>
    </xf>
    <xf numFmtId="49" fontId="15" fillId="0" borderId="149" xfId="0" applyNumberFormat="1" applyFont="1" applyBorder="1"/>
    <xf numFmtId="3" fontId="15" fillId="0" borderId="149" xfId="0" applyNumberFormat="1" applyFont="1" applyBorder="1"/>
    <xf numFmtId="4" fontId="15" fillId="0" borderId="149" xfId="0" applyNumberFormat="1" applyFont="1" applyBorder="1"/>
    <xf numFmtId="4" fontId="15" fillId="0" borderId="149" xfId="0" applyNumberFormat="1" applyFont="1" applyBorder="1" applyAlignment="1">
      <alignment horizontal="right"/>
    </xf>
    <xf numFmtId="0" fontId="15" fillId="0" borderId="149" xfId="0" applyFont="1" applyBorder="1"/>
    <xf numFmtId="0" fontId="14" fillId="0" borderId="153" xfId="0" applyFont="1" applyBorder="1" applyAlignment="1">
      <alignment vertical="center"/>
    </xf>
    <xf numFmtId="0" fontId="15" fillId="4" borderId="12" xfId="0" applyFont="1" applyFill="1" applyBorder="1" applyAlignment="1" applyProtection="1">
      <alignment horizontal="center"/>
      <protection locked="0"/>
    </xf>
    <xf numFmtId="4" fontId="15" fillId="0" borderId="165" xfId="0" applyNumberFormat="1" applyFont="1" applyBorder="1" applyAlignment="1" applyProtection="1">
      <alignment horizontal="right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/>
      <protection locked="0"/>
    </xf>
    <xf numFmtId="49" fontId="15" fillId="0" borderId="47" xfId="0" applyNumberFormat="1" applyFont="1" applyBorder="1" applyProtection="1">
      <protection locked="0"/>
    </xf>
    <xf numFmtId="4" fontId="15" fillId="0" borderId="47" xfId="0" applyNumberFormat="1" applyFont="1" applyBorder="1" applyAlignment="1" applyProtection="1">
      <alignment vertical="center"/>
      <protection locked="0"/>
    </xf>
    <xf numFmtId="4" fontId="15" fillId="0" borderId="47" xfId="0" applyNumberFormat="1" applyFont="1" applyBorder="1" applyAlignment="1" applyProtection="1">
      <alignment horizontal="right" vertical="center"/>
      <protection locked="0"/>
    </xf>
    <xf numFmtId="3" fontId="15" fillId="0" borderId="47" xfId="0" applyNumberFormat="1" applyFont="1" applyBorder="1" applyAlignment="1" applyProtection="1">
      <alignment vertical="center"/>
      <protection locked="0"/>
    </xf>
    <xf numFmtId="4" fontId="15" fillId="0" borderId="149" xfId="0" applyNumberFormat="1" applyFont="1" applyBorder="1" applyAlignment="1" applyProtection="1">
      <alignment horizontal="right" vertical="center"/>
      <protection locked="0"/>
    </xf>
    <xf numFmtId="0" fontId="15" fillId="0" borderId="48" xfId="0" applyFont="1" applyBorder="1" applyAlignment="1" applyProtection="1">
      <alignment vertical="center"/>
      <protection locked="0"/>
    </xf>
    <xf numFmtId="49" fontId="15" fillId="0" borderId="21" xfId="0" applyNumberFormat="1" applyFont="1" applyBorder="1" applyProtection="1">
      <protection locked="0"/>
    </xf>
    <xf numFmtId="0" fontId="15" fillId="0" borderId="47" xfId="0" applyFont="1" applyBorder="1" applyProtection="1">
      <protection locked="0"/>
    </xf>
    <xf numFmtId="0" fontId="15" fillId="0" borderId="152" xfId="0" applyFont="1" applyBorder="1" applyAlignment="1" applyProtection="1">
      <alignment horizontal="center" vertical="center"/>
      <protection locked="0"/>
    </xf>
    <xf numFmtId="4" fontId="15" fillId="0" borderId="152" xfId="1" applyNumberFormat="1" applyFont="1" applyFill="1" applyBorder="1" applyAlignment="1" applyProtection="1">
      <alignment vertical="center"/>
      <protection locked="0"/>
    </xf>
    <xf numFmtId="4" fontId="15" fillId="0" borderId="152" xfId="1" applyNumberFormat="1" applyFont="1" applyFill="1" applyBorder="1" applyAlignment="1" applyProtection="1">
      <alignment horizontal="right" vertical="center"/>
      <protection locked="0"/>
    </xf>
    <xf numFmtId="3" fontId="15" fillId="0" borderId="152" xfId="0" applyNumberFormat="1" applyFont="1" applyBorder="1" applyAlignment="1" applyProtection="1">
      <alignment vertical="center"/>
      <protection locked="0"/>
    </xf>
    <xf numFmtId="4" fontId="15" fillId="0" borderId="152" xfId="0" applyNumberFormat="1" applyFont="1" applyBorder="1" applyAlignment="1" applyProtection="1">
      <alignment horizontal="right" vertical="center"/>
      <protection locked="0"/>
    </xf>
    <xf numFmtId="0" fontId="15" fillId="0" borderId="153" xfId="0" applyFont="1" applyBorder="1" applyAlignment="1" applyProtection="1">
      <alignment vertical="center"/>
      <protection locked="0"/>
    </xf>
    <xf numFmtId="0" fontId="15" fillId="0" borderId="49" xfId="0" applyFont="1" applyBorder="1" applyAlignment="1" applyProtection="1">
      <alignment horizontal="center"/>
      <protection locked="0"/>
    </xf>
    <xf numFmtId="0" fontId="15" fillId="0" borderId="49" xfId="0" applyFont="1" applyBorder="1"/>
    <xf numFmtId="4" fontId="15" fillId="0" borderId="49" xfId="0" applyNumberFormat="1" applyFont="1" applyBorder="1" applyProtection="1">
      <protection locked="0"/>
    </xf>
    <xf numFmtId="4" fontId="15" fillId="0" borderId="49" xfId="0" applyNumberFormat="1" applyFont="1" applyBorder="1" applyAlignment="1" applyProtection="1">
      <alignment horizontal="right"/>
      <protection locked="0"/>
    </xf>
    <xf numFmtId="3" fontId="15" fillId="0" borderId="49" xfId="0" applyNumberFormat="1" applyFont="1" applyBorder="1" applyProtection="1">
      <protection locked="0"/>
    </xf>
    <xf numFmtId="0" fontId="15" fillId="0" borderId="50" xfId="0" applyFont="1" applyBorder="1" applyProtection="1">
      <protection locked="0"/>
    </xf>
    <xf numFmtId="0" fontId="15" fillId="0" borderId="152" xfId="0" applyFont="1" applyBorder="1" applyAlignment="1" applyProtection="1">
      <alignment horizontal="center"/>
      <protection locked="0"/>
    </xf>
    <xf numFmtId="0" fontId="15" fillId="0" borderId="152" xfId="0" applyFont="1" applyBorder="1" applyProtection="1">
      <protection locked="0"/>
    </xf>
    <xf numFmtId="4" fontId="15" fillId="0" borderId="152" xfId="0" applyNumberFormat="1" applyFont="1" applyBorder="1" applyProtection="1">
      <protection locked="0"/>
    </xf>
    <xf numFmtId="4" fontId="15" fillId="0" borderId="152" xfId="0" applyNumberFormat="1" applyFont="1" applyBorder="1" applyAlignment="1" applyProtection="1">
      <alignment horizontal="right"/>
      <protection locked="0"/>
    </xf>
    <xf numFmtId="3" fontId="15" fillId="0" borderId="152" xfId="0" applyNumberFormat="1" applyFont="1" applyBorder="1" applyProtection="1">
      <protection locked="0"/>
    </xf>
    <xf numFmtId="0" fontId="15" fillId="0" borderId="153" xfId="0" applyFont="1" applyBorder="1" applyProtection="1">
      <protection locked="0"/>
    </xf>
    <xf numFmtId="0" fontId="14" fillId="0" borderId="49" xfId="0" applyFont="1" applyBorder="1" applyAlignment="1" applyProtection="1">
      <alignment vertical="center"/>
      <protection locked="0"/>
    </xf>
    <xf numFmtId="4" fontId="14" fillId="0" borderId="49" xfId="0" applyNumberFormat="1" applyFont="1" applyBorder="1" applyAlignment="1" applyProtection="1">
      <alignment vertical="center"/>
      <protection locked="0"/>
    </xf>
    <xf numFmtId="4" fontId="14" fillId="0" borderId="49" xfId="0" applyNumberFormat="1" applyFont="1" applyBorder="1" applyAlignment="1" applyProtection="1">
      <alignment horizontal="right" vertical="center"/>
      <protection locked="0"/>
    </xf>
    <xf numFmtId="3" fontId="14" fillId="0" borderId="49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4" fontId="15" fillId="0" borderId="10" xfId="0" applyNumberFormat="1" applyFont="1" applyBorder="1" applyAlignment="1" applyProtection="1">
      <alignment horizontal="right"/>
      <protection locked="0"/>
    </xf>
    <xf numFmtId="4" fontId="15" fillId="0" borderId="46" xfId="0" applyNumberFormat="1" applyFont="1" applyBorder="1" applyAlignment="1" applyProtection="1">
      <alignment horizontal="right"/>
      <protection locked="0"/>
    </xf>
    <xf numFmtId="3" fontId="15" fillId="0" borderId="74" xfId="0" applyNumberFormat="1" applyFont="1" applyBorder="1" applyAlignment="1">
      <alignment vertical="center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vertical="center"/>
      <protection locked="0"/>
    </xf>
    <xf numFmtId="4" fontId="14" fillId="0" borderId="16" xfId="1" applyNumberFormat="1" applyFont="1" applyFill="1" applyBorder="1" applyAlignment="1" applyProtection="1">
      <alignment horizontal="right" vertical="center"/>
      <protection locked="0"/>
    </xf>
    <xf numFmtId="3" fontId="14" fillId="4" borderId="16" xfId="1" applyNumberFormat="1" applyFont="1" applyFill="1" applyBorder="1" applyAlignment="1" applyProtection="1">
      <alignment horizontal="right" vertical="center"/>
      <protection locked="0"/>
    </xf>
    <xf numFmtId="3" fontId="15" fillId="0" borderId="166" xfId="0" applyNumberFormat="1" applyFont="1" applyBorder="1" applyAlignment="1">
      <alignment vertical="center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>
      <alignment vertical="center"/>
    </xf>
    <xf numFmtId="4" fontId="15" fillId="4" borderId="13" xfId="1" applyNumberFormat="1" applyFont="1" applyFill="1" applyBorder="1" applyAlignment="1" applyProtection="1">
      <alignment horizontal="right" vertical="center"/>
      <protection locked="0"/>
    </xf>
    <xf numFmtId="0" fontId="15" fillId="4" borderId="21" xfId="0" applyFont="1" applyFill="1" applyBorder="1" applyProtection="1">
      <protection locked="0"/>
    </xf>
    <xf numFmtId="4" fontId="15" fillId="4" borderId="21" xfId="1" applyNumberFormat="1" applyFont="1" applyFill="1" applyBorder="1" applyAlignment="1" applyProtection="1">
      <alignment horizontal="right" vertical="center"/>
      <protection locked="0"/>
    </xf>
    <xf numFmtId="4" fontId="15" fillId="0" borderId="167" xfId="0" applyNumberFormat="1" applyFont="1" applyBorder="1" applyAlignment="1" applyProtection="1">
      <alignment horizontal="right" vertical="center"/>
      <protection locked="0"/>
    </xf>
    <xf numFmtId="4" fontId="14" fillId="0" borderId="115" xfId="0" applyNumberFormat="1" applyFont="1" applyBorder="1" applyAlignment="1" applyProtection="1">
      <alignment horizontal="right" vertical="center"/>
      <protection locked="0"/>
    </xf>
    <xf numFmtId="0" fontId="15" fillId="0" borderId="167" xfId="0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4" fontId="15" fillId="0" borderId="167" xfId="1" applyNumberFormat="1" applyFont="1" applyFill="1" applyBorder="1" applyAlignment="1" applyProtection="1">
      <alignment vertical="center"/>
      <protection locked="0"/>
    </xf>
    <xf numFmtId="4" fontId="15" fillId="0" borderId="167" xfId="1" applyNumberFormat="1" applyFont="1" applyFill="1" applyBorder="1" applyAlignment="1" applyProtection="1">
      <alignment horizontal="right" vertical="center"/>
      <protection locked="0"/>
    </xf>
    <xf numFmtId="1" fontId="15" fillId="0" borderId="167" xfId="0" applyNumberFormat="1" applyFont="1" applyBorder="1" applyAlignment="1" applyProtection="1">
      <alignment vertical="center"/>
      <protection locked="0"/>
    </xf>
    <xf numFmtId="0" fontId="15" fillId="0" borderId="168" xfId="0" applyFont="1" applyBorder="1" applyAlignment="1" applyProtection="1">
      <alignment vertical="center"/>
      <protection locked="0"/>
    </xf>
    <xf numFmtId="3" fontId="15" fillId="0" borderId="47" xfId="0" applyNumberFormat="1" applyFont="1" applyBorder="1" applyAlignment="1">
      <alignment vertical="center" wrapText="1"/>
    </xf>
    <xf numFmtId="4" fontId="15" fillId="0" borderId="47" xfId="1" applyNumberFormat="1" applyFont="1" applyFill="1" applyBorder="1" applyAlignment="1" applyProtection="1">
      <alignment vertical="center"/>
      <protection locked="0"/>
    </xf>
    <xf numFmtId="4" fontId="15" fillId="0" borderId="47" xfId="1" applyNumberFormat="1" applyFont="1" applyFill="1" applyBorder="1" applyAlignment="1" applyProtection="1">
      <alignment horizontal="right" vertical="center"/>
      <protection locked="0"/>
    </xf>
    <xf numFmtId="0" fontId="14" fillId="0" borderId="90" xfId="0" applyFont="1" applyBorder="1" applyAlignment="1" applyProtection="1">
      <alignment vertical="center"/>
      <protection locked="0"/>
    </xf>
    <xf numFmtId="4" fontId="26" fillId="0" borderId="90" xfId="0" applyNumberFormat="1" applyFont="1" applyBorder="1" applyProtection="1">
      <protection locked="0"/>
    </xf>
    <xf numFmtId="4" fontId="15" fillId="0" borderId="90" xfId="0" applyNumberFormat="1" applyFont="1" applyBorder="1" applyAlignment="1" applyProtection="1">
      <alignment horizontal="right" vertical="center"/>
      <protection locked="0"/>
    </xf>
    <xf numFmtId="4" fontId="15" fillId="0" borderId="104" xfId="0" applyNumberFormat="1" applyFont="1" applyBorder="1" applyAlignment="1" applyProtection="1">
      <alignment horizontal="right" vertical="center"/>
      <protection locked="0"/>
    </xf>
    <xf numFmtId="4" fontId="15" fillId="0" borderId="110" xfId="0" applyNumberFormat="1" applyFont="1" applyBorder="1" applyAlignment="1" applyProtection="1">
      <alignment horizontal="right"/>
      <protection locked="0"/>
    </xf>
    <xf numFmtId="4" fontId="15" fillId="0" borderId="73" xfId="0" applyNumberFormat="1" applyFont="1" applyBorder="1" applyAlignment="1" applyProtection="1">
      <alignment horizontal="right" vertical="center"/>
      <protection locked="0"/>
    </xf>
    <xf numFmtId="4" fontId="23" fillId="0" borderId="8" xfId="1" applyNumberFormat="1" applyFont="1" applyFill="1" applyBorder="1" applyAlignment="1" applyProtection="1">
      <alignment horizontal="right" vertical="center"/>
    </xf>
    <xf numFmtId="3" fontId="15" fillId="0" borderId="48" xfId="0" applyNumberFormat="1" applyFont="1" applyBorder="1"/>
    <xf numFmtId="3" fontId="15" fillId="0" borderId="47" xfId="1" applyNumberFormat="1" applyFont="1" applyFill="1" applyBorder="1" applyAlignment="1" applyProtection="1">
      <alignment vertical="center"/>
    </xf>
    <xf numFmtId="0" fontId="14" fillId="0" borderId="48" xfId="0" applyFont="1" applyBorder="1" applyAlignment="1">
      <alignment vertical="center"/>
    </xf>
    <xf numFmtId="0" fontId="15" fillId="0" borderId="169" xfId="0" applyFont="1" applyBorder="1" applyAlignment="1">
      <alignment horizontal="center" vertical="center"/>
    </xf>
    <xf numFmtId="1" fontId="15" fillId="0" borderId="152" xfId="0" applyNumberFormat="1" applyFont="1" applyBorder="1" applyAlignment="1">
      <alignment horizontal="center"/>
    </xf>
    <xf numFmtId="0" fontId="14" fillId="0" borderId="23" xfId="0" applyFont="1" applyBorder="1"/>
    <xf numFmtId="0" fontId="15" fillId="0" borderId="170" xfId="0" applyFont="1" applyBorder="1" applyAlignment="1">
      <alignment horizontal="center" vertical="center"/>
    </xf>
    <xf numFmtId="0" fontId="15" fillId="0" borderId="170" xfId="0" applyFont="1" applyBorder="1" applyAlignment="1" applyProtection="1">
      <alignment vertical="center"/>
      <protection locked="0"/>
    </xf>
    <xf numFmtId="3" fontId="15" fillId="0" borderId="170" xfId="0" applyNumberFormat="1" applyFont="1" applyBorder="1" applyAlignment="1">
      <alignment vertical="center"/>
    </xf>
    <xf numFmtId="4" fontId="15" fillId="0" borderId="138" xfId="0" applyNumberFormat="1" applyFont="1" applyBorder="1" applyAlignment="1">
      <alignment vertical="center"/>
    </xf>
    <xf numFmtId="4" fontId="14" fillId="0" borderId="170" xfId="0" applyNumberFormat="1" applyFont="1" applyBorder="1" applyAlignment="1">
      <alignment horizontal="right" vertical="center"/>
    </xf>
    <xf numFmtId="0" fontId="14" fillId="0" borderId="170" xfId="0" applyFont="1" applyBorder="1" applyAlignment="1">
      <alignment vertical="center"/>
    </xf>
    <xf numFmtId="0" fontId="14" fillId="0" borderId="170" xfId="0" applyFont="1" applyBorder="1"/>
    <xf numFmtId="0" fontId="15" fillId="0" borderId="170" xfId="0" applyFont="1" applyBorder="1"/>
    <xf numFmtId="4" fontId="15" fillId="0" borderId="170" xfId="0" applyNumberFormat="1" applyFont="1" applyBorder="1" applyAlignment="1">
      <alignment vertical="center"/>
    </xf>
    <xf numFmtId="0" fontId="14" fillId="0" borderId="135" xfId="0" applyFont="1" applyBorder="1" applyAlignment="1">
      <alignment vertical="center"/>
    </xf>
    <xf numFmtId="0" fontId="15" fillId="0" borderId="171" xfId="0" applyFont="1" applyBorder="1" applyAlignment="1">
      <alignment horizontal="center" vertical="center"/>
    </xf>
    <xf numFmtId="0" fontId="15" fillId="0" borderId="171" xfId="0" applyFont="1" applyBorder="1" applyAlignment="1" applyProtection="1">
      <alignment vertical="center"/>
      <protection locked="0"/>
    </xf>
    <xf numFmtId="3" fontId="15" fillId="0" borderId="171" xfId="0" applyNumberFormat="1" applyFont="1" applyBorder="1" applyAlignment="1">
      <alignment vertical="center"/>
    </xf>
    <xf numFmtId="4" fontId="14" fillId="0" borderId="171" xfId="0" applyNumberFormat="1" applyFont="1" applyBorder="1" applyAlignment="1">
      <alignment horizontal="right" vertical="center"/>
    </xf>
    <xf numFmtId="0" fontId="14" fillId="0" borderId="171" xfId="0" applyFont="1" applyBorder="1" applyAlignment="1">
      <alignment vertical="center"/>
    </xf>
    <xf numFmtId="0" fontId="14" fillId="0" borderId="171" xfId="0" applyFont="1" applyBorder="1"/>
    <xf numFmtId="4" fontId="15" fillId="3" borderId="21" xfId="0" applyNumberFormat="1" applyFont="1" applyFill="1" applyBorder="1" applyAlignment="1">
      <alignment horizontal="right"/>
    </xf>
    <xf numFmtId="3" fontId="15" fillId="0" borderId="45" xfId="0" applyNumberFormat="1" applyFont="1" applyBorder="1" applyAlignment="1">
      <alignment vertical="center"/>
    </xf>
    <xf numFmtId="3" fontId="15" fillId="0" borderId="49" xfId="0" applyNumberFormat="1" applyFont="1" applyBorder="1"/>
    <xf numFmtId="4" fontId="15" fillId="0" borderId="49" xfId="0" applyNumberFormat="1" applyFont="1" applyBorder="1" applyAlignment="1">
      <alignment horizontal="right"/>
    </xf>
    <xf numFmtId="3" fontId="14" fillId="0" borderId="16" xfId="0" applyNumberFormat="1" applyFont="1" applyBorder="1"/>
    <xf numFmtId="0" fontId="15" fillId="0" borderId="152" xfId="0" applyFont="1" applyBorder="1" applyAlignment="1">
      <alignment vertical="center" wrapText="1"/>
    </xf>
    <xf numFmtId="0" fontId="15" fillId="0" borderId="153" xfId="0" applyFont="1" applyBorder="1"/>
    <xf numFmtId="49" fontId="15" fillId="0" borderId="150" xfId="0" applyNumberFormat="1" applyFont="1" applyBorder="1" applyAlignment="1">
      <alignment horizontal="center" vertical="center"/>
    </xf>
    <xf numFmtId="3" fontId="15" fillId="0" borderId="150" xfId="0" applyNumberFormat="1" applyFont="1" applyBorder="1" applyAlignment="1">
      <alignment vertical="center" wrapText="1"/>
    </xf>
    <xf numFmtId="3" fontId="15" fillId="0" borderId="150" xfId="0" applyNumberFormat="1" applyFont="1" applyBorder="1" applyAlignment="1">
      <alignment vertical="center"/>
    </xf>
    <xf numFmtId="4" fontId="15" fillId="0" borderId="150" xfId="0" applyNumberFormat="1" applyFont="1" applyBorder="1" applyAlignment="1">
      <alignment horizontal="right" vertical="center"/>
    </xf>
    <xf numFmtId="0" fontId="15" fillId="0" borderId="156" xfId="0" applyFont="1" applyBorder="1"/>
    <xf numFmtId="4" fontId="23" fillId="0" borderId="40" xfId="0" applyNumberFormat="1" applyFont="1" applyBorder="1" applyAlignment="1">
      <alignment horizontal="right"/>
    </xf>
    <xf numFmtId="4" fontId="23" fillId="0" borderId="4" xfId="0" applyNumberFormat="1" applyFont="1" applyBorder="1" applyAlignment="1">
      <alignment horizontal="right"/>
    </xf>
    <xf numFmtId="4" fontId="23" fillId="0" borderId="27" xfId="0" applyNumberFormat="1" applyFont="1" applyBorder="1" applyAlignment="1">
      <alignment horizontal="right"/>
    </xf>
    <xf numFmtId="3" fontId="15" fillId="0" borderId="47" xfId="0" applyNumberFormat="1" applyFont="1" applyBorder="1" applyAlignment="1">
      <alignment horizontal="right"/>
    </xf>
    <xf numFmtId="49" fontId="15" fillId="0" borderId="46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vertical="top" wrapText="1"/>
    </xf>
    <xf numFmtId="4" fontId="14" fillId="0" borderId="154" xfId="0" applyNumberFormat="1" applyFont="1" applyBorder="1" applyAlignment="1" applyProtection="1">
      <alignment horizontal="right" vertical="center"/>
      <protection locked="0"/>
    </xf>
    <xf numFmtId="0" fontId="15" fillId="0" borderId="151" xfId="0" applyFont="1" applyBorder="1" applyAlignment="1" applyProtection="1">
      <alignment vertical="center"/>
      <protection locked="0"/>
    </xf>
    <xf numFmtId="0" fontId="14" fillId="0" borderId="151" xfId="0" applyFont="1" applyBorder="1" applyProtection="1">
      <protection locked="0"/>
    </xf>
    <xf numFmtId="0" fontId="14" fillId="0" borderId="151" xfId="0" applyFont="1" applyBorder="1" applyAlignment="1" applyProtection="1">
      <alignment vertical="center"/>
      <protection locked="0"/>
    </xf>
    <xf numFmtId="0" fontId="15" fillId="0" borderId="151" xfId="0" applyFont="1" applyBorder="1" applyProtection="1">
      <protection locked="0"/>
    </xf>
    <xf numFmtId="4" fontId="14" fillId="0" borderId="154" xfId="0" applyNumberFormat="1" applyFont="1" applyBorder="1" applyAlignment="1" applyProtection="1">
      <alignment horizontal="right"/>
      <protection locked="0"/>
    </xf>
    <xf numFmtId="4" fontId="15" fillId="0" borderId="150" xfId="0" applyNumberFormat="1" applyFont="1" applyBorder="1" applyAlignment="1" applyProtection="1">
      <alignment horizontal="right" vertical="center"/>
      <protection locked="0"/>
    </xf>
    <xf numFmtId="0" fontId="15" fillId="0" borderId="156" xfId="0" applyFont="1" applyBorder="1" applyAlignment="1" applyProtection="1">
      <alignment vertical="center"/>
      <protection locked="0"/>
    </xf>
    <xf numFmtId="4" fontId="14" fillId="0" borderId="151" xfId="0" applyNumberFormat="1" applyFont="1" applyBorder="1" applyAlignment="1" applyProtection="1">
      <alignment vertical="center"/>
      <protection locked="0"/>
    </xf>
    <xf numFmtId="4" fontId="15" fillId="0" borderId="154" xfId="0" applyNumberFormat="1" applyFont="1" applyBorder="1" applyAlignment="1" applyProtection="1">
      <alignment vertical="center"/>
      <protection locked="0"/>
    </xf>
    <xf numFmtId="4" fontId="15" fillId="0" borderId="151" xfId="0" applyNumberFormat="1" applyFont="1" applyBorder="1" applyAlignment="1" applyProtection="1">
      <alignment vertical="center"/>
      <protection locked="0"/>
    </xf>
    <xf numFmtId="4" fontId="15" fillId="0" borderId="154" xfId="0" applyNumberFormat="1" applyFont="1" applyBorder="1" applyAlignment="1" applyProtection="1">
      <alignment horizontal="right"/>
      <protection locked="0"/>
    </xf>
    <xf numFmtId="4" fontId="14" fillId="0" borderId="152" xfId="0" applyNumberFormat="1" applyFont="1" applyBorder="1" applyAlignment="1" applyProtection="1">
      <alignment horizontal="right" vertical="center"/>
      <protection locked="0"/>
    </xf>
    <xf numFmtId="0" fontId="14" fillId="0" borderId="153" xfId="0" applyFont="1" applyBorder="1" applyAlignment="1" applyProtection="1">
      <alignment vertical="center"/>
      <protection locked="0"/>
    </xf>
    <xf numFmtId="4" fontId="6" fillId="0" borderId="172" xfId="0" applyNumberFormat="1" applyFont="1" applyBorder="1" applyProtection="1">
      <protection locked="0"/>
    </xf>
    <xf numFmtId="4" fontId="12" fillId="0" borderId="173" xfId="0" applyNumberFormat="1" applyFont="1" applyBorder="1" applyProtection="1">
      <protection locked="0"/>
    </xf>
    <xf numFmtId="4" fontId="6" fillId="0" borderId="174" xfId="0" applyNumberFormat="1" applyFont="1" applyBorder="1" applyProtection="1">
      <protection locked="0"/>
    </xf>
    <xf numFmtId="4" fontId="12" fillId="0" borderId="172" xfId="0" applyNumberFormat="1" applyFont="1" applyBorder="1" applyProtection="1">
      <protection locked="0"/>
    </xf>
    <xf numFmtId="49" fontId="15" fillId="0" borderId="21" xfId="0" applyNumberFormat="1" applyFont="1" applyBorder="1" applyAlignment="1" applyProtection="1">
      <alignment vertical="center"/>
      <protection locked="0"/>
    </xf>
    <xf numFmtId="0" fontId="15" fillId="0" borderId="45" xfId="0" applyFont="1" applyBorder="1" applyAlignment="1">
      <alignment horizontal="center"/>
    </xf>
    <xf numFmtId="0" fontId="15" fillId="0" borderId="175" xfId="0" applyFont="1" applyBorder="1" applyAlignment="1" applyProtection="1">
      <alignment horizontal="center" vertical="center"/>
      <protection locked="0"/>
    </xf>
    <xf numFmtId="0" fontId="15" fillId="0" borderId="114" xfId="0" applyFont="1" applyBorder="1" applyAlignment="1" applyProtection="1">
      <alignment horizontal="center" vertical="center"/>
      <protection locked="0"/>
    </xf>
    <xf numFmtId="0" fontId="0" fillId="0" borderId="114" xfId="0" applyBorder="1" applyProtection="1">
      <protection locked="0"/>
    </xf>
    <xf numFmtId="0" fontId="0" fillId="0" borderId="176" xfId="0" applyBorder="1" applyProtection="1">
      <protection locked="0"/>
    </xf>
    <xf numFmtId="0" fontId="15" fillId="0" borderId="149" xfId="0" applyFont="1" applyBorder="1" applyAlignment="1" applyProtection="1">
      <alignment horizontal="center"/>
      <protection locked="0"/>
    </xf>
    <xf numFmtId="0" fontId="15" fillId="0" borderId="149" xfId="0" applyFont="1" applyBorder="1" applyProtection="1">
      <protection locked="0"/>
    </xf>
    <xf numFmtId="4" fontId="15" fillId="0" borderId="149" xfId="0" applyNumberFormat="1" applyFont="1" applyBorder="1" applyProtection="1">
      <protection locked="0"/>
    </xf>
    <xf numFmtId="4" fontId="15" fillId="0" borderId="149" xfId="0" applyNumberFormat="1" applyFont="1" applyBorder="1" applyAlignment="1" applyProtection="1">
      <alignment horizontal="right"/>
      <protection locked="0"/>
    </xf>
    <xf numFmtId="3" fontId="15" fillId="0" borderId="149" xfId="0" applyNumberFormat="1" applyFont="1" applyBorder="1" applyProtection="1">
      <protection locked="0"/>
    </xf>
    <xf numFmtId="0" fontId="15" fillId="0" borderId="177" xfId="0" applyFont="1" applyBorder="1" applyProtection="1">
      <protection locked="0"/>
    </xf>
    <xf numFmtId="0" fontId="15" fillId="2" borderId="13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8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35" xfId="0" applyFont="1" applyBorder="1" applyAlignment="1">
      <alignment horizontal="center" vertical="center"/>
    </xf>
    <xf numFmtId="0" fontId="15" fillId="0" borderId="164" xfId="0" applyFont="1" applyBorder="1" applyAlignment="1">
      <alignment horizontal="center" vertical="center"/>
    </xf>
    <xf numFmtId="0" fontId="15" fillId="0" borderId="163" xfId="0" applyFont="1" applyBorder="1" applyAlignment="1">
      <alignment horizontal="center" vertical="center"/>
    </xf>
    <xf numFmtId="0" fontId="15" fillId="0" borderId="162" xfId="0" applyFont="1" applyBorder="1" applyAlignment="1">
      <alignment horizontal="center"/>
    </xf>
    <xf numFmtId="0" fontId="15" fillId="0" borderId="136" xfId="0" applyFont="1" applyBorder="1" applyAlignment="1">
      <alignment horizontal="center"/>
    </xf>
    <xf numFmtId="0" fontId="16" fillId="2" borderId="134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5" fillId="2" borderId="134" xfId="0" applyFont="1" applyFill="1" applyBorder="1" applyAlignment="1" applyProtection="1">
      <alignment horizontal="center" vertical="center"/>
      <protection locked="0"/>
    </xf>
    <xf numFmtId="3" fontId="15" fillId="0" borderId="38" xfId="0" applyNumberFormat="1" applyFont="1" applyBorder="1"/>
    <xf numFmtId="3" fontId="15" fillId="0" borderId="31" xfId="0" applyNumberFormat="1" applyFont="1" applyBorder="1"/>
    <xf numFmtId="0" fontId="15" fillId="0" borderId="178" xfId="0" applyFont="1" applyBorder="1" applyAlignment="1">
      <alignment vertical="center"/>
    </xf>
    <xf numFmtId="0" fontId="15" fillId="0" borderId="179" xfId="0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3" fontId="15" fillId="0" borderId="21" xfId="1" applyNumberFormat="1" applyFont="1" applyFill="1" applyBorder="1" applyAlignment="1" applyProtection="1">
      <alignment vertical="center"/>
    </xf>
    <xf numFmtId="1" fontId="15" fillId="0" borderId="152" xfId="0" applyNumberFormat="1" applyFont="1" applyBorder="1" applyAlignment="1">
      <alignment horizontal="center" vertical="center"/>
    </xf>
    <xf numFmtId="3" fontId="15" fillId="0" borderId="152" xfId="1" applyNumberFormat="1" applyFont="1" applyFill="1" applyBorder="1" applyAlignment="1" applyProtection="1">
      <alignment vertical="center"/>
    </xf>
    <xf numFmtId="4" fontId="15" fillId="0" borderId="155" xfId="0" applyNumberFormat="1" applyFont="1" applyBorder="1" applyAlignment="1">
      <alignment horizontal="right" vertical="center"/>
    </xf>
    <xf numFmtId="4" fontId="15" fillId="0" borderId="89" xfId="0" applyNumberFormat="1" applyFont="1" applyBorder="1" applyAlignment="1">
      <alignment horizontal="right" vertical="center"/>
    </xf>
    <xf numFmtId="3" fontId="15" fillId="0" borderId="9" xfId="1" applyNumberFormat="1" applyFont="1" applyFill="1" applyBorder="1" applyAlignment="1" applyProtection="1">
      <alignment vertical="center"/>
    </xf>
    <xf numFmtId="0" fontId="15" fillId="0" borderId="49" xfId="0" applyFont="1" applyBorder="1" applyAlignment="1">
      <alignment horizontal="center"/>
    </xf>
    <xf numFmtId="0" fontId="14" fillId="0" borderId="49" xfId="0" applyFont="1" applyBorder="1" applyAlignment="1">
      <alignment vertical="center" wrapText="1"/>
    </xf>
    <xf numFmtId="3" fontId="14" fillId="0" borderId="49" xfId="0" applyNumberFormat="1" applyFont="1" applyBorder="1" applyAlignment="1">
      <alignment vertical="center"/>
    </xf>
    <xf numFmtId="4" fontId="14" fillId="0" borderId="49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vertical="center"/>
    </xf>
    <xf numFmtId="3" fontId="14" fillId="0" borderId="46" xfId="1" applyNumberFormat="1" applyFont="1" applyFill="1" applyBorder="1" applyAlignment="1" applyProtection="1">
      <alignment vertical="center"/>
    </xf>
    <xf numFmtId="0" fontId="14" fillId="4" borderId="154" xfId="0" applyFont="1" applyFill="1" applyBorder="1" applyAlignment="1">
      <alignment horizontal="center" vertical="center"/>
    </xf>
    <xf numFmtId="0" fontId="15" fillId="4" borderId="154" xfId="0" applyFont="1" applyFill="1" applyBorder="1" applyAlignment="1">
      <alignment horizontal="center" vertical="center"/>
    </xf>
    <xf numFmtId="0" fontId="14" fillId="4" borderId="154" xfId="0" applyFont="1" applyFill="1" applyBorder="1" applyAlignment="1">
      <alignment vertical="center"/>
    </xf>
    <xf numFmtId="3" fontId="14" fillId="4" borderId="154" xfId="0" applyNumberFormat="1" applyFont="1" applyFill="1" applyBorder="1" applyAlignment="1">
      <alignment vertical="center"/>
    </xf>
    <xf numFmtId="4" fontId="14" fillId="4" borderId="154" xfId="0" applyNumberFormat="1" applyFont="1" applyFill="1" applyBorder="1" applyAlignment="1">
      <alignment horizontal="right" vertical="center"/>
    </xf>
    <xf numFmtId="0" fontId="15" fillId="4" borderId="151" xfId="0" applyFont="1" applyFill="1" applyBorder="1"/>
    <xf numFmtId="3" fontId="15" fillId="4" borderId="154" xfId="0" applyNumberFormat="1" applyFont="1" applyFill="1" applyBorder="1" applyAlignment="1">
      <alignment vertical="center"/>
    </xf>
    <xf numFmtId="4" fontId="15" fillId="4" borderId="154" xfId="0" applyNumberFormat="1" applyFont="1" applyFill="1" applyBorder="1" applyAlignment="1">
      <alignment horizontal="right" vertical="center"/>
    </xf>
    <xf numFmtId="0" fontId="15" fillId="4" borderId="150" xfId="0" applyFont="1" applyFill="1" applyBorder="1" applyAlignment="1">
      <alignment horizontal="center" vertical="center"/>
    </xf>
    <xf numFmtId="0" fontId="14" fillId="4" borderId="150" xfId="0" applyFont="1" applyFill="1" applyBorder="1" applyAlignment="1">
      <alignment vertical="center"/>
    </xf>
    <xf numFmtId="3" fontId="14" fillId="4" borderId="150" xfId="0" applyNumberFormat="1" applyFont="1" applyFill="1" applyBorder="1" applyAlignment="1">
      <alignment vertical="center"/>
    </xf>
    <xf numFmtId="4" fontId="14" fillId="4" borderId="150" xfId="0" applyNumberFormat="1" applyFont="1" applyFill="1" applyBorder="1" applyAlignment="1">
      <alignment horizontal="right" vertical="center"/>
    </xf>
    <xf numFmtId="0" fontId="15" fillId="4" borderId="156" xfId="0" applyFont="1" applyFill="1" applyBorder="1"/>
    <xf numFmtId="0" fontId="15" fillId="4" borderId="154" xfId="0" applyFont="1" applyFill="1" applyBorder="1" applyAlignment="1">
      <alignment horizontal="center"/>
    </xf>
    <xf numFmtId="0" fontId="14" fillId="4" borderId="151" xfId="0" applyFont="1" applyFill="1" applyBorder="1"/>
    <xf numFmtId="0" fontId="15" fillId="4" borderId="151" xfId="0" applyFont="1" applyFill="1" applyBorder="1" applyAlignment="1">
      <alignment vertical="center"/>
    </xf>
    <xf numFmtId="0" fontId="15" fillId="4" borderId="154" xfId="0" applyFont="1" applyFill="1" applyBorder="1" applyAlignment="1">
      <alignment vertical="center"/>
    </xf>
    <xf numFmtId="0" fontId="14" fillId="4" borderId="151" xfId="0" applyFont="1" applyFill="1" applyBorder="1" applyAlignment="1">
      <alignment vertical="center"/>
    </xf>
    <xf numFmtId="0" fontId="15" fillId="4" borderId="46" xfId="0" applyFont="1" applyFill="1" applyBorder="1" applyAlignment="1">
      <alignment horizontal="center" vertical="center"/>
    </xf>
    <xf numFmtId="3" fontId="15" fillId="4" borderId="49" xfId="0" applyNumberFormat="1" applyFont="1" applyFill="1" applyBorder="1" applyAlignment="1">
      <alignment vertical="center"/>
    </xf>
    <xf numFmtId="0" fontId="14" fillId="4" borderId="50" xfId="0" applyFont="1" applyFill="1" applyBorder="1" applyAlignment="1">
      <alignment vertical="center"/>
    </xf>
    <xf numFmtId="0" fontId="14" fillId="0" borderId="178" xfId="0" applyFont="1" applyBorder="1" applyAlignment="1">
      <alignment horizontal="center" vertical="center"/>
    </xf>
    <xf numFmtId="3" fontId="15" fillId="0" borderId="48" xfId="0" applyNumberFormat="1" applyFont="1" applyBorder="1" applyAlignment="1">
      <alignment vertical="center"/>
    </xf>
    <xf numFmtId="49" fontId="15" fillId="0" borderId="154" xfId="0" applyNumberFormat="1" applyFont="1" applyBorder="1" applyAlignment="1">
      <alignment horizontal="center" vertical="center"/>
    </xf>
    <xf numFmtId="0" fontId="14" fillId="0" borderId="154" xfId="0" applyFont="1" applyBorder="1" applyAlignment="1">
      <alignment vertical="center" wrapText="1"/>
    </xf>
    <xf numFmtId="4" fontId="15" fillId="0" borderId="154" xfId="0" applyNumberFormat="1" applyFont="1" applyBorder="1" applyAlignment="1">
      <alignment vertical="center"/>
    </xf>
    <xf numFmtId="3" fontId="14" fillId="0" borderId="151" xfId="0" applyNumberFormat="1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22" sqref="D22"/>
    </sheetView>
  </sheetViews>
  <sheetFormatPr defaultRowHeight="12.75" x14ac:dyDescent="0.2"/>
  <cols>
    <col min="1" max="1" width="5.28515625" style="1" customWidth="1"/>
    <col min="2" max="2" width="7.710937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140625" style="1"/>
    <col min="8" max="8" width="14.7109375" style="1" customWidth="1"/>
    <col min="9" max="10" width="9.140625" style="1"/>
    <col min="11" max="11" width="8.7109375" style="1" customWidth="1"/>
    <col min="12" max="12" width="8.5703125" style="1" customWidth="1"/>
    <col min="13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3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3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222</v>
      </c>
      <c r="J3" s="53"/>
      <c r="K3" s="51"/>
    </row>
    <row r="4" spans="1:11" ht="14.25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4.25" x14ac:dyDescent="0.2">
      <c r="A5" s="56"/>
      <c r="B5" s="56"/>
      <c r="C5" s="56"/>
      <c r="D5" s="57" t="s">
        <v>244</v>
      </c>
      <c r="E5" s="56"/>
      <c r="F5" s="56"/>
      <c r="G5" s="56"/>
      <c r="H5" s="56"/>
      <c r="I5" s="56"/>
      <c r="J5" s="56"/>
      <c r="K5" s="56"/>
    </row>
    <row r="6" spans="1:11" ht="14.25" x14ac:dyDescent="0.2">
      <c r="A6" s="56"/>
      <c r="B6" s="56"/>
      <c r="C6" s="56"/>
      <c r="D6" s="57"/>
      <c r="E6" s="56"/>
      <c r="F6" s="56"/>
      <c r="G6" s="56"/>
      <c r="H6" s="56"/>
      <c r="I6" s="56"/>
      <c r="J6" s="56"/>
      <c r="K6" s="56"/>
    </row>
    <row r="7" spans="1:11" ht="15" x14ac:dyDescent="0.25">
      <c r="A7" s="51"/>
      <c r="B7" s="51"/>
      <c r="C7" s="58"/>
      <c r="D7" s="51"/>
      <c r="E7" s="51"/>
      <c r="F7" s="51"/>
      <c r="G7" s="51"/>
      <c r="H7" s="51"/>
      <c r="I7" s="51"/>
      <c r="J7" s="51"/>
      <c r="K7" s="51"/>
    </row>
    <row r="8" spans="1:11" ht="15" x14ac:dyDescent="0.25">
      <c r="A8" s="59"/>
      <c r="B8" s="60"/>
      <c r="C8" s="61"/>
      <c r="D8" s="1301" t="s">
        <v>1</v>
      </c>
      <c r="E8" s="62" t="s">
        <v>2</v>
      </c>
      <c r="F8" s="63" t="s">
        <v>3</v>
      </c>
      <c r="G8" s="63" t="s">
        <v>4</v>
      </c>
      <c r="H8" s="63" t="s">
        <v>5</v>
      </c>
      <c r="I8" s="63" t="s">
        <v>4</v>
      </c>
      <c r="J8" s="63" t="s">
        <v>4</v>
      </c>
      <c r="K8" s="64"/>
    </row>
    <row r="9" spans="1:11" ht="15" x14ac:dyDescent="0.25">
      <c r="A9" s="65" t="s">
        <v>6</v>
      </c>
      <c r="B9" s="66" t="s">
        <v>7</v>
      </c>
      <c r="C9" s="67" t="s">
        <v>8</v>
      </c>
      <c r="D9" s="1301"/>
      <c r="E9" s="68" t="s">
        <v>9</v>
      </c>
      <c r="F9" s="69" t="s">
        <v>10</v>
      </c>
      <c r="G9" s="70" t="s">
        <v>11</v>
      </c>
      <c r="H9" s="69" t="s">
        <v>12</v>
      </c>
      <c r="I9" s="70" t="s">
        <v>13</v>
      </c>
      <c r="J9" s="70" t="s">
        <v>14</v>
      </c>
      <c r="K9" s="71" t="s">
        <v>15</v>
      </c>
    </row>
    <row r="10" spans="1:11" ht="15" x14ac:dyDescent="0.25">
      <c r="A10" s="65"/>
      <c r="B10" s="66"/>
      <c r="C10" s="67"/>
      <c r="D10" s="1301"/>
      <c r="E10" s="68" t="s">
        <v>206</v>
      </c>
      <c r="F10" s="69" t="s">
        <v>223</v>
      </c>
      <c r="G10" s="69" t="s">
        <v>16</v>
      </c>
      <c r="H10" s="69" t="s">
        <v>224</v>
      </c>
      <c r="I10" s="69" t="s">
        <v>16</v>
      </c>
      <c r="J10" s="69" t="s">
        <v>16</v>
      </c>
      <c r="K10" s="72"/>
    </row>
    <row r="11" spans="1:11" s="7" customFormat="1" ht="10.5" customHeight="1" thickTop="1" thickBot="1" x14ac:dyDescent="0.25">
      <c r="A11" s="73">
        <v>1</v>
      </c>
      <c r="B11" s="74">
        <v>2</v>
      </c>
      <c r="C11" s="75">
        <v>3</v>
      </c>
      <c r="D11" s="75">
        <v>4</v>
      </c>
      <c r="E11" s="76">
        <v>5</v>
      </c>
      <c r="F11" s="75">
        <v>6</v>
      </c>
      <c r="G11" s="75">
        <v>7</v>
      </c>
      <c r="H11" s="75">
        <v>8</v>
      </c>
      <c r="I11" s="75">
        <v>9</v>
      </c>
      <c r="J11" s="75">
        <v>10</v>
      </c>
      <c r="K11" s="77">
        <v>11</v>
      </c>
    </row>
    <row r="12" spans="1:11" s="8" customFormat="1" ht="21.75" customHeight="1" thickTop="1" thickBot="1" x14ac:dyDescent="0.25">
      <c r="A12" s="42" t="s">
        <v>17</v>
      </c>
      <c r="B12" s="43"/>
      <c r="C12" s="43"/>
      <c r="D12" s="44" t="s">
        <v>18</v>
      </c>
      <c r="E12" s="45">
        <f>SUM(E13)</f>
        <v>5000</v>
      </c>
      <c r="F12" s="46">
        <f>SUM(F13)</f>
        <v>5000</v>
      </c>
      <c r="G12" s="47">
        <f>SUM(F12/E12*100)</f>
        <v>100</v>
      </c>
      <c r="H12" s="48">
        <f>SUM(H13)</f>
        <v>5000</v>
      </c>
      <c r="I12" s="49">
        <f>SUM(H12/F12*100)</f>
        <v>100</v>
      </c>
      <c r="J12" s="49">
        <f>SUM(H12/E12*100)</f>
        <v>100</v>
      </c>
      <c r="K12" s="50"/>
    </row>
    <row r="13" spans="1:11" s="9" customFormat="1" ht="28.5" customHeight="1" x14ac:dyDescent="0.2">
      <c r="A13" s="87"/>
      <c r="B13" s="88" t="s">
        <v>19</v>
      </c>
      <c r="C13" s="89"/>
      <c r="D13" s="78" t="s">
        <v>20</v>
      </c>
      <c r="E13" s="90">
        <f>SUM(E14)</f>
        <v>5000</v>
      </c>
      <c r="F13" s="90">
        <f>SUM(F14)</f>
        <v>5000</v>
      </c>
      <c r="G13" s="91">
        <f>SUM(F13/E13*100)</f>
        <v>100</v>
      </c>
      <c r="H13" s="92">
        <f>SUM(H14)</f>
        <v>5000</v>
      </c>
      <c r="I13" s="93">
        <f>SUM(H13/F13*100)</f>
        <v>100</v>
      </c>
      <c r="J13" s="94">
        <f>SUM(H13/E13*100)</f>
        <v>100</v>
      </c>
      <c r="K13" s="95"/>
    </row>
    <row r="14" spans="1:11" s="10" customFormat="1" ht="15" customHeight="1" x14ac:dyDescent="0.2">
      <c r="A14" s="79"/>
      <c r="B14" s="80"/>
      <c r="C14" s="80" t="s">
        <v>21</v>
      </c>
      <c r="D14" s="81" t="s">
        <v>22</v>
      </c>
      <c r="E14" s="82">
        <v>5000</v>
      </c>
      <c r="F14" s="82">
        <v>5000</v>
      </c>
      <c r="G14" s="83">
        <f>SUM(F14/E14*100)</f>
        <v>100</v>
      </c>
      <c r="H14" s="84">
        <v>5000</v>
      </c>
      <c r="I14" s="85">
        <f>SUM(H14/F14*100)</f>
        <v>100</v>
      </c>
      <c r="J14" s="85">
        <f>SUM(H14/E14*100)</f>
        <v>100</v>
      </c>
      <c r="K14" s="86"/>
    </row>
    <row r="15" spans="1:11" x14ac:dyDescent="0.2">
      <c r="B15" s="11"/>
      <c r="C15" s="12"/>
      <c r="D15" s="11"/>
      <c r="E15" s="11"/>
      <c r="F15" s="11"/>
      <c r="G15" s="11"/>
      <c r="H15" s="11"/>
      <c r="I15" s="11"/>
      <c r="J15" s="11"/>
      <c r="K15" s="11"/>
    </row>
  </sheetData>
  <sheetProtection selectLockedCells="1" selectUnlockedCells="1"/>
  <mergeCells count="1">
    <mergeCell ref="D8:D10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3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BreakPreview" zoomScale="115" zoomScaleNormal="100" zoomScaleSheetLayoutView="115" workbookViewId="0">
      <pane xSplit="3" ySplit="10" topLeftCell="D11" activePane="bottomRight" state="frozen"/>
      <selection pane="topRight" activeCell="D1" sqref="D1"/>
      <selection pane="bottomLeft" activeCell="A41" sqref="A41"/>
      <selection pane="bottomRight" activeCell="D21" sqref="D21"/>
    </sheetView>
  </sheetViews>
  <sheetFormatPr defaultRowHeight="12.75" x14ac:dyDescent="0.2"/>
  <cols>
    <col min="1" max="1" width="7" style="1" customWidth="1"/>
    <col min="2" max="2" width="7.5703125" style="1" customWidth="1"/>
    <col min="3" max="3" width="5.7109375" style="1" customWidth="1"/>
    <col min="4" max="4" width="45.140625" style="3" customWidth="1"/>
    <col min="5" max="5" width="14.7109375" style="3" customWidth="1"/>
    <col min="6" max="6" width="14.7109375" style="1" customWidth="1"/>
    <col min="7" max="7" width="9.28515625" style="1" customWidth="1"/>
    <col min="8" max="8" width="12.5703125" style="1" customWidth="1"/>
    <col min="9" max="9" width="11" style="1" customWidth="1"/>
    <col min="10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1"/>
      <c r="D1" s="51"/>
      <c r="E1" s="51"/>
      <c r="F1" s="51"/>
      <c r="G1" s="51"/>
      <c r="H1" s="53"/>
      <c r="I1" s="51" t="s">
        <v>0</v>
      </c>
      <c r="J1" s="51"/>
      <c r="K1" s="51"/>
    </row>
    <row r="2" spans="1:11" ht="15" x14ac:dyDescent="0.25">
      <c r="A2" s="51"/>
      <c r="B2" s="51"/>
      <c r="C2" s="51"/>
      <c r="D2" s="51"/>
      <c r="E2" s="51"/>
      <c r="F2" s="51"/>
      <c r="G2" s="51"/>
      <c r="H2" s="53"/>
      <c r="I2" s="53" t="s">
        <v>221</v>
      </c>
      <c r="J2" s="51"/>
      <c r="K2" s="51"/>
    </row>
    <row r="3" spans="1:11" ht="15" x14ac:dyDescent="0.25">
      <c r="A3" s="51"/>
      <c r="B3" s="51"/>
      <c r="C3" s="51"/>
      <c r="D3" s="51"/>
      <c r="E3" s="51"/>
      <c r="F3" s="51"/>
      <c r="G3" s="51"/>
      <c r="H3" s="53"/>
      <c r="I3" s="51" t="s">
        <v>222</v>
      </c>
      <c r="J3" s="51"/>
      <c r="K3" s="51"/>
    </row>
    <row r="4" spans="1:11" ht="18.75" customHeight="1" x14ac:dyDescent="0.25">
      <c r="A4" s="51"/>
      <c r="B4" s="51"/>
      <c r="C4" s="51"/>
      <c r="D4" s="1302" t="s">
        <v>235</v>
      </c>
      <c r="E4" s="1302"/>
      <c r="F4" s="1302"/>
      <c r="G4" s="51"/>
      <c r="H4" s="51"/>
      <c r="I4" s="51"/>
      <c r="J4" s="51"/>
      <c r="K4" s="51"/>
    </row>
    <row r="5" spans="1:11" ht="15.75" thickBo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thickBot="1" x14ac:dyDescent="0.3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6.5" thickTop="1" thickBot="1" x14ac:dyDescent="0.3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6.5" thickTop="1" thickBot="1" x14ac:dyDescent="0.3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31.5" customHeight="1" thickTop="1" thickBot="1" x14ac:dyDescent="0.25">
      <c r="A10" s="387">
        <v>754</v>
      </c>
      <c r="B10" s="280"/>
      <c r="C10" s="280"/>
      <c r="D10" s="388" t="s">
        <v>116</v>
      </c>
      <c r="E10" s="48">
        <f>SUM(E11+E13+E44+E48+E52)</f>
        <v>4465607</v>
      </c>
      <c r="F10" s="48">
        <f>SUM(F11+F13+F44+F48+F52)</f>
        <v>4465607</v>
      </c>
      <c r="G10" s="49">
        <f t="shared" ref="G10:G54" si="0">SUM(F10/E10*100)</f>
        <v>100</v>
      </c>
      <c r="H10" s="48">
        <f>SUM(H11+H13+H44+H48+H52)</f>
        <v>3401450</v>
      </c>
      <c r="I10" s="49">
        <f t="shared" ref="I10:I51" si="1">SUM(H10/F10*100)</f>
        <v>76.169936136341605</v>
      </c>
      <c r="J10" s="99">
        <f t="shared" ref="J10:J51" si="2">SUM(H10/E10*100)</f>
        <v>76.169936136341605</v>
      </c>
      <c r="K10" s="309"/>
    </row>
    <row r="11" spans="1:11" s="21" customFormat="1" ht="15" customHeight="1" x14ac:dyDescent="0.2">
      <c r="A11" s="389"/>
      <c r="B11" s="228">
        <v>75405</v>
      </c>
      <c r="C11" s="228"/>
      <c r="D11" s="394" t="s">
        <v>118</v>
      </c>
      <c r="E11" s="319">
        <f>SUM(E12)</f>
        <v>7000</v>
      </c>
      <c r="F11" s="319">
        <f>SUM(F12)</f>
        <v>7000</v>
      </c>
      <c r="G11" s="225">
        <f t="shared" si="0"/>
        <v>100</v>
      </c>
      <c r="H11" s="224">
        <f>SUM(H12)</f>
        <v>0</v>
      </c>
      <c r="I11" s="225">
        <f t="shared" si="1"/>
        <v>0</v>
      </c>
      <c r="J11" s="225">
        <f t="shared" si="2"/>
        <v>0</v>
      </c>
      <c r="K11" s="227"/>
    </row>
    <row r="12" spans="1:11" s="21" customFormat="1" ht="12.75" customHeight="1" x14ac:dyDescent="0.2">
      <c r="A12" s="389"/>
      <c r="B12" s="97"/>
      <c r="C12" s="157">
        <v>3000</v>
      </c>
      <c r="D12" s="395" t="s">
        <v>117</v>
      </c>
      <c r="E12" s="219">
        <v>7000</v>
      </c>
      <c r="F12" s="219">
        <v>7000</v>
      </c>
      <c r="G12" s="162">
        <f t="shared" si="0"/>
        <v>100</v>
      </c>
      <c r="H12" s="161"/>
      <c r="I12" s="162">
        <f t="shared" si="1"/>
        <v>0</v>
      </c>
      <c r="J12" s="163">
        <f t="shared" si="2"/>
        <v>0</v>
      </c>
      <c r="K12" s="164"/>
    </row>
    <row r="13" spans="1:11" s="9" customFormat="1" ht="27" customHeight="1" x14ac:dyDescent="0.2">
      <c r="A13" s="389"/>
      <c r="B13" s="233">
        <v>75411</v>
      </c>
      <c r="C13" s="233"/>
      <c r="D13" s="335" t="s">
        <v>119</v>
      </c>
      <c r="E13" s="234">
        <f>SUM(E14)</f>
        <v>4446607</v>
      </c>
      <c r="F13" s="234">
        <f>SUM(F14)</f>
        <v>4446607</v>
      </c>
      <c r="G13" s="149">
        <f t="shared" si="0"/>
        <v>100</v>
      </c>
      <c r="H13" s="148">
        <f>SUM(H14)</f>
        <v>3387450</v>
      </c>
      <c r="I13" s="149">
        <f t="shared" si="1"/>
        <v>76.180557445261073</v>
      </c>
      <c r="J13" s="149">
        <f t="shared" si="2"/>
        <v>76.180557445261073</v>
      </c>
      <c r="K13" s="231"/>
    </row>
    <row r="14" spans="1:11" s="9" customFormat="1" ht="15" customHeight="1" x14ac:dyDescent="0.2">
      <c r="A14" s="389"/>
      <c r="B14" s="302"/>
      <c r="C14" s="233"/>
      <c r="D14" s="122" t="s">
        <v>120</v>
      </c>
      <c r="E14" s="234">
        <f>SUM(E15:E43)</f>
        <v>4446607</v>
      </c>
      <c r="F14" s="234">
        <f>SUM(F15:F43)</f>
        <v>4446607</v>
      </c>
      <c r="G14" s="149">
        <f t="shared" si="0"/>
        <v>100</v>
      </c>
      <c r="H14" s="148">
        <f>SUM(H15:H43)</f>
        <v>3387450</v>
      </c>
      <c r="I14" s="149">
        <f t="shared" si="1"/>
        <v>76.180557445261073</v>
      </c>
      <c r="J14" s="149">
        <f t="shared" si="2"/>
        <v>76.180557445261073</v>
      </c>
      <c r="K14" s="231"/>
    </row>
    <row r="15" spans="1:11" s="9" customFormat="1" ht="15" customHeight="1" x14ac:dyDescent="0.2">
      <c r="A15" s="389"/>
      <c r="B15" s="97"/>
      <c r="C15" s="239">
        <v>3020</v>
      </c>
      <c r="D15" s="264" t="s">
        <v>37</v>
      </c>
      <c r="E15" s="257">
        <v>7000</v>
      </c>
      <c r="F15" s="257">
        <v>7000</v>
      </c>
      <c r="G15" s="128">
        <f t="shared" si="0"/>
        <v>100</v>
      </c>
      <c r="H15" s="127">
        <v>1000</v>
      </c>
      <c r="I15" s="128">
        <f t="shared" si="1"/>
        <v>14.285714285714285</v>
      </c>
      <c r="J15" s="128">
        <f t="shared" si="2"/>
        <v>14.285714285714285</v>
      </c>
      <c r="K15" s="232"/>
    </row>
    <row r="16" spans="1:11" ht="36.75" customHeight="1" x14ac:dyDescent="0.25">
      <c r="A16" s="396"/>
      <c r="B16" s="161"/>
      <c r="C16" s="310">
        <v>3070</v>
      </c>
      <c r="D16" s="397" t="s">
        <v>121</v>
      </c>
      <c r="E16" s="338">
        <v>160000</v>
      </c>
      <c r="F16" s="338">
        <v>160000</v>
      </c>
      <c r="G16" s="268">
        <f t="shared" si="0"/>
        <v>100</v>
      </c>
      <c r="H16" s="338">
        <v>160000</v>
      </c>
      <c r="I16" s="268">
        <f t="shared" si="1"/>
        <v>100</v>
      </c>
      <c r="J16" s="312">
        <f t="shared" si="2"/>
        <v>100</v>
      </c>
      <c r="K16" s="288"/>
    </row>
    <row r="17" spans="1:11" ht="40.5" customHeight="1" x14ac:dyDescent="0.2">
      <c r="A17" s="396"/>
      <c r="B17" s="161"/>
      <c r="C17" s="191">
        <v>4020</v>
      </c>
      <c r="D17" s="192" t="s">
        <v>84</v>
      </c>
      <c r="E17" s="193">
        <v>45177</v>
      </c>
      <c r="F17" s="193">
        <v>45177</v>
      </c>
      <c r="G17" s="194">
        <f t="shared" si="0"/>
        <v>100</v>
      </c>
      <c r="H17" s="193">
        <v>46330</v>
      </c>
      <c r="I17" s="194">
        <f t="shared" si="1"/>
        <v>102.5521836332647</v>
      </c>
      <c r="J17" s="195">
        <f t="shared" si="2"/>
        <v>102.5521836332647</v>
      </c>
      <c r="K17" s="196"/>
    </row>
    <row r="18" spans="1:11" ht="12.75" customHeight="1" x14ac:dyDescent="0.25">
      <c r="A18" s="396"/>
      <c r="B18" s="161"/>
      <c r="C18" s="190">
        <v>4040</v>
      </c>
      <c r="D18" s="183" t="s">
        <v>41</v>
      </c>
      <c r="E18" s="184">
        <v>3723</v>
      </c>
      <c r="F18" s="184">
        <v>3723</v>
      </c>
      <c r="G18" s="185">
        <f t="shared" si="0"/>
        <v>100</v>
      </c>
      <c r="H18" s="184">
        <v>3820</v>
      </c>
      <c r="I18" s="185">
        <f t="shared" si="1"/>
        <v>102.60542573193661</v>
      </c>
      <c r="J18" s="186">
        <f t="shared" si="2"/>
        <v>102.60542573193661</v>
      </c>
      <c r="K18" s="187"/>
    </row>
    <row r="19" spans="1:11" ht="34.5" customHeight="1" x14ac:dyDescent="0.2">
      <c r="A19" s="396"/>
      <c r="B19" s="161"/>
      <c r="C19" s="191">
        <v>4050</v>
      </c>
      <c r="D19" s="192" t="s">
        <v>261</v>
      </c>
      <c r="E19" s="193">
        <v>2164019</v>
      </c>
      <c r="F19" s="193">
        <v>2164019</v>
      </c>
      <c r="G19" s="194">
        <f t="shared" si="0"/>
        <v>100</v>
      </c>
      <c r="H19" s="193">
        <v>2270410</v>
      </c>
      <c r="I19" s="194">
        <f t="shared" si="1"/>
        <v>104.91636164007802</v>
      </c>
      <c r="J19" s="195">
        <f t="shared" si="2"/>
        <v>104.91636164007802</v>
      </c>
      <c r="K19" s="196"/>
    </row>
    <row r="20" spans="1:11" ht="33.75" customHeight="1" x14ac:dyDescent="0.2">
      <c r="A20" s="396"/>
      <c r="B20" s="161"/>
      <c r="C20" s="191">
        <v>4060</v>
      </c>
      <c r="D20" s="192" t="s">
        <v>263</v>
      </c>
      <c r="E20" s="193">
        <v>331715</v>
      </c>
      <c r="F20" s="193">
        <v>331715</v>
      </c>
      <c r="G20" s="194">
        <f t="shared" si="0"/>
        <v>100</v>
      </c>
      <c r="H20" s="193">
        <v>51000</v>
      </c>
      <c r="I20" s="194">
        <f t="shared" si="1"/>
        <v>15.374643896115641</v>
      </c>
      <c r="J20" s="195">
        <f t="shared" si="2"/>
        <v>15.374643896115641</v>
      </c>
      <c r="K20" s="196"/>
    </row>
    <row r="21" spans="1:11" ht="48.75" customHeight="1" x14ac:dyDescent="0.25">
      <c r="A21" s="396"/>
      <c r="B21" s="161"/>
      <c r="C21" s="191">
        <v>4070</v>
      </c>
      <c r="D21" s="398" t="s">
        <v>122</v>
      </c>
      <c r="E21" s="200">
        <v>181228</v>
      </c>
      <c r="F21" s="200">
        <v>181228</v>
      </c>
      <c r="G21" s="194">
        <f t="shared" si="0"/>
        <v>100</v>
      </c>
      <c r="H21" s="193">
        <v>181200</v>
      </c>
      <c r="I21" s="194">
        <f t="shared" si="1"/>
        <v>99.984549848809237</v>
      </c>
      <c r="J21" s="195">
        <f t="shared" si="2"/>
        <v>99.984549848809237</v>
      </c>
      <c r="K21" s="187"/>
    </row>
    <row r="22" spans="1:11" ht="12.75" customHeight="1" x14ac:dyDescent="0.25">
      <c r="A22" s="396"/>
      <c r="B22" s="161"/>
      <c r="C22" s="190">
        <v>4110</v>
      </c>
      <c r="D22" s="183" t="s">
        <v>42</v>
      </c>
      <c r="E22" s="184">
        <v>8900</v>
      </c>
      <c r="F22" s="184">
        <v>8900</v>
      </c>
      <c r="G22" s="185">
        <f t="shared" si="0"/>
        <v>100</v>
      </c>
      <c r="H22" s="184">
        <v>9500</v>
      </c>
      <c r="I22" s="185">
        <f t="shared" si="1"/>
        <v>106.74157303370787</v>
      </c>
      <c r="J22" s="186">
        <f t="shared" si="2"/>
        <v>106.74157303370787</v>
      </c>
      <c r="K22" s="187"/>
    </row>
    <row r="23" spans="1:11" ht="12.75" customHeight="1" x14ac:dyDescent="0.25">
      <c r="A23" s="396"/>
      <c r="B23" s="161"/>
      <c r="C23" s="190">
        <v>4120</v>
      </c>
      <c r="D23" s="183" t="s">
        <v>43</v>
      </c>
      <c r="E23" s="184">
        <v>1500</v>
      </c>
      <c r="F23" s="184">
        <v>1500</v>
      </c>
      <c r="G23" s="185">
        <f t="shared" si="0"/>
        <v>100</v>
      </c>
      <c r="H23" s="184">
        <v>1190</v>
      </c>
      <c r="I23" s="185">
        <f t="shared" si="1"/>
        <v>79.333333333333329</v>
      </c>
      <c r="J23" s="186">
        <f t="shared" si="2"/>
        <v>79.333333333333329</v>
      </c>
      <c r="K23" s="187"/>
    </row>
    <row r="24" spans="1:11" ht="12.75" customHeight="1" x14ac:dyDescent="0.25">
      <c r="A24" s="396"/>
      <c r="B24" s="161"/>
      <c r="C24" s="190">
        <v>4170</v>
      </c>
      <c r="D24" s="183" t="s">
        <v>45</v>
      </c>
      <c r="E24" s="184">
        <v>15559</v>
      </c>
      <c r="F24" s="184">
        <v>15559</v>
      </c>
      <c r="G24" s="185">
        <f t="shared" si="0"/>
        <v>100</v>
      </c>
      <c r="H24" s="184">
        <v>14000</v>
      </c>
      <c r="I24" s="185">
        <f t="shared" si="1"/>
        <v>89.980075840349642</v>
      </c>
      <c r="J24" s="186">
        <f t="shared" si="2"/>
        <v>89.980075840349642</v>
      </c>
      <c r="K24" s="187"/>
    </row>
    <row r="25" spans="1:11" ht="30" customHeight="1" x14ac:dyDescent="0.2">
      <c r="A25" s="396"/>
      <c r="B25" s="161"/>
      <c r="C25" s="191">
        <v>4180</v>
      </c>
      <c r="D25" s="192" t="s">
        <v>262</v>
      </c>
      <c r="E25" s="193">
        <v>92516</v>
      </c>
      <c r="F25" s="193">
        <v>92516</v>
      </c>
      <c r="G25" s="194">
        <f t="shared" si="0"/>
        <v>100</v>
      </c>
      <c r="H25" s="193">
        <v>424000</v>
      </c>
      <c r="I25" s="194">
        <f t="shared" si="1"/>
        <v>458.29910501967231</v>
      </c>
      <c r="J25" s="195">
        <f t="shared" si="2"/>
        <v>458.29910501967231</v>
      </c>
      <c r="K25" s="196"/>
    </row>
    <row r="26" spans="1:11" ht="12.75" customHeight="1" x14ac:dyDescent="0.25">
      <c r="A26" s="396"/>
      <c r="B26" s="161"/>
      <c r="C26" s="190">
        <v>4210</v>
      </c>
      <c r="D26" s="183" t="s">
        <v>31</v>
      </c>
      <c r="E26" s="184">
        <v>114455</v>
      </c>
      <c r="F26" s="184">
        <v>114455</v>
      </c>
      <c r="G26" s="185">
        <f t="shared" si="0"/>
        <v>100</v>
      </c>
      <c r="H26" s="184">
        <v>72000</v>
      </c>
      <c r="I26" s="185">
        <f t="shared" si="1"/>
        <v>62.906819273950468</v>
      </c>
      <c r="J26" s="186">
        <f t="shared" si="2"/>
        <v>62.906819273950468</v>
      </c>
      <c r="K26" s="187"/>
    </row>
    <row r="27" spans="1:11" ht="12.75" hidden="1" customHeight="1" x14ac:dyDescent="0.25">
      <c r="A27" s="396"/>
      <c r="B27" s="161"/>
      <c r="C27" s="190">
        <v>4230</v>
      </c>
      <c r="D27" s="183" t="s">
        <v>104</v>
      </c>
      <c r="E27" s="184"/>
      <c r="F27" s="184"/>
      <c r="G27" s="185" t="e">
        <f t="shared" si="0"/>
        <v>#DIV/0!</v>
      </c>
      <c r="H27" s="184"/>
      <c r="I27" s="185" t="e">
        <f t="shared" si="1"/>
        <v>#DIV/0!</v>
      </c>
      <c r="J27" s="186" t="e">
        <f t="shared" si="2"/>
        <v>#DIV/0!</v>
      </c>
      <c r="K27" s="187"/>
    </row>
    <row r="28" spans="1:11" ht="12.75" customHeight="1" x14ac:dyDescent="0.25">
      <c r="A28" s="396"/>
      <c r="B28" s="161"/>
      <c r="C28" s="190">
        <v>4250</v>
      </c>
      <c r="D28" s="183" t="s">
        <v>123</v>
      </c>
      <c r="E28" s="184">
        <v>4000</v>
      </c>
      <c r="F28" s="184">
        <v>4000</v>
      </c>
      <c r="G28" s="185">
        <f t="shared" si="0"/>
        <v>100</v>
      </c>
      <c r="H28" s="184">
        <v>4000</v>
      </c>
      <c r="I28" s="185">
        <f t="shared" si="1"/>
        <v>100</v>
      </c>
      <c r="J28" s="186">
        <f t="shared" si="2"/>
        <v>100</v>
      </c>
      <c r="K28" s="187"/>
    </row>
    <row r="29" spans="1:11" ht="12.75" customHeight="1" x14ac:dyDescent="0.25">
      <c r="A29" s="399"/>
      <c r="B29" s="400"/>
      <c r="C29" s="401">
        <v>4260</v>
      </c>
      <c r="D29" s="402" t="s">
        <v>46</v>
      </c>
      <c r="E29" s="403">
        <v>77000</v>
      </c>
      <c r="F29" s="403">
        <v>77000</v>
      </c>
      <c r="G29" s="404">
        <f t="shared" si="0"/>
        <v>100</v>
      </c>
      <c r="H29" s="403">
        <v>70000</v>
      </c>
      <c r="I29" s="404">
        <f t="shared" si="1"/>
        <v>90.909090909090907</v>
      </c>
      <c r="J29" s="405">
        <f t="shared" si="2"/>
        <v>90.909090909090907</v>
      </c>
      <c r="K29" s="406"/>
    </row>
    <row r="30" spans="1:11" ht="12.75" customHeight="1" x14ac:dyDescent="0.25">
      <c r="A30" s="396"/>
      <c r="B30" s="161"/>
      <c r="C30" s="407">
        <v>4270</v>
      </c>
      <c r="D30" s="283" t="s">
        <v>47</v>
      </c>
      <c r="E30" s="284">
        <v>24000</v>
      </c>
      <c r="F30" s="284">
        <v>24000</v>
      </c>
      <c r="G30" s="285">
        <f t="shared" si="0"/>
        <v>100</v>
      </c>
      <c r="H30" s="284">
        <v>5000</v>
      </c>
      <c r="I30" s="285">
        <f t="shared" si="1"/>
        <v>20.833333333333336</v>
      </c>
      <c r="J30" s="285">
        <f t="shared" si="2"/>
        <v>20.833333333333336</v>
      </c>
      <c r="K30" s="288"/>
    </row>
    <row r="31" spans="1:11" ht="12.75" customHeight="1" x14ac:dyDescent="0.25">
      <c r="A31" s="396"/>
      <c r="B31" s="161"/>
      <c r="C31" s="190">
        <v>4280</v>
      </c>
      <c r="D31" s="183" t="s">
        <v>48</v>
      </c>
      <c r="E31" s="184">
        <v>6000</v>
      </c>
      <c r="F31" s="184">
        <v>6000</v>
      </c>
      <c r="G31" s="185">
        <f t="shared" si="0"/>
        <v>100</v>
      </c>
      <c r="H31" s="184">
        <v>7000</v>
      </c>
      <c r="I31" s="185">
        <f t="shared" si="1"/>
        <v>116.66666666666667</v>
      </c>
      <c r="J31" s="185">
        <f t="shared" si="2"/>
        <v>116.66666666666667</v>
      </c>
      <c r="K31" s="187"/>
    </row>
    <row r="32" spans="1:11" ht="12.75" customHeight="1" x14ac:dyDescent="0.25">
      <c r="A32" s="396"/>
      <c r="B32" s="161"/>
      <c r="C32" s="190">
        <v>4300</v>
      </c>
      <c r="D32" s="197" t="s">
        <v>22</v>
      </c>
      <c r="E32" s="184">
        <v>34428</v>
      </c>
      <c r="F32" s="184">
        <v>34428</v>
      </c>
      <c r="G32" s="185">
        <f t="shared" si="0"/>
        <v>100</v>
      </c>
      <c r="H32" s="184">
        <v>35000</v>
      </c>
      <c r="I32" s="185">
        <f t="shared" si="1"/>
        <v>101.66143836412222</v>
      </c>
      <c r="J32" s="186">
        <f t="shared" si="2"/>
        <v>101.66143836412222</v>
      </c>
      <c r="K32" s="187"/>
    </row>
    <row r="33" spans="1:11" ht="20.25" customHeight="1" x14ac:dyDescent="0.25">
      <c r="A33" s="396"/>
      <c r="B33" s="161"/>
      <c r="C33" s="191">
        <v>4360</v>
      </c>
      <c r="D33" s="1025" t="s">
        <v>260</v>
      </c>
      <c r="E33" s="200">
        <v>13800</v>
      </c>
      <c r="F33" s="200">
        <v>13800</v>
      </c>
      <c r="G33" s="194">
        <f t="shared" si="0"/>
        <v>100</v>
      </c>
      <c r="H33" s="200">
        <v>14000</v>
      </c>
      <c r="I33" s="194">
        <f t="shared" si="1"/>
        <v>101.44927536231884</v>
      </c>
      <c r="J33" s="195">
        <f t="shared" si="2"/>
        <v>101.44927536231884</v>
      </c>
      <c r="K33" s="187"/>
    </row>
    <row r="34" spans="1:11" ht="12.75" customHeight="1" x14ac:dyDescent="0.25">
      <c r="A34" s="396"/>
      <c r="B34" s="157"/>
      <c r="C34" s="190">
        <v>4410</v>
      </c>
      <c r="D34" s="183" t="s">
        <v>54</v>
      </c>
      <c r="E34" s="184">
        <v>5335</v>
      </c>
      <c r="F34" s="184">
        <v>5335</v>
      </c>
      <c r="G34" s="185">
        <f t="shared" si="0"/>
        <v>100</v>
      </c>
      <c r="H34" s="184">
        <v>2000</v>
      </c>
      <c r="I34" s="185">
        <f t="shared" si="1"/>
        <v>37.488284910965326</v>
      </c>
      <c r="J34" s="186">
        <f t="shared" si="2"/>
        <v>37.488284910965326</v>
      </c>
      <c r="K34" s="187"/>
    </row>
    <row r="35" spans="1:11" ht="12.75" customHeight="1" x14ac:dyDescent="0.25">
      <c r="A35" s="396"/>
      <c r="B35" s="157"/>
      <c r="C35" s="190">
        <v>4430</v>
      </c>
      <c r="D35" s="183" t="s">
        <v>93</v>
      </c>
      <c r="E35" s="184">
        <v>7579</v>
      </c>
      <c r="F35" s="184">
        <v>7579</v>
      </c>
      <c r="G35" s="185">
        <f t="shared" si="0"/>
        <v>100</v>
      </c>
      <c r="H35" s="184">
        <v>5000</v>
      </c>
      <c r="I35" s="185">
        <f t="shared" si="1"/>
        <v>65.971764084971625</v>
      </c>
      <c r="J35" s="186">
        <f t="shared" si="2"/>
        <v>65.971764084971625</v>
      </c>
      <c r="K35" s="187"/>
    </row>
    <row r="36" spans="1:11" ht="12.75" customHeight="1" x14ac:dyDescent="0.25">
      <c r="A36" s="396"/>
      <c r="B36" s="157"/>
      <c r="C36" s="190">
        <v>4440</v>
      </c>
      <c r="D36" s="183" t="s">
        <v>55</v>
      </c>
      <c r="E36" s="184">
        <v>1094</v>
      </c>
      <c r="F36" s="184">
        <v>1094</v>
      </c>
      <c r="G36" s="185">
        <f t="shared" si="0"/>
        <v>100</v>
      </c>
      <c r="H36" s="184">
        <v>1000</v>
      </c>
      <c r="I36" s="185">
        <f t="shared" si="1"/>
        <v>91.407678244972573</v>
      </c>
      <c r="J36" s="186">
        <f t="shared" si="2"/>
        <v>91.407678244972573</v>
      </c>
      <c r="K36" s="187"/>
    </row>
    <row r="37" spans="1:11" ht="12.75" customHeight="1" x14ac:dyDescent="0.25">
      <c r="A37" s="396"/>
      <c r="B37" s="157"/>
      <c r="C37" s="190">
        <v>4480</v>
      </c>
      <c r="D37" s="183" t="s">
        <v>56</v>
      </c>
      <c r="E37" s="184">
        <v>8300</v>
      </c>
      <c r="F37" s="184">
        <v>8300</v>
      </c>
      <c r="G37" s="185">
        <f t="shared" si="0"/>
        <v>100</v>
      </c>
      <c r="H37" s="184">
        <v>8600</v>
      </c>
      <c r="I37" s="185">
        <f t="shared" si="1"/>
        <v>103.6144578313253</v>
      </c>
      <c r="J37" s="186">
        <f t="shared" si="2"/>
        <v>103.6144578313253</v>
      </c>
      <c r="K37" s="187"/>
    </row>
    <row r="38" spans="1:11" ht="12.75" customHeight="1" x14ac:dyDescent="0.25">
      <c r="A38" s="1152"/>
      <c r="B38" s="294"/>
      <c r="C38" s="190">
        <v>4510</v>
      </c>
      <c r="D38" s="183" t="s">
        <v>107</v>
      </c>
      <c r="E38" s="184">
        <v>347</v>
      </c>
      <c r="F38" s="184">
        <v>347</v>
      </c>
      <c r="G38" s="185">
        <f t="shared" si="0"/>
        <v>100</v>
      </c>
      <c r="H38" s="184">
        <v>400</v>
      </c>
      <c r="I38" s="185">
        <f t="shared" si="1"/>
        <v>115.27377521613833</v>
      </c>
      <c r="J38" s="186">
        <f t="shared" si="2"/>
        <v>115.27377521613833</v>
      </c>
      <c r="K38" s="187"/>
    </row>
    <row r="39" spans="1:11" ht="33.75" hidden="1" customHeight="1" x14ac:dyDescent="0.2">
      <c r="A39" s="1152"/>
      <c r="B39" s="294"/>
      <c r="C39" s="408">
        <v>4520</v>
      </c>
      <c r="D39" s="192" t="s">
        <v>58</v>
      </c>
      <c r="E39" s="409"/>
      <c r="F39" s="409"/>
      <c r="G39" s="410" t="e">
        <f t="shared" si="0"/>
        <v>#DIV/0!</v>
      </c>
      <c r="H39" s="409"/>
      <c r="I39" s="410" t="e">
        <f t="shared" si="1"/>
        <v>#DIV/0!</v>
      </c>
      <c r="J39" s="411" t="e">
        <f t="shared" si="2"/>
        <v>#DIV/0!</v>
      </c>
      <c r="K39" s="412"/>
    </row>
    <row r="40" spans="1:11" ht="12.75" customHeight="1" x14ac:dyDescent="0.2">
      <c r="A40" s="1152"/>
      <c r="B40" s="294"/>
      <c r="C40" s="408">
        <v>4550</v>
      </c>
      <c r="D40" s="192" t="s">
        <v>124</v>
      </c>
      <c r="E40" s="409">
        <v>1000</v>
      </c>
      <c r="F40" s="409">
        <v>1000</v>
      </c>
      <c r="G40" s="410">
        <f t="shared" si="0"/>
        <v>100</v>
      </c>
      <c r="H40" s="409">
        <v>1000</v>
      </c>
      <c r="I40" s="410">
        <f t="shared" si="1"/>
        <v>100</v>
      </c>
      <c r="J40" s="410">
        <f t="shared" si="2"/>
        <v>100</v>
      </c>
      <c r="K40" s="412"/>
    </row>
    <row r="41" spans="1:11" ht="12.75" hidden="1" customHeight="1" x14ac:dyDescent="0.25">
      <c r="A41" s="1152"/>
      <c r="B41" s="294"/>
      <c r="C41" s="408">
        <v>4610</v>
      </c>
      <c r="D41" s="205" t="s">
        <v>96</v>
      </c>
      <c r="E41" s="409"/>
      <c r="F41" s="409"/>
      <c r="G41" s="410" t="e">
        <f t="shared" si="0"/>
        <v>#DIV/0!</v>
      </c>
      <c r="H41" s="409"/>
      <c r="I41" s="410" t="e">
        <f t="shared" si="1"/>
        <v>#DIV/0!</v>
      </c>
      <c r="J41" s="410" t="e">
        <f t="shared" si="2"/>
        <v>#DIV/0!</v>
      </c>
      <c r="K41" s="412"/>
    </row>
    <row r="42" spans="1:11" ht="12.75" customHeight="1" x14ac:dyDescent="0.2">
      <c r="A42" s="1152"/>
      <c r="B42" s="294"/>
      <c r="C42" s="408">
        <v>6050</v>
      </c>
      <c r="D42" s="274" t="s">
        <v>61</v>
      </c>
      <c r="E42" s="409">
        <v>1113432</v>
      </c>
      <c r="F42" s="409">
        <v>1113432</v>
      </c>
      <c r="G42" s="410">
        <f t="shared" si="0"/>
        <v>100</v>
      </c>
      <c r="H42" s="409"/>
      <c r="I42" s="958">
        <f t="shared" si="1"/>
        <v>0</v>
      </c>
      <c r="J42" s="410">
        <f t="shared" si="2"/>
        <v>0</v>
      </c>
      <c r="K42" s="412"/>
    </row>
    <row r="43" spans="1:11" ht="12.75" customHeight="1" x14ac:dyDescent="0.25">
      <c r="A43" s="1152"/>
      <c r="B43" s="294"/>
      <c r="C43" s="413">
        <v>6060</v>
      </c>
      <c r="D43" s="218" t="s">
        <v>62</v>
      </c>
      <c r="E43" s="414">
        <v>24500</v>
      </c>
      <c r="F43" s="414">
        <v>24500</v>
      </c>
      <c r="G43" s="415">
        <f t="shared" si="0"/>
        <v>100</v>
      </c>
      <c r="H43" s="414"/>
      <c r="I43" s="415"/>
      <c r="J43" s="415">
        <f t="shared" si="2"/>
        <v>0</v>
      </c>
      <c r="K43" s="416"/>
    </row>
    <row r="44" spans="1:11" ht="15" customHeight="1" x14ac:dyDescent="0.2">
      <c r="A44" s="1153"/>
      <c r="B44" s="122">
        <v>75414</v>
      </c>
      <c r="C44" s="122"/>
      <c r="D44" s="122" t="s">
        <v>125</v>
      </c>
      <c r="E44" s="148">
        <f>SUM(E45:E47)</f>
        <v>6000</v>
      </c>
      <c r="F44" s="148">
        <f>SUM(F45:F47)</f>
        <v>6000</v>
      </c>
      <c r="G44" s="149">
        <f t="shared" si="0"/>
        <v>100</v>
      </c>
      <c r="H44" s="148">
        <f>SUM(H45:H47)</f>
        <v>6000</v>
      </c>
      <c r="I44" s="149">
        <f t="shared" si="1"/>
        <v>100</v>
      </c>
      <c r="J44" s="149">
        <f t="shared" si="2"/>
        <v>100</v>
      </c>
      <c r="K44" s="231"/>
    </row>
    <row r="45" spans="1:11" ht="15" customHeight="1" x14ac:dyDescent="0.25">
      <c r="A45" s="1153"/>
      <c r="B45" s="281"/>
      <c r="C45" s="1083">
        <v>4190</v>
      </c>
      <c r="D45" s="1148" t="s">
        <v>252</v>
      </c>
      <c r="E45" s="1086">
        <v>600</v>
      </c>
      <c r="F45" s="1086">
        <v>600</v>
      </c>
      <c r="G45" s="1138">
        <f t="shared" si="0"/>
        <v>100</v>
      </c>
      <c r="H45" s="1086">
        <v>1500</v>
      </c>
      <c r="I45" s="1138">
        <f t="shared" ref="I45" si="3">SUM(H45/F45*100)</f>
        <v>250</v>
      </c>
      <c r="J45" s="1138">
        <f t="shared" ref="J45" si="4">SUM(H45/E45*100)</f>
        <v>250</v>
      </c>
      <c r="K45" s="1164"/>
    </row>
    <row r="46" spans="1:11" ht="15" x14ac:dyDescent="0.25">
      <c r="A46" s="1153"/>
      <c r="B46" s="294"/>
      <c r="C46" s="190">
        <v>4210</v>
      </c>
      <c r="D46" s="183" t="s">
        <v>31</v>
      </c>
      <c r="E46" s="184">
        <v>3650</v>
      </c>
      <c r="F46" s="184">
        <v>3650</v>
      </c>
      <c r="G46" s="185">
        <f t="shared" si="0"/>
        <v>100</v>
      </c>
      <c r="H46" s="184">
        <v>3200</v>
      </c>
      <c r="I46" s="185">
        <f t="shared" si="1"/>
        <v>87.671232876712324</v>
      </c>
      <c r="J46" s="185">
        <f t="shared" si="2"/>
        <v>87.671232876712324</v>
      </c>
      <c r="K46" s="187"/>
    </row>
    <row r="47" spans="1:11" ht="15" x14ac:dyDescent="0.25">
      <c r="A47" s="1306"/>
      <c r="B47" s="294"/>
      <c r="C47" s="115">
        <v>4300</v>
      </c>
      <c r="D47" s="116" t="s">
        <v>22</v>
      </c>
      <c r="E47" s="341">
        <v>1750</v>
      </c>
      <c r="F47" s="341">
        <v>1750</v>
      </c>
      <c r="G47" s="120">
        <f t="shared" si="0"/>
        <v>100</v>
      </c>
      <c r="H47" s="341">
        <v>1300</v>
      </c>
      <c r="I47" s="120">
        <f t="shared" si="1"/>
        <v>74.285714285714292</v>
      </c>
      <c r="J47" s="120">
        <f t="shared" si="2"/>
        <v>74.285714285714292</v>
      </c>
      <c r="K47" s="342"/>
    </row>
    <row r="48" spans="1:11" ht="15" customHeight="1" x14ac:dyDescent="0.25">
      <c r="A48" s="1306"/>
      <c r="B48" s="1149">
        <v>75421</v>
      </c>
      <c r="C48" s="1105"/>
      <c r="D48" s="1149" t="s">
        <v>126</v>
      </c>
      <c r="E48" s="1150">
        <f>SUM(E49:E51)</f>
        <v>6000</v>
      </c>
      <c r="F48" s="1150">
        <f>SUM(F49:F51)</f>
        <v>6000</v>
      </c>
      <c r="G48" s="1151">
        <f t="shared" si="0"/>
        <v>100</v>
      </c>
      <c r="H48" s="1150">
        <f>SUM(H49:H51)</f>
        <v>8000</v>
      </c>
      <c r="I48" s="1151">
        <f t="shared" si="1"/>
        <v>133.33333333333331</v>
      </c>
      <c r="J48" s="1138">
        <f t="shared" si="2"/>
        <v>133.33333333333331</v>
      </c>
      <c r="K48" s="1119"/>
    </row>
    <row r="49" spans="1:11" ht="15" customHeight="1" x14ac:dyDescent="0.25">
      <c r="A49" s="1306"/>
      <c r="B49" s="1303"/>
      <c r="C49" s="1083">
        <v>4170</v>
      </c>
      <c r="D49" s="1088" t="s">
        <v>45</v>
      </c>
      <c r="E49" s="1086">
        <v>1000</v>
      </c>
      <c r="F49" s="1086">
        <v>1000</v>
      </c>
      <c r="G49" s="1138">
        <f t="shared" si="0"/>
        <v>100</v>
      </c>
      <c r="H49" s="1086">
        <v>1000</v>
      </c>
      <c r="I49" s="1138">
        <f t="shared" ref="I49" si="5">SUM(H49/F49*100)</f>
        <v>100</v>
      </c>
      <c r="J49" s="1138">
        <f t="shared" ref="J49" si="6">SUM(H49/E49*100)</f>
        <v>100</v>
      </c>
      <c r="K49" s="1124"/>
    </row>
    <row r="50" spans="1:11" ht="15" x14ac:dyDescent="0.25">
      <c r="A50" s="1306"/>
      <c r="B50" s="1304"/>
      <c r="C50" s="1154">
        <v>4210</v>
      </c>
      <c r="D50" s="786" t="s">
        <v>31</v>
      </c>
      <c r="E50" s="1155">
        <v>3000</v>
      </c>
      <c r="F50" s="1155">
        <v>3000</v>
      </c>
      <c r="G50" s="1156">
        <f t="shared" si="0"/>
        <v>100</v>
      </c>
      <c r="H50" s="1155">
        <v>5000</v>
      </c>
      <c r="I50" s="1156">
        <f t="shared" si="1"/>
        <v>166.66666666666669</v>
      </c>
      <c r="J50" s="1157">
        <f t="shared" si="2"/>
        <v>166.66666666666669</v>
      </c>
      <c r="K50" s="786"/>
    </row>
    <row r="51" spans="1:11" ht="15" x14ac:dyDescent="0.25">
      <c r="A51" s="1306"/>
      <c r="B51" s="1305"/>
      <c r="C51" s="1158">
        <v>4300</v>
      </c>
      <c r="D51" s="1159" t="s">
        <v>22</v>
      </c>
      <c r="E51" s="1160">
        <v>2000</v>
      </c>
      <c r="F51" s="1160">
        <v>2000</v>
      </c>
      <c r="G51" s="1161">
        <f t="shared" si="0"/>
        <v>100</v>
      </c>
      <c r="H51" s="1160">
        <v>2000</v>
      </c>
      <c r="I51" s="1161">
        <f t="shared" si="1"/>
        <v>100</v>
      </c>
      <c r="J51" s="1162">
        <f t="shared" si="2"/>
        <v>100</v>
      </c>
      <c r="K51" s="1163"/>
    </row>
    <row r="52" spans="1:11" ht="14.25" hidden="1" x14ac:dyDescent="0.2">
      <c r="A52" s="1306"/>
      <c r="B52" s="425">
        <v>75478</v>
      </c>
      <c r="C52" s="426"/>
      <c r="D52" s="426" t="s">
        <v>219</v>
      </c>
      <c r="E52" s="429">
        <f>SUM(E53:E54)</f>
        <v>0</v>
      </c>
      <c r="F52" s="429">
        <f>SUM(F53:F54)</f>
        <v>0</v>
      </c>
      <c r="G52" s="259" t="e">
        <f t="shared" si="0"/>
        <v>#DIV/0!</v>
      </c>
      <c r="H52" s="429">
        <f>SUM(H53:H54)</f>
        <v>0</v>
      </c>
      <c r="I52" s="426"/>
      <c r="J52" s="426"/>
      <c r="K52" s="426"/>
    </row>
    <row r="53" spans="1:11" ht="15" hidden="1" x14ac:dyDescent="0.25">
      <c r="A53" s="1306"/>
      <c r="B53" s="1308"/>
      <c r="C53" s="424">
        <v>4210</v>
      </c>
      <c r="D53" s="183" t="s">
        <v>31</v>
      </c>
      <c r="E53" s="422"/>
      <c r="F53" s="422"/>
      <c r="G53" s="420" t="e">
        <f t="shared" si="0"/>
        <v>#DIV/0!</v>
      </c>
      <c r="H53" s="422"/>
      <c r="I53" s="424"/>
      <c r="J53" s="424"/>
      <c r="K53" s="424"/>
    </row>
    <row r="54" spans="1:11" ht="15" hidden="1" x14ac:dyDescent="0.25">
      <c r="A54" s="1307"/>
      <c r="B54" s="1309"/>
      <c r="C54" s="424">
        <v>4270</v>
      </c>
      <c r="D54" s="428" t="s">
        <v>47</v>
      </c>
      <c r="E54" s="422"/>
      <c r="F54" s="422"/>
      <c r="G54" s="423" t="e">
        <f t="shared" si="0"/>
        <v>#DIV/0!</v>
      </c>
      <c r="H54" s="422"/>
      <c r="I54" s="424"/>
      <c r="J54" s="424"/>
      <c r="K54" s="424"/>
    </row>
  </sheetData>
  <sheetProtection selectLockedCells="1" selectUnlockedCells="1"/>
  <mergeCells count="5">
    <mergeCell ref="D4:F4"/>
    <mergeCell ref="D6:D8"/>
    <mergeCell ref="B49:B51"/>
    <mergeCell ref="A47:A54"/>
    <mergeCell ref="B53:B54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1" firstPageNumber="0" orientation="landscape" r:id="rId1"/>
  <headerFooter alignWithMargins="0"/>
  <rowBreaks count="1" manualBreakCount="1">
    <brk id="2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15" zoomScaleNormal="11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9" sqref="D19"/>
    </sheetView>
  </sheetViews>
  <sheetFormatPr defaultRowHeight="12.75" x14ac:dyDescent="0.2"/>
  <cols>
    <col min="1" max="1" width="5.28515625" style="1" customWidth="1"/>
    <col min="2" max="2" width="7.4257812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28515625" style="1" customWidth="1"/>
    <col min="8" max="8" width="14.7109375" style="1" customWidth="1"/>
    <col min="9" max="10" width="10.57031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1"/>
      <c r="I1" s="54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1"/>
      <c r="I2" s="53" t="s">
        <v>221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1"/>
      <c r="I3" s="54" t="s">
        <v>222</v>
      </c>
      <c r="J3" s="54"/>
      <c r="K3" s="51"/>
    </row>
    <row r="4" spans="1:11" ht="15" x14ac:dyDescent="0.25">
      <c r="A4" s="51"/>
      <c r="B4" s="51"/>
      <c r="C4" s="52"/>
      <c r="D4" s="101" t="s">
        <v>234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3" customFormat="1" ht="29.25" customHeight="1" thickTop="1" thickBot="1" x14ac:dyDescent="0.25">
      <c r="A10" s="153">
        <v>757</v>
      </c>
      <c r="B10" s="434"/>
      <c r="C10" s="431"/>
      <c r="D10" s="281" t="s">
        <v>127</v>
      </c>
      <c r="E10" s="432">
        <f>SUM(E11)</f>
        <v>298000</v>
      </c>
      <c r="F10" s="432">
        <f>SUM(F11)</f>
        <v>298000</v>
      </c>
      <c r="G10" s="433">
        <f>SUM(F10/E10*100)</f>
        <v>100</v>
      </c>
      <c r="H10" s="432">
        <f>SUM(H11)</f>
        <v>300000</v>
      </c>
      <c r="I10" s="433">
        <f>SUM(H10/F10*100)</f>
        <v>100.67114093959732</v>
      </c>
      <c r="J10" s="433">
        <f>SUM(H10/E10*100)</f>
        <v>100.67114093959732</v>
      </c>
      <c r="K10" s="435"/>
    </row>
    <row r="11" spans="1:11" s="9" customFormat="1" ht="36" customHeight="1" x14ac:dyDescent="0.2">
      <c r="A11" s="222"/>
      <c r="B11" s="439">
        <v>75702</v>
      </c>
      <c r="C11" s="440"/>
      <c r="D11" s="436" t="s">
        <v>128</v>
      </c>
      <c r="E11" s="92">
        <f>SUM(E12:E12)</f>
        <v>298000</v>
      </c>
      <c r="F11" s="92">
        <f>SUM(F12:F12)</f>
        <v>298000</v>
      </c>
      <c r="G11" s="94">
        <f>SUM(F11/E11*100)</f>
        <v>100</v>
      </c>
      <c r="H11" s="92">
        <f>SUM(H12:H12)</f>
        <v>300000</v>
      </c>
      <c r="I11" s="94">
        <f>SUM(H11/F11*100)</f>
        <v>100.67114093959732</v>
      </c>
      <c r="J11" s="94">
        <f>SUM(H11/E11*100)</f>
        <v>100.67114093959732</v>
      </c>
      <c r="K11" s="278"/>
    </row>
    <row r="12" spans="1:11" s="9" customFormat="1" ht="72" customHeight="1" x14ac:dyDescent="0.2">
      <c r="A12" s="961"/>
      <c r="B12" s="621"/>
      <c r="C12" s="1269" t="s">
        <v>129</v>
      </c>
      <c r="D12" s="1270" t="s">
        <v>259</v>
      </c>
      <c r="E12" s="400">
        <v>298000</v>
      </c>
      <c r="F12" s="400">
        <v>298000</v>
      </c>
      <c r="G12" s="604">
        <f>SUM(F12/E12*100)</f>
        <v>100</v>
      </c>
      <c r="H12" s="400">
        <v>300000</v>
      </c>
      <c r="I12" s="604">
        <f>SUM(H12/F12*100)</f>
        <v>100.67114093959732</v>
      </c>
      <c r="J12" s="604">
        <f>SUM(H12/E12*100)</f>
        <v>100.67114093959732</v>
      </c>
      <c r="K12" s="602"/>
    </row>
    <row r="13" spans="1:11" s="24" customFormat="1" ht="15" customHeight="1" x14ac:dyDescent="0.2">
      <c r="C13" s="25"/>
      <c r="D13" s="26"/>
      <c r="E13" s="26"/>
    </row>
    <row r="14" spans="1:11" s="24" customFormat="1" ht="15" customHeight="1" x14ac:dyDescent="0.2">
      <c r="C14" s="25"/>
      <c r="D14" s="27"/>
      <c r="E14" s="27"/>
    </row>
    <row r="15" spans="1:11" s="24" customFormat="1" ht="15" customHeight="1" x14ac:dyDescent="0.2">
      <c r="C15" s="25"/>
      <c r="D15" s="27"/>
      <c r="E15" s="27"/>
    </row>
    <row r="16" spans="1:11" s="24" customFormat="1" ht="15" customHeight="1" x14ac:dyDescent="0.2">
      <c r="C16" s="25"/>
      <c r="D16" s="27"/>
      <c r="E16" s="27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4" sqref="I14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285156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x14ac:dyDescent="0.2">
      <c r="A1" s="350"/>
      <c r="B1" s="350"/>
      <c r="C1" s="351"/>
      <c r="D1" s="350"/>
      <c r="E1" s="350"/>
      <c r="F1" s="350"/>
      <c r="G1" s="350"/>
      <c r="H1" s="352"/>
      <c r="I1" s="352" t="s">
        <v>0</v>
      </c>
      <c r="J1" s="352"/>
      <c r="K1" s="350"/>
    </row>
    <row r="2" spans="1:11" ht="15" x14ac:dyDescent="0.25">
      <c r="A2" s="350"/>
      <c r="B2" s="350"/>
      <c r="C2" s="351"/>
      <c r="D2" s="350"/>
      <c r="E2" s="350"/>
      <c r="F2" s="350"/>
      <c r="G2" s="350"/>
      <c r="H2" s="352"/>
      <c r="I2" s="53" t="s">
        <v>221</v>
      </c>
      <c r="J2" s="53"/>
      <c r="K2" s="350"/>
    </row>
    <row r="3" spans="1:11" x14ac:dyDescent="0.2">
      <c r="A3" s="350"/>
      <c r="B3" s="350"/>
      <c r="C3" s="351"/>
      <c r="D3" s="350"/>
      <c r="E3" s="350"/>
      <c r="F3" s="350"/>
      <c r="G3" s="350"/>
      <c r="H3" s="352"/>
      <c r="I3" s="352" t="s">
        <v>222</v>
      </c>
      <c r="J3" s="352"/>
      <c r="K3" s="350"/>
    </row>
    <row r="4" spans="1:11" ht="18.75" x14ac:dyDescent="0.3">
      <c r="A4" s="350"/>
      <c r="B4" s="350"/>
      <c r="C4" s="351"/>
      <c r="D4" s="353" t="s">
        <v>233</v>
      </c>
      <c r="E4" s="353"/>
      <c r="F4" s="350"/>
      <c r="G4" s="350"/>
      <c r="H4" s="350"/>
      <c r="I4" s="350"/>
      <c r="J4" s="350"/>
      <c r="K4" s="350"/>
    </row>
    <row r="5" spans="1:11" x14ac:dyDescent="0.2">
      <c r="A5" s="350"/>
      <c r="B5" s="350"/>
      <c r="C5" s="354"/>
      <c r="D5" s="350"/>
      <c r="E5" s="350"/>
      <c r="F5" s="350"/>
      <c r="G5" s="350"/>
      <c r="H5" s="350"/>
      <c r="I5" s="350"/>
      <c r="J5" s="350"/>
      <c r="K5" s="350"/>
    </row>
    <row r="6" spans="1:11" ht="13.5" customHeight="1" x14ac:dyDescent="0.2">
      <c r="A6" s="355"/>
      <c r="B6" s="356"/>
      <c r="C6" s="357"/>
      <c r="D6" s="1310" t="s">
        <v>32</v>
      </c>
      <c r="E6" s="358" t="s">
        <v>2</v>
      </c>
      <c r="F6" s="359" t="s">
        <v>3</v>
      </c>
      <c r="G6" s="359" t="s">
        <v>4</v>
      </c>
      <c r="H6" s="359" t="s">
        <v>5</v>
      </c>
      <c r="I6" s="359" t="s">
        <v>4</v>
      </c>
      <c r="J6" s="359" t="s">
        <v>4</v>
      </c>
      <c r="K6" s="360"/>
    </row>
    <row r="7" spans="1:11" ht="13.5" customHeight="1" x14ac:dyDescent="0.2">
      <c r="A7" s="361" t="s">
        <v>6</v>
      </c>
      <c r="B7" s="362" t="s">
        <v>7</v>
      </c>
      <c r="C7" s="363" t="s">
        <v>8</v>
      </c>
      <c r="D7" s="1310"/>
      <c r="E7" s="364" t="s">
        <v>9</v>
      </c>
      <c r="F7" s="365" t="s">
        <v>10</v>
      </c>
      <c r="G7" s="366" t="s">
        <v>11</v>
      </c>
      <c r="H7" s="365" t="s">
        <v>12</v>
      </c>
      <c r="I7" s="366" t="s">
        <v>13</v>
      </c>
      <c r="J7" s="366" t="s">
        <v>14</v>
      </c>
      <c r="K7" s="367" t="s">
        <v>15</v>
      </c>
    </row>
    <row r="8" spans="1:11" ht="15" customHeight="1" x14ac:dyDescent="0.2">
      <c r="A8" s="361"/>
      <c r="B8" s="363"/>
      <c r="C8" s="363"/>
      <c r="D8" s="1310"/>
      <c r="E8" s="364" t="s">
        <v>206</v>
      </c>
      <c r="F8" s="365" t="s">
        <v>223</v>
      </c>
      <c r="G8" s="365" t="s">
        <v>16</v>
      </c>
      <c r="H8" s="365" t="s">
        <v>224</v>
      </c>
      <c r="I8" s="365" t="s">
        <v>16</v>
      </c>
      <c r="J8" s="365" t="s">
        <v>16</v>
      </c>
      <c r="K8" s="368"/>
    </row>
    <row r="9" spans="1:11" s="7" customFormat="1" ht="15" customHeight="1" thickTop="1" thickBot="1" x14ac:dyDescent="0.25">
      <c r="A9" s="369">
        <v>1</v>
      </c>
      <c r="B9" s="370">
        <v>2</v>
      </c>
      <c r="C9" s="370">
        <v>3</v>
      </c>
      <c r="D9" s="370">
        <v>4</v>
      </c>
      <c r="E9" s="371">
        <v>5</v>
      </c>
      <c r="F9" s="370">
        <v>6</v>
      </c>
      <c r="G9" s="370"/>
      <c r="H9" s="370">
        <v>8</v>
      </c>
      <c r="I9" s="370">
        <v>9</v>
      </c>
      <c r="J9" s="370">
        <v>10</v>
      </c>
      <c r="K9" s="372">
        <v>11</v>
      </c>
    </row>
    <row r="10" spans="1:11" s="21" customFormat="1" ht="23.25" customHeight="1" thickTop="1" thickBot="1" x14ac:dyDescent="0.25">
      <c r="A10" s="153">
        <v>758</v>
      </c>
      <c r="B10" s="442"/>
      <c r="C10" s="97"/>
      <c r="D10" s="427" t="s">
        <v>130</v>
      </c>
      <c r="E10" s="432">
        <f>SUM(E11)</f>
        <v>209200</v>
      </c>
      <c r="F10" s="432">
        <f>SUM(F11)</f>
        <v>209200</v>
      </c>
      <c r="G10" s="433">
        <f>SUM(F10/E10*100)</f>
        <v>100</v>
      </c>
      <c r="H10" s="443">
        <f>SUM(H11)</f>
        <v>300000</v>
      </c>
      <c r="I10" s="49">
        <f>SUM(H10/F10*100)</f>
        <v>143.40344168260037</v>
      </c>
      <c r="J10" s="433">
        <f>SUM(H10/E10*100)</f>
        <v>143.40344168260037</v>
      </c>
      <c r="K10" s="435"/>
    </row>
    <row r="11" spans="1:11" s="9" customFormat="1" ht="15" customHeight="1" thickBot="1" x14ac:dyDescent="0.25">
      <c r="A11" s="1311"/>
      <c r="B11" s="456">
        <v>75818</v>
      </c>
      <c r="C11" s="456"/>
      <c r="D11" s="444" t="s">
        <v>131</v>
      </c>
      <c r="E11" s="457">
        <f>SUM(E12)</f>
        <v>209200</v>
      </c>
      <c r="F11" s="457">
        <f>SUM(F12)</f>
        <v>209200</v>
      </c>
      <c r="G11" s="458">
        <f>SUM(F11/E11*100)</f>
        <v>100</v>
      </c>
      <c r="H11" s="457">
        <f>SUM(H12)</f>
        <v>300000</v>
      </c>
      <c r="I11" s="459">
        <f>SUM(H11/F11*100)</f>
        <v>143.40344168260037</v>
      </c>
      <c r="J11" s="458">
        <f>SUM(H11/E11*100)</f>
        <v>143.40344168260037</v>
      </c>
      <c r="K11" s="460"/>
    </row>
    <row r="12" spans="1:11" s="10" customFormat="1" ht="12.75" customHeight="1" thickBot="1" x14ac:dyDescent="0.25">
      <c r="A12" s="1311"/>
      <c r="B12" s="1312"/>
      <c r="C12" s="445">
        <v>4810</v>
      </c>
      <c r="D12" s="446" t="s">
        <v>132</v>
      </c>
      <c r="E12" s="391">
        <f>SUM(E14:E15)</f>
        <v>209200</v>
      </c>
      <c r="F12" s="391">
        <v>209200</v>
      </c>
      <c r="G12" s="390">
        <f>SUM(F12/E12*100)</f>
        <v>100</v>
      </c>
      <c r="H12" s="391">
        <f>SUM(H14:H15)</f>
        <v>300000</v>
      </c>
      <c r="I12" s="390">
        <f>SUM(H12/F12*100)</f>
        <v>143.40344168260037</v>
      </c>
      <c r="J12" s="390">
        <f>SUM(H12/E12*100)</f>
        <v>143.40344168260037</v>
      </c>
      <c r="K12" s="392"/>
    </row>
    <row r="13" spans="1:11" s="10" customFormat="1" ht="12.75" customHeight="1" thickBot="1" x14ac:dyDescent="0.25">
      <c r="A13" s="1311"/>
      <c r="B13" s="1312"/>
      <c r="C13" s="1313"/>
      <c r="D13" s="447" t="s">
        <v>133</v>
      </c>
      <c r="E13" s="448"/>
      <c r="F13" s="448"/>
      <c r="G13" s="449"/>
      <c r="H13" s="448"/>
      <c r="I13" s="449"/>
      <c r="J13" s="449"/>
      <c r="K13" s="450"/>
    </row>
    <row r="14" spans="1:11" s="10" customFormat="1" ht="12.75" customHeight="1" thickBot="1" x14ac:dyDescent="0.25">
      <c r="A14" s="1311"/>
      <c r="B14" s="1312"/>
      <c r="C14" s="1313"/>
      <c r="D14" s="393" t="s">
        <v>134</v>
      </c>
      <c r="E14" s="391">
        <v>119200</v>
      </c>
      <c r="F14" s="391">
        <v>119200</v>
      </c>
      <c r="G14" s="390">
        <f>SUM(F14/E14*100)</f>
        <v>100</v>
      </c>
      <c r="H14" s="391">
        <v>210000</v>
      </c>
      <c r="I14" s="390">
        <f>SUM(H14/F14*100)</f>
        <v>176.17449664429529</v>
      </c>
      <c r="J14" s="390">
        <f>SUM(H14/E14*100)</f>
        <v>176.17449664429529</v>
      </c>
      <c r="K14" s="392"/>
    </row>
    <row r="15" spans="1:11" ht="13.5" thickBot="1" x14ac:dyDescent="0.25">
      <c r="A15" s="1311"/>
      <c r="B15" s="1312"/>
      <c r="C15" s="1313"/>
      <c r="D15" s="451" t="s">
        <v>135</v>
      </c>
      <c r="E15" s="452">
        <v>90000</v>
      </c>
      <c r="F15" s="452">
        <v>90000</v>
      </c>
      <c r="G15" s="453">
        <f>SUM(F15/E15*100)</f>
        <v>100</v>
      </c>
      <c r="H15" s="452">
        <v>90000</v>
      </c>
      <c r="I15" s="454">
        <f>SUM(H15/F15*100)</f>
        <v>100</v>
      </c>
      <c r="J15" s="454">
        <f>SUM(H15/E15*100)</f>
        <v>100</v>
      </c>
      <c r="K15" s="455"/>
    </row>
  </sheetData>
  <sheetProtection selectLockedCells="1" selectUnlockedCells="1"/>
  <mergeCells count="4">
    <mergeCell ref="D6:D8"/>
    <mergeCell ref="A11:A15"/>
    <mergeCell ref="B12:B15"/>
    <mergeCell ref="C13:C15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view="pageBreakPreview" zoomScale="115" zoomScaleNormal="100" zoomScaleSheetLayoutView="115" workbookViewId="0">
      <pane xSplit="3" ySplit="10" topLeftCell="D285" activePane="bottomRight" state="frozen"/>
      <selection pane="topRight" activeCell="D1" sqref="D1"/>
      <selection pane="bottomLeft" activeCell="A87" sqref="A87"/>
      <selection pane="bottomRight" activeCell="H80" sqref="H80"/>
    </sheetView>
  </sheetViews>
  <sheetFormatPr defaultRowHeight="12.75" x14ac:dyDescent="0.2"/>
  <cols>
    <col min="1" max="1" width="5.28515625" style="28" customWidth="1"/>
    <col min="2" max="2" width="9" style="28" customWidth="1"/>
    <col min="3" max="3" width="5.7109375" style="29" customWidth="1"/>
    <col min="4" max="4" width="42.7109375" style="30" customWidth="1"/>
    <col min="5" max="5" width="16.85546875" style="30" customWidth="1"/>
    <col min="6" max="6" width="16.5703125" style="28" customWidth="1"/>
    <col min="7" max="7" width="12.5703125" style="28" customWidth="1"/>
    <col min="8" max="8" width="14.140625" style="28" customWidth="1"/>
    <col min="9" max="10" width="12.5703125" style="28" customWidth="1"/>
    <col min="11" max="11" width="9.85546875" style="28" customWidth="1"/>
    <col min="12" max="16384" width="9.140625" style="28"/>
  </cols>
  <sheetData>
    <row r="1" spans="1:11" ht="15" x14ac:dyDescent="0.25">
      <c r="A1" s="830"/>
      <c r="B1" s="830"/>
      <c r="C1" s="831"/>
      <c r="D1" s="830"/>
      <c r="E1" s="830"/>
      <c r="F1" s="830"/>
      <c r="G1" s="830"/>
      <c r="H1" s="832"/>
      <c r="I1" s="830" t="s">
        <v>0</v>
      </c>
      <c r="J1" s="830"/>
      <c r="K1" s="830"/>
    </row>
    <row r="2" spans="1:11" ht="15" x14ac:dyDescent="0.25">
      <c r="A2" s="830"/>
      <c r="B2" s="830"/>
      <c r="C2" s="831"/>
      <c r="D2" s="830"/>
      <c r="E2" s="830"/>
      <c r="F2" s="830"/>
      <c r="G2" s="830"/>
      <c r="H2" s="832"/>
      <c r="I2" s="53" t="s">
        <v>221</v>
      </c>
      <c r="J2" s="53"/>
      <c r="K2" s="830"/>
    </row>
    <row r="3" spans="1:11" ht="15" x14ac:dyDescent="0.25">
      <c r="A3" s="830"/>
      <c r="B3" s="830"/>
      <c r="C3" s="831"/>
      <c r="D3" s="830"/>
      <c r="E3" s="830"/>
      <c r="F3" s="830"/>
      <c r="G3" s="830"/>
      <c r="H3" s="832"/>
      <c r="I3" s="830" t="s">
        <v>222</v>
      </c>
      <c r="J3" s="830"/>
      <c r="K3" s="830"/>
    </row>
    <row r="4" spans="1:11" ht="15" x14ac:dyDescent="0.25">
      <c r="A4" s="830"/>
      <c r="B4" s="830"/>
      <c r="C4" s="831"/>
      <c r="D4" s="834" t="s">
        <v>232</v>
      </c>
      <c r="E4" s="834"/>
      <c r="F4" s="830"/>
      <c r="G4" s="830"/>
      <c r="H4" s="830"/>
      <c r="I4" s="830"/>
      <c r="J4" s="833"/>
      <c r="K4" s="830"/>
    </row>
    <row r="5" spans="1:11" ht="15" x14ac:dyDescent="0.25">
      <c r="A5" s="830"/>
      <c r="B5" s="830"/>
      <c r="C5" s="835"/>
      <c r="D5" s="830"/>
      <c r="E5" s="830"/>
      <c r="F5" s="830"/>
      <c r="G5" s="830"/>
      <c r="H5" s="830"/>
      <c r="I5" s="830"/>
      <c r="J5" s="830"/>
      <c r="K5" s="830"/>
    </row>
    <row r="6" spans="1:11" ht="15" x14ac:dyDescent="0.25">
      <c r="A6" s="836"/>
      <c r="B6" s="837"/>
      <c r="C6" s="838"/>
      <c r="D6" s="1314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839" t="s">
        <v>4</v>
      </c>
      <c r="J6" s="839" t="s">
        <v>4</v>
      </c>
      <c r="K6" s="840"/>
    </row>
    <row r="7" spans="1:11" ht="15" x14ac:dyDescent="0.25">
      <c r="A7" s="841" t="s">
        <v>6</v>
      </c>
      <c r="B7" s="842" t="s">
        <v>7</v>
      </c>
      <c r="C7" s="842" t="s">
        <v>8</v>
      </c>
      <c r="D7" s="1314"/>
      <c r="E7" s="68" t="s">
        <v>9</v>
      </c>
      <c r="F7" s="69" t="s">
        <v>10</v>
      </c>
      <c r="G7" s="70" t="s">
        <v>11</v>
      </c>
      <c r="H7" s="69" t="s">
        <v>12</v>
      </c>
      <c r="I7" s="843" t="s">
        <v>13</v>
      </c>
      <c r="J7" s="843" t="s">
        <v>14</v>
      </c>
      <c r="K7" s="844" t="s">
        <v>15</v>
      </c>
    </row>
    <row r="8" spans="1:11" ht="15" x14ac:dyDescent="0.25">
      <c r="A8" s="841"/>
      <c r="B8" s="842"/>
      <c r="C8" s="842"/>
      <c r="D8" s="1314"/>
      <c r="E8" s="68" t="s">
        <v>206</v>
      </c>
      <c r="F8" s="69" t="s">
        <v>223</v>
      </c>
      <c r="G8" s="69" t="s">
        <v>16</v>
      </c>
      <c r="H8" s="69" t="s">
        <v>224</v>
      </c>
      <c r="I8" s="845" t="s">
        <v>16</v>
      </c>
      <c r="J8" s="845" t="s">
        <v>16</v>
      </c>
      <c r="K8" s="846"/>
    </row>
    <row r="9" spans="1:11" s="31" customFormat="1" ht="12.75" customHeight="1" x14ac:dyDescent="0.2">
      <c r="A9" s="847">
        <v>1</v>
      </c>
      <c r="B9" s="848">
        <v>2</v>
      </c>
      <c r="C9" s="848">
        <v>3</v>
      </c>
      <c r="D9" s="848">
        <v>4</v>
      </c>
      <c r="E9" s="849">
        <v>5</v>
      </c>
      <c r="F9" s="848">
        <v>6</v>
      </c>
      <c r="G9" s="848">
        <v>7</v>
      </c>
      <c r="H9" s="848">
        <v>8</v>
      </c>
      <c r="I9" s="848">
        <v>9</v>
      </c>
      <c r="J9" s="848">
        <v>10</v>
      </c>
      <c r="K9" s="850">
        <v>11</v>
      </c>
    </row>
    <row r="10" spans="1:11" s="32" customFormat="1" ht="21.75" customHeight="1" x14ac:dyDescent="0.2">
      <c r="A10" s="827">
        <v>801</v>
      </c>
      <c r="B10" s="526"/>
      <c r="C10" s="526"/>
      <c r="D10" s="526" t="s">
        <v>136</v>
      </c>
      <c r="E10" s="828">
        <f>SUM(E11+E32+E49+E110+E175+E263+E191+E213)</f>
        <v>13250418.550000001</v>
      </c>
      <c r="F10" s="828">
        <f>SUM(F11+F32+F49+F110+F175+F263+F191+F213)</f>
        <v>13250418.550000001</v>
      </c>
      <c r="G10" s="828">
        <f t="shared" ref="G10:G137" si="0">SUM(F10/E10*100)</f>
        <v>100</v>
      </c>
      <c r="H10" s="1091">
        <f>SUM(H11+H32+H49+H110+H175+H263+H191+H213)</f>
        <v>12814552</v>
      </c>
      <c r="I10" s="828">
        <f t="shared" ref="I10:I136" si="1">SUM(H10/F10*100)</f>
        <v>96.710545041613045</v>
      </c>
      <c r="J10" s="828">
        <f t="shared" ref="J10:J137" si="2">SUM(H10/E10*100)</f>
        <v>96.710545041613045</v>
      </c>
      <c r="K10" s="829"/>
    </row>
    <row r="11" spans="1:11" s="33" customFormat="1" ht="15" customHeight="1" x14ac:dyDescent="0.2">
      <c r="A11" s="935"/>
      <c r="B11" s="936">
        <v>80102</v>
      </c>
      <c r="C11" s="936"/>
      <c r="D11" s="851" t="s">
        <v>137</v>
      </c>
      <c r="E11" s="937">
        <f>SUM(E12+E29)</f>
        <v>1017057.8</v>
      </c>
      <c r="F11" s="937">
        <f>SUM(F12+F29)</f>
        <v>1017057.8</v>
      </c>
      <c r="G11" s="938">
        <f t="shared" si="0"/>
        <v>100</v>
      </c>
      <c r="H11" s="939">
        <f>SUM(H12+H29)</f>
        <v>1122875</v>
      </c>
      <c r="I11" s="940">
        <f t="shared" si="1"/>
        <v>110.40424644499063</v>
      </c>
      <c r="J11" s="940">
        <f t="shared" si="2"/>
        <v>110.40424644499063</v>
      </c>
      <c r="K11" s="941"/>
    </row>
    <row r="12" spans="1:11" s="34" customFormat="1" ht="15" customHeight="1" x14ac:dyDescent="0.2">
      <c r="A12" s="852"/>
      <c r="B12" s="570"/>
      <c r="C12" s="571"/>
      <c r="D12" s="529" t="s">
        <v>138</v>
      </c>
      <c r="E12" s="908">
        <f>SUM(E13:E28)</f>
        <v>1017057.8</v>
      </c>
      <c r="F12" s="908">
        <f>SUM(F13:F28)</f>
        <v>1017057.8</v>
      </c>
      <c r="G12" s="537">
        <f t="shared" si="0"/>
        <v>100</v>
      </c>
      <c r="H12" s="536">
        <f>SUM(H13:H28)</f>
        <v>1122875</v>
      </c>
      <c r="I12" s="537">
        <f t="shared" si="1"/>
        <v>110.40424644499063</v>
      </c>
      <c r="J12" s="1271">
        <f t="shared" si="2"/>
        <v>110.40424644499063</v>
      </c>
      <c r="K12" s="1272"/>
    </row>
    <row r="13" spans="1:11" ht="12.75" customHeight="1" x14ac:dyDescent="0.25">
      <c r="A13" s="852"/>
      <c r="B13" s="530"/>
      <c r="C13" s="853">
        <v>3020</v>
      </c>
      <c r="D13" s="124" t="s">
        <v>37</v>
      </c>
      <c r="E13" s="854">
        <v>3600</v>
      </c>
      <c r="F13" s="854">
        <v>3600</v>
      </c>
      <c r="G13" s="855">
        <f t="shared" si="0"/>
        <v>100</v>
      </c>
      <c r="H13" s="856">
        <v>3600</v>
      </c>
      <c r="I13" s="855">
        <f t="shared" si="1"/>
        <v>100</v>
      </c>
      <c r="J13" s="1192">
        <f t="shared" si="2"/>
        <v>100</v>
      </c>
      <c r="K13" s="1194"/>
    </row>
    <row r="14" spans="1:11" ht="12.75" customHeight="1" x14ac:dyDescent="0.25">
      <c r="A14" s="852"/>
      <c r="B14" s="530"/>
      <c r="C14" s="535">
        <v>4010</v>
      </c>
      <c r="D14" s="291" t="s">
        <v>39</v>
      </c>
      <c r="E14" s="857">
        <v>675960</v>
      </c>
      <c r="F14" s="857">
        <v>675960</v>
      </c>
      <c r="G14" s="534">
        <f t="shared" si="0"/>
        <v>100</v>
      </c>
      <c r="H14" s="538">
        <v>758600</v>
      </c>
      <c r="I14" s="534">
        <f t="shared" si="1"/>
        <v>112.22557547783893</v>
      </c>
      <c r="J14" s="534">
        <f t="shared" si="2"/>
        <v>112.22557547783893</v>
      </c>
      <c r="K14" s="539"/>
    </row>
    <row r="15" spans="1:11" ht="12.75" customHeight="1" x14ac:dyDescent="0.25">
      <c r="A15" s="852"/>
      <c r="B15" s="530"/>
      <c r="C15" s="535">
        <v>4040</v>
      </c>
      <c r="D15" s="291" t="s">
        <v>41</v>
      </c>
      <c r="E15" s="857">
        <v>49077</v>
      </c>
      <c r="F15" s="857">
        <v>49077</v>
      </c>
      <c r="G15" s="534">
        <f t="shared" si="0"/>
        <v>100</v>
      </c>
      <c r="H15" s="538">
        <v>51500</v>
      </c>
      <c r="I15" s="534">
        <f t="shared" si="1"/>
        <v>104.93713959695987</v>
      </c>
      <c r="J15" s="534">
        <f t="shared" si="2"/>
        <v>104.93713959695987</v>
      </c>
      <c r="K15" s="539"/>
    </row>
    <row r="16" spans="1:11" ht="12.75" customHeight="1" x14ac:dyDescent="0.25">
      <c r="A16" s="852"/>
      <c r="B16" s="530"/>
      <c r="C16" s="535">
        <v>4110</v>
      </c>
      <c r="D16" s="291" t="s">
        <v>42</v>
      </c>
      <c r="E16" s="857">
        <v>123738</v>
      </c>
      <c r="F16" s="857">
        <v>123738</v>
      </c>
      <c r="G16" s="534">
        <f t="shared" si="0"/>
        <v>100</v>
      </c>
      <c r="H16" s="538">
        <v>139500</v>
      </c>
      <c r="I16" s="534">
        <f t="shared" si="1"/>
        <v>112.73820491684042</v>
      </c>
      <c r="J16" s="534">
        <f t="shared" si="2"/>
        <v>112.73820491684042</v>
      </c>
      <c r="K16" s="539"/>
    </row>
    <row r="17" spans="1:11" ht="12.75" customHeight="1" x14ac:dyDescent="0.25">
      <c r="A17" s="852"/>
      <c r="B17" s="530"/>
      <c r="C17" s="535">
        <v>4120</v>
      </c>
      <c r="D17" s="291" t="s">
        <v>43</v>
      </c>
      <c r="E17" s="857">
        <v>17524</v>
      </c>
      <c r="F17" s="857">
        <v>17524</v>
      </c>
      <c r="G17" s="534">
        <f t="shared" si="0"/>
        <v>100</v>
      </c>
      <c r="H17" s="538">
        <v>19800</v>
      </c>
      <c r="I17" s="534">
        <f t="shared" si="1"/>
        <v>112.98790230540972</v>
      </c>
      <c r="J17" s="534">
        <f t="shared" si="2"/>
        <v>112.98790230540972</v>
      </c>
      <c r="K17" s="539"/>
    </row>
    <row r="18" spans="1:11" ht="12.75" customHeight="1" x14ac:dyDescent="0.25">
      <c r="A18" s="852"/>
      <c r="B18" s="530"/>
      <c r="C18" s="535">
        <v>4170</v>
      </c>
      <c r="D18" s="291" t="s">
        <v>45</v>
      </c>
      <c r="E18" s="857">
        <v>1300</v>
      </c>
      <c r="F18" s="857">
        <v>1300</v>
      </c>
      <c r="G18" s="534">
        <f t="shared" si="0"/>
        <v>100</v>
      </c>
      <c r="H18" s="538">
        <v>1300</v>
      </c>
      <c r="I18" s="534">
        <f t="shared" si="1"/>
        <v>100</v>
      </c>
      <c r="J18" s="534">
        <f t="shared" si="2"/>
        <v>100</v>
      </c>
      <c r="K18" s="539"/>
    </row>
    <row r="19" spans="1:11" ht="12.75" customHeight="1" x14ac:dyDescent="0.25">
      <c r="A19" s="852"/>
      <c r="B19" s="530"/>
      <c r="C19" s="535">
        <v>4210</v>
      </c>
      <c r="D19" s="291" t="s">
        <v>31</v>
      </c>
      <c r="E19" s="857">
        <v>21331</v>
      </c>
      <c r="F19" s="857">
        <v>21331</v>
      </c>
      <c r="G19" s="534">
        <f t="shared" si="0"/>
        <v>100</v>
      </c>
      <c r="H19" s="538">
        <v>21331</v>
      </c>
      <c r="I19" s="534">
        <f t="shared" si="1"/>
        <v>100</v>
      </c>
      <c r="J19" s="534">
        <f t="shared" si="2"/>
        <v>100</v>
      </c>
      <c r="K19" s="539"/>
    </row>
    <row r="20" spans="1:11" ht="12.75" customHeight="1" x14ac:dyDescent="0.25">
      <c r="A20" s="852"/>
      <c r="B20" s="530"/>
      <c r="C20" s="535">
        <v>4220</v>
      </c>
      <c r="D20" s="291" t="s">
        <v>163</v>
      </c>
      <c r="E20" s="857">
        <v>1500</v>
      </c>
      <c r="F20" s="857">
        <v>1500</v>
      </c>
      <c r="G20" s="534">
        <f t="shared" si="0"/>
        <v>100</v>
      </c>
      <c r="H20" s="538">
        <v>1500</v>
      </c>
      <c r="I20" s="1065">
        <f t="shared" ref="I20" si="3">SUM(H20/F20*100)</f>
        <v>100</v>
      </c>
      <c r="J20" s="1065">
        <f t="shared" ref="J20" si="4">SUM(H20/E20*100)</f>
        <v>100</v>
      </c>
      <c r="K20" s="539"/>
    </row>
    <row r="21" spans="1:11" ht="12.75" customHeight="1" x14ac:dyDescent="0.25">
      <c r="A21" s="852"/>
      <c r="B21" s="530"/>
      <c r="C21" s="535">
        <v>4240</v>
      </c>
      <c r="D21" s="291" t="s">
        <v>88</v>
      </c>
      <c r="E21" s="857">
        <v>30033.02</v>
      </c>
      <c r="F21" s="857">
        <v>30033.02</v>
      </c>
      <c r="G21" s="534">
        <f t="shared" si="0"/>
        <v>100</v>
      </c>
      <c r="H21" s="538">
        <v>27449</v>
      </c>
      <c r="I21" s="534">
        <f t="shared" si="1"/>
        <v>91.396070058888512</v>
      </c>
      <c r="J21" s="534">
        <f t="shared" si="2"/>
        <v>91.396070058888512</v>
      </c>
      <c r="K21" s="539"/>
    </row>
    <row r="22" spans="1:11" ht="12.75" customHeight="1" x14ac:dyDescent="0.25">
      <c r="A22" s="852"/>
      <c r="B22" s="530"/>
      <c r="C22" s="535">
        <v>4260</v>
      </c>
      <c r="D22" s="291" t="s">
        <v>46</v>
      </c>
      <c r="E22" s="857">
        <v>29783</v>
      </c>
      <c r="F22" s="857">
        <v>29783</v>
      </c>
      <c r="G22" s="534">
        <f t="shared" si="0"/>
        <v>100</v>
      </c>
      <c r="H22" s="538">
        <v>29783</v>
      </c>
      <c r="I22" s="534">
        <f t="shared" si="1"/>
        <v>100</v>
      </c>
      <c r="J22" s="534">
        <f t="shared" si="2"/>
        <v>100</v>
      </c>
      <c r="K22" s="539"/>
    </row>
    <row r="23" spans="1:11" ht="12.75" customHeight="1" x14ac:dyDescent="0.25">
      <c r="A23" s="852"/>
      <c r="B23" s="530"/>
      <c r="C23" s="535">
        <v>4270</v>
      </c>
      <c r="D23" s="291" t="s">
        <v>47</v>
      </c>
      <c r="E23" s="857">
        <v>2111</v>
      </c>
      <c r="F23" s="857">
        <v>2111</v>
      </c>
      <c r="G23" s="534">
        <f t="shared" si="0"/>
        <v>100</v>
      </c>
      <c r="H23" s="538">
        <v>2111</v>
      </c>
      <c r="I23" s="534">
        <f t="shared" si="1"/>
        <v>100</v>
      </c>
      <c r="J23" s="534">
        <f t="shared" si="2"/>
        <v>100</v>
      </c>
      <c r="K23" s="539"/>
    </row>
    <row r="24" spans="1:11" ht="12.75" customHeight="1" x14ac:dyDescent="0.25">
      <c r="A24" s="852"/>
      <c r="B24" s="530"/>
      <c r="C24" s="535">
        <v>4280</v>
      </c>
      <c r="D24" s="291" t="s">
        <v>48</v>
      </c>
      <c r="E24" s="857">
        <v>1144</v>
      </c>
      <c r="F24" s="857">
        <v>1144</v>
      </c>
      <c r="G24" s="534">
        <f t="shared" si="0"/>
        <v>100</v>
      </c>
      <c r="H24" s="538">
        <v>1144</v>
      </c>
      <c r="I24" s="534">
        <f t="shared" si="1"/>
        <v>100</v>
      </c>
      <c r="J24" s="534">
        <f t="shared" si="2"/>
        <v>100</v>
      </c>
      <c r="K24" s="539"/>
    </row>
    <row r="25" spans="1:11" ht="12.75" customHeight="1" x14ac:dyDescent="0.25">
      <c r="A25" s="852"/>
      <c r="B25" s="530"/>
      <c r="C25" s="535">
        <v>4300</v>
      </c>
      <c r="D25" s="198" t="s">
        <v>22</v>
      </c>
      <c r="E25" s="857">
        <v>12624.78</v>
      </c>
      <c r="F25" s="857">
        <v>12624.78</v>
      </c>
      <c r="G25" s="534">
        <f t="shared" si="0"/>
        <v>100</v>
      </c>
      <c r="H25" s="538">
        <v>12600</v>
      </c>
      <c r="I25" s="534">
        <f t="shared" si="1"/>
        <v>99.803719351941183</v>
      </c>
      <c r="J25" s="534">
        <f t="shared" si="2"/>
        <v>99.803719351941183</v>
      </c>
      <c r="K25" s="539"/>
    </row>
    <row r="26" spans="1:11" ht="12.75" customHeight="1" x14ac:dyDescent="0.25">
      <c r="A26" s="852"/>
      <c r="B26" s="530"/>
      <c r="C26" s="535">
        <v>4360</v>
      </c>
      <c r="D26" s="1025" t="s">
        <v>260</v>
      </c>
      <c r="E26" s="857">
        <v>6710</v>
      </c>
      <c r="F26" s="857">
        <v>6710</v>
      </c>
      <c r="G26" s="534">
        <f t="shared" si="0"/>
        <v>100</v>
      </c>
      <c r="H26" s="538">
        <v>6710</v>
      </c>
      <c r="I26" s="534">
        <f t="shared" si="1"/>
        <v>100</v>
      </c>
      <c r="J26" s="534">
        <f t="shared" si="2"/>
        <v>100</v>
      </c>
      <c r="K26" s="539"/>
    </row>
    <row r="27" spans="1:11" ht="12.75" customHeight="1" x14ac:dyDescent="0.25">
      <c r="A27" s="852"/>
      <c r="B27" s="530"/>
      <c r="C27" s="535">
        <v>4440</v>
      </c>
      <c r="D27" s="291" t="s">
        <v>55</v>
      </c>
      <c r="E27" s="857">
        <v>29893</v>
      </c>
      <c r="F27" s="857">
        <v>29893</v>
      </c>
      <c r="G27" s="534">
        <f t="shared" si="0"/>
        <v>100</v>
      </c>
      <c r="H27" s="538">
        <v>34847</v>
      </c>
      <c r="I27" s="534">
        <f t="shared" si="1"/>
        <v>116.57244170876125</v>
      </c>
      <c r="J27" s="534">
        <f t="shared" si="2"/>
        <v>116.57244170876125</v>
      </c>
      <c r="K27" s="539"/>
    </row>
    <row r="28" spans="1:11" ht="12.75" customHeight="1" x14ac:dyDescent="0.25">
      <c r="A28" s="852"/>
      <c r="B28" s="530"/>
      <c r="C28" s="553">
        <v>4780</v>
      </c>
      <c r="D28" s="498" t="s">
        <v>139</v>
      </c>
      <c r="E28" s="858">
        <v>10729</v>
      </c>
      <c r="F28" s="858">
        <v>10729</v>
      </c>
      <c r="G28" s="858">
        <f t="shared" si="0"/>
        <v>100</v>
      </c>
      <c r="H28" s="859">
        <v>11100</v>
      </c>
      <c r="I28" s="858">
        <f t="shared" si="1"/>
        <v>103.45791779289775</v>
      </c>
      <c r="J28" s="858">
        <f t="shared" si="2"/>
        <v>103.45791779289775</v>
      </c>
      <c r="K28" s="539"/>
    </row>
    <row r="29" spans="1:11" ht="12.75" hidden="1" customHeight="1" x14ac:dyDescent="0.2">
      <c r="A29" s="852"/>
      <c r="B29" s="530"/>
      <c r="C29" s="571"/>
      <c r="D29" s="529" t="s">
        <v>140</v>
      </c>
      <c r="E29" s="537">
        <f>SUM(E30:E31)</f>
        <v>0</v>
      </c>
      <c r="F29" s="537">
        <f>SUM(F30:F31)</f>
        <v>0</v>
      </c>
      <c r="G29" s="537"/>
      <c r="H29" s="543">
        <f>SUM(H30:H31)</f>
        <v>0</v>
      </c>
      <c r="I29" s="537"/>
      <c r="J29" s="1271"/>
      <c r="K29" s="1273"/>
    </row>
    <row r="30" spans="1:11" ht="12.75" hidden="1" customHeight="1" x14ac:dyDescent="0.25">
      <c r="A30" s="852"/>
      <c r="B30" s="530"/>
      <c r="C30" s="535">
        <v>4010</v>
      </c>
      <c r="D30" s="291" t="s">
        <v>39</v>
      </c>
      <c r="E30" s="545"/>
      <c r="F30" s="545"/>
      <c r="G30" s="545"/>
      <c r="H30" s="544"/>
      <c r="I30" s="545"/>
      <c r="J30" s="1181"/>
      <c r="K30" s="1194"/>
    </row>
    <row r="31" spans="1:11" ht="12.75" hidden="1" customHeight="1" x14ac:dyDescent="0.25">
      <c r="A31" s="852"/>
      <c r="B31" s="530"/>
      <c r="C31" s="546">
        <v>4110</v>
      </c>
      <c r="D31" s="547" t="s">
        <v>42</v>
      </c>
      <c r="E31" s="548"/>
      <c r="F31" s="548"/>
      <c r="G31" s="548"/>
      <c r="H31" s="860"/>
      <c r="I31" s="548"/>
      <c r="J31" s="548"/>
      <c r="K31" s="541"/>
    </row>
    <row r="32" spans="1:11" s="33" customFormat="1" ht="15" customHeight="1" x14ac:dyDescent="0.2">
      <c r="A32" s="827"/>
      <c r="B32" s="528">
        <v>80111</v>
      </c>
      <c r="C32" s="528"/>
      <c r="D32" s="529" t="s">
        <v>141</v>
      </c>
      <c r="E32" s="908">
        <f>SUM(E33+E46)</f>
        <v>885624.75</v>
      </c>
      <c r="F32" s="908">
        <f>SUM(F33+F46)</f>
        <v>885624.75</v>
      </c>
      <c r="G32" s="537">
        <f t="shared" si="0"/>
        <v>100</v>
      </c>
      <c r="H32" s="536">
        <f>SUM(H33+H46)</f>
        <v>1041734</v>
      </c>
      <c r="I32" s="537">
        <f t="shared" si="1"/>
        <v>117.62701979591243</v>
      </c>
      <c r="J32" s="1271">
        <f t="shared" si="2"/>
        <v>117.62701979591243</v>
      </c>
      <c r="K32" s="1274"/>
    </row>
    <row r="33" spans="1:11" s="34" customFormat="1" ht="15" customHeight="1" x14ac:dyDescent="0.2">
      <c r="A33" s="852"/>
      <c r="B33" s="570"/>
      <c r="C33" s="571"/>
      <c r="D33" s="529" t="s">
        <v>138</v>
      </c>
      <c r="E33" s="908">
        <f>SUM(E34:E45)</f>
        <v>885624.75</v>
      </c>
      <c r="F33" s="908">
        <f>SUM(F34:F45)</f>
        <v>885624.75</v>
      </c>
      <c r="G33" s="537">
        <f t="shared" si="0"/>
        <v>100</v>
      </c>
      <c r="H33" s="536">
        <f>SUM(H34:H45)</f>
        <v>1041734</v>
      </c>
      <c r="I33" s="537">
        <f t="shared" si="1"/>
        <v>117.62701979591243</v>
      </c>
      <c r="J33" s="1271">
        <f t="shared" si="2"/>
        <v>117.62701979591243</v>
      </c>
      <c r="K33" s="1272"/>
    </row>
    <row r="34" spans="1:11" s="34" customFormat="1" ht="12.75" customHeight="1" x14ac:dyDescent="0.25">
      <c r="A34" s="852"/>
      <c r="B34" s="530"/>
      <c r="C34" s="532">
        <v>3020</v>
      </c>
      <c r="D34" s="124" t="s">
        <v>37</v>
      </c>
      <c r="E34" s="861">
        <v>1400</v>
      </c>
      <c r="F34" s="861">
        <v>1400</v>
      </c>
      <c r="G34" s="545">
        <f t="shared" si="0"/>
        <v>100</v>
      </c>
      <c r="H34" s="862">
        <v>1400</v>
      </c>
      <c r="I34" s="545">
        <f t="shared" si="1"/>
        <v>100</v>
      </c>
      <c r="J34" s="1181">
        <f t="shared" si="2"/>
        <v>100</v>
      </c>
      <c r="K34" s="1182"/>
    </row>
    <row r="35" spans="1:11" s="34" customFormat="1" ht="12.75" customHeight="1" x14ac:dyDescent="0.25">
      <c r="A35" s="852"/>
      <c r="B35" s="530"/>
      <c r="C35" s="553">
        <v>4010</v>
      </c>
      <c r="D35" s="291" t="s">
        <v>39</v>
      </c>
      <c r="E35" s="863">
        <v>592826</v>
      </c>
      <c r="F35" s="863">
        <v>592826</v>
      </c>
      <c r="G35" s="858">
        <f t="shared" si="0"/>
        <v>100</v>
      </c>
      <c r="H35" s="864">
        <v>714503</v>
      </c>
      <c r="I35" s="858">
        <f t="shared" si="1"/>
        <v>120.5249095012702</v>
      </c>
      <c r="J35" s="858">
        <f t="shared" si="2"/>
        <v>120.5249095012702</v>
      </c>
      <c r="K35" s="888"/>
    </row>
    <row r="36" spans="1:11" s="34" customFormat="1" ht="12.75" customHeight="1" x14ac:dyDescent="0.25">
      <c r="A36" s="852"/>
      <c r="B36" s="530"/>
      <c r="C36" s="553">
        <v>4040</v>
      </c>
      <c r="D36" s="291" t="s">
        <v>41</v>
      </c>
      <c r="E36" s="863">
        <v>50909</v>
      </c>
      <c r="F36" s="863">
        <v>50909</v>
      </c>
      <c r="G36" s="858">
        <f t="shared" si="0"/>
        <v>100</v>
      </c>
      <c r="H36" s="864">
        <v>53000</v>
      </c>
      <c r="I36" s="858">
        <f t="shared" si="1"/>
        <v>104.10732876308708</v>
      </c>
      <c r="J36" s="858">
        <f t="shared" si="2"/>
        <v>104.10732876308708</v>
      </c>
      <c r="K36" s="888"/>
    </row>
    <row r="37" spans="1:11" s="34" customFormat="1" ht="12.75" customHeight="1" x14ac:dyDescent="0.25">
      <c r="A37" s="852"/>
      <c r="B37" s="530"/>
      <c r="C37" s="865">
        <v>4110</v>
      </c>
      <c r="D37" s="557" t="s">
        <v>42</v>
      </c>
      <c r="E37" s="866">
        <v>107849</v>
      </c>
      <c r="F37" s="866">
        <v>107849</v>
      </c>
      <c r="G37" s="558">
        <f t="shared" si="0"/>
        <v>100</v>
      </c>
      <c r="H37" s="867">
        <v>132200</v>
      </c>
      <c r="I37" s="558">
        <f t="shared" si="1"/>
        <v>122.57879071665012</v>
      </c>
      <c r="J37" s="558">
        <f t="shared" si="2"/>
        <v>122.57879071665012</v>
      </c>
      <c r="K37" s="559"/>
    </row>
    <row r="38" spans="1:11" s="34" customFormat="1" ht="12.75" customHeight="1" x14ac:dyDescent="0.25">
      <c r="A38" s="852"/>
      <c r="B38" s="530"/>
      <c r="C38" s="553">
        <v>4120</v>
      </c>
      <c r="D38" s="291" t="s">
        <v>43</v>
      </c>
      <c r="E38" s="863">
        <v>15273</v>
      </c>
      <c r="F38" s="863">
        <v>15273</v>
      </c>
      <c r="G38" s="858">
        <f t="shared" si="0"/>
        <v>100</v>
      </c>
      <c r="H38" s="864">
        <v>18800</v>
      </c>
      <c r="I38" s="858">
        <f t="shared" si="1"/>
        <v>123.093040005238</v>
      </c>
      <c r="J38" s="858">
        <f t="shared" si="2"/>
        <v>123.093040005238</v>
      </c>
      <c r="K38" s="888"/>
    </row>
    <row r="39" spans="1:11" s="34" customFormat="1" ht="12.75" customHeight="1" x14ac:dyDescent="0.25">
      <c r="A39" s="852"/>
      <c r="B39" s="530"/>
      <c r="C39" s="535">
        <v>4210</v>
      </c>
      <c r="D39" s="291" t="s">
        <v>31</v>
      </c>
      <c r="E39" s="863">
        <v>10000</v>
      </c>
      <c r="F39" s="863">
        <v>10000</v>
      </c>
      <c r="G39" s="858">
        <f t="shared" si="0"/>
        <v>100</v>
      </c>
      <c r="H39" s="864">
        <v>10000</v>
      </c>
      <c r="I39" s="1065">
        <f t="shared" ref="I39:I43" si="5">SUM(H39/F39*100)</f>
        <v>100</v>
      </c>
      <c r="J39" s="1065">
        <f t="shared" ref="J39:J43" si="6">SUM(H39/E39*100)</f>
        <v>100</v>
      </c>
      <c r="K39" s="888"/>
    </row>
    <row r="40" spans="1:11" s="34" customFormat="1" ht="12.75" customHeight="1" x14ac:dyDescent="0.25">
      <c r="A40" s="852"/>
      <c r="B40" s="530"/>
      <c r="C40" s="535">
        <v>4220</v>
      </c>
      <c r="D40" s="291" t="s">
        <v>163</v>
      </c>
      <c r="E40" s="863">
        <v>1500</v>
      </c>
      <c r="F40" s="863">
        <v>1500</v>
      </c>
      <c r="G40" s="858">
        <f t="shared" si="0"/>
        <v>100</v>
      </c>
      <c r="H40" s="864">
        <v>1500</v>
      </c>
      <c r="I40" s="1065">
        <f t="shared" si="5"/>
        <v>100</v>
      </c>
      <c r="J40" s="1065">
        <f t="shared" si="6"/>
        <v>100</v>
      </c>
      <c r="K40" s="888"/>
    </row>
    <row r="41" spans="1:11" s="34" customFormat="1" ht="12.75" customHeight="1" x14ac:dyDescent="0.25">
      <c r="A41" s="852"/>
      <c r="B41" s="530"/>
      <c r="C41" s="535">
        <v>4240</v>
      </c>
      <c r="D41" s="291" t="s">
        <v>88</v>
      </c>
      <c r="E41" s="863">
        <v>41045.19</v>
      </c>
      <c r="F41" s="863">
        <v>41045.19</v>
      </c>
      <c r="G41" s="858">
        <f t="shared" si="0"/>
        <v>100</v>
      </c>
      <c r="H41" s="864">
        <v>35080</v>
      </c>
      <c r="I41" s="1065">
        <f t="shared" si="5"/>
        <v>85.46677454776065</v>
      </c>
      <c r="J41" s="1065">
        <f t="shared" si="6"/>
        <v>85.46677454776065</v>
      </c>
      <c r="K41" s="888"/>
    </row>
    <row r="42" spans="1:11" s="34" customFormat="1" ht="12.75" customHeight="1" x14ac:dyDescent="0.25">
      <c r="A42" s="852"/>
      <c r="B42" s="530"/>
      <c r="C42" s="535">
        <v>4260</v>
      </c>
      <c r="D42" s="291" t="s">
        <v>46</v>
      </c>
      <c r="E42" s="863">
        <v>31278</v>
      </c>
      <c r="F42" s="863">
        <v>31278</v>
      </c>
      <c r="G42" s="858">
        <f t="shared" si="0"/>
        <v>100</v>
      </c>
      <c r="H42" s="864">
        <v>31278</v>
      </c>
      <c r="I42" s="1065">
        <f t="shared" si="5"/>
        <v>100</v>
      </c>
      <c r="J42" s="1065">
        <f t="shared" si="6"/>
        <v>100</v>
      </c>
      <c r="K42" s="888"/>
    </row>
    <row r="43" spans="1:11" s="34" customFormat="1" ht="12.75" customHeight="1" x14ac:dyDescent="0.25">
      <c r="A43" s="1167"/>
      <c r="B43" s="875"/>
      <c r="C43" s="1168">
        <v>4300</v>
      </c>
      <c r="D43" s="1169" t="s">
        <v>22</v>
      </c>
      <c r="E43" s="1170">
        <v>59.56</v>
      </c>
      <c r="F43" s="1170">
        <v>59.56</v>
      </c>
      <c r="G43" s="1171">
        <f t="shared" si="0"/>
        <v>100</v>
      </c>
      <c r="H43" s="1172"/>
      <c r="I43" s="1173">
        <f t="shared" si="5"/>
        <v>0</v>
      </c>
      <c r="J43" s="1173">
        <f t="shared" si="6"/>
        <v>0</v>
      </c>
      <c r="K43" s="1174"/>
    </row>
    <row r="44" spans="1:11" s="35" customFormat="1" ht="12.75" customHeight="1" x14ac:dyDescent="0.25">
      <c r="A44" s="868"/>
      <c r="B44" s="556"/>
      <c r="C44" s="966">
        <v>4440</v>
      </c>
      <c r="D44" s="547" t="s">
        <v>55</v>
      </c>
      <c r="E44" s="1021">
        <v>24134</v>
      </c>
      <c r="F44" s="1021">
        <v>24134</v>
      </c>
      <c r="G44" s="533">
        <f t="shared" si="0"/>
        <v>100</v>
      </c>
      <c r="H44" s="1030">
        <v>32773</v>
      </c>
      <c r="I44" s="1029">
        <f t="shared" si="1"/>
        <v>135.79597248694787</v>
      </c>
      <c r="J44" s="533">
        <f t="shared" si="2"/>
        <v>135.79597248694787</v>
      </c>
      <c r="K44" s="1031"/>
    </row>
    <row r="45" spans="1:11" s="35" customFormat="1" ht="21" customHeight="1" x14ac:dyDescent="0.25">
      <c r="A45" s="868"/>
      <c r="B45" s="556"/>
      <c r="C45" s="527">
        <v>4780</v>
      </c>
      <c r="D45" s="503" t="s">
        <v>139</v>
      </c>
      <c r="E45" s="869">
        <v>9351</v>
      </c>
      <c r="F45" s="869">
        <v>9351</v>
      </c>
      <c r="G45" s="870">
        <f t="shared" si="0"/>
        <v>100</v>
      </c>
      <c r="H45" s="871">
        <v>11200</v>
      </c>
      <c r="I45" s="872">
        <f t="shared" si="1"/>
        <v>119.77328627954229</v>
      </c>
      <c r="J45" s="870">
        <f t="shared" si="2"/>
        <v>119.77328627954229</v>
      </c>
      <c r="K45" s="873"/>
    </row>
    <row r="46" spans="1:11" s="35" customFormat="1" ht="12.75" hidden="1" customHeight="1" x14ac:dyDescent="0.2">
      <c r="A46" s="868"/>
      <c r="B46" s="556"/>
      <c r="C46" s="874"/>
      <c r="D46" s="942" t="s">
        <v>140</v>
      </c>
      <c r="E46" s="926">
        <f>SUM(E47:E48)</f>
        <v>0</v>
      </c>
      <c r="F46" s="926">
        <f>SUM(F47:F48)</f>
        <v>0</v>
      </c>
      <c r="G46" s="554"/>
      <c r="H46" s="927">
        <f>SUM(H47:H48)</f>
        <v>0</v>
      </c>
      <c r="I46" s="928"/>
      <c r="J46" s="554"/>
      <c r="K46" s="929"/>
    </row>
    <row r="47" spans="1:11" s="35" customFormat="1" ht="12.75" hidden="1" customHeight="1" x14ac:dyDescent="0.25">
      <c r="A47" s="868"/>
      <c r="B47" s="556"/>
      <c r="C47" s="553">
        <v>4010</v>
      </c>
      <c r="D47" s="291" t="s">
        <v>39</v>
      </c>
      <c r="E47" s="861"/>
      <c r="F47" s="861"/>
      <c r="G47" s="545"/>
      <c r="H47" s="856"/>
      <c r="I47" s="855"/>
      <c r="J47" s="1181"/>
      <c r="K47" s="1194"/>
    </row>
    <row r="48" spans="1:11" s="35" customFormat="1" ht="12.75" hidden="1" customHeight="1" x14ac:dyDescent="0.25">
      <c r="A48" s="868"/>
      <c r="B48" s="556"/>
      <c r="C48" s="875">
        <v>4110</v>
      </c>
      <c r="D48" s="876" t="s">
        <v>42</v>
      </c>
      <c r="E48" s="877"/>
      <c r="F48" s="877"/>
      <c r="G48" s="878"/>
      <c r="H48" s="879"/>
      <c r="I48" s="880"/>
      <c r="J48" s="878"/>
      <c r="K48" s="881"/>
    </row>
    <row r="49" spans="1:11" s="33" customFormat="1" ht="15" customHeight="1" x14ac:dyDescent="0.2">
      <c r="A49" s="827"/>
      <c r="B49" s="528">
        <v>80120</v>
      </c>
      <c r="C49" s="528"/>
      <c r="D49" s="529" t="s">
        <v>142</v>
      </c>
      <c r="E49" s="943">
        <f>SUM(E50+E71+E67+E90)</f>
        <v>4071254</v>
      </c>
      <c r="F49" s="943">
        <f>SUM(F50+F71+F67+F90)</f>
        <v>4071254</v>
      </c>
      <c r="G49" s="943">
        <f t="shared" si="0"/>
        <v>100</v>
      </c>
      <c r="H49" s="944">
        <f>SUM(H50+H71+H67+H90)</f>
        <v>3502336</v>
      </c>
      <c r="I49" s="537">
        <f t="shared" si="1"/>
        <v>86.025976271684343</v>
      </c>
      <c r="J49" s="1271">
        <f t="shared" si="2"/>
        <v>86.025976271684343</v>
      </c>
      <c r="K49" s="1274"/>
    </row>
    <row r="50" spans="1:11" s="34" customFormat="1" ht="15" customHeight="1" x14ac:dyDescent="0.2">
      <c r="A50" s="852"/>
      <c r="B50" s="570"/>
      <c r="C50" s="571"/>
      <c r="D50" s="529" t="s">
        <v>143</v>
      </c>
      <c r="E50" s="945">
        <f>SUM(E51:E66)</f>
        <v>1437268</v>
      </c>
      <c r="F50" s="945">
        <f>SUM(F51:F66)</f>
        <v>1437268</v>
      </c>
      <c r="G50" s="943">
        <f t="shared" si="0"/>
        <v>100</v>
      </c>
      <c r="H50" s="536">
        <f>SUM(H51:H66)</f>
        <v>1468786</v>
      </c>
      <c r="I50" s="537">
        <f t="shared" si="1"/>
        <v>102.1929104384151</v>
      </c>
      <c r="J50" s="1271">
        <f t="shared" si="2"/>
        <v>102.1929104384151</v>
      </c>
      <c r="K50" s="1272"/>
    </row>
    <row r="51" spans="1:11" ht="12.75" customHeight="1" x14ac:dyDescent="0.25">
      <c r="A51" s="852"/>
      <c r="B51" s="530"/>
      <c r="C51" s="853">
        <v>3020</v>
      </c>
      <c r="D51" s="124" t="s">
        <v>37</v>
      </c>
      <c r="E51" s="854">
        <v>2400</v>
      </c>
      <c r="F51" s="854">
        <v>2400</v>
      </c>
      <c r="G51" s="855">
        <f t="shared" si="0"/>
        <v>100</v>
      </c>
      <c r="H51" s="856">
        <v>2400</v>
      </c>
      <c r="I51" s="855">
        <f t="shared" si="1"/>
        <v>100</v>
      </c>
      <c r="J51" s="1192">
        <f t="shared" si="2"/>
        <v>100</v>
      </c>
      <c r="K51" s="1194"/>
    </row>
    <row r="52" spans="1:11" ht="12.75" customHeight="1" x14ac:dyDescent="0.25">
      <c r="A52" s="852"/>
      <c r="B52" s="530"/>
      <c r="C52" s="535">
        <v>4010</v>
      </c>
      <c r="D52" s="291" t="s">
        <v>39</v>
      </c>
      <c r="E52" s="857">
        <v>940843</v>
      </c>
      <c r="F52" s="857">
        <v>940843</v>
      </c>
      <c r="G52" s="534">
        <f t="shared" si="0"/>
        <v>100</v>
      </c>
      <c r="H52" s="538">
        <v>954823</v>
      </c>
      <c r="I52" s="534">
        <f t="shared" si="1"/>
        <v>101.48590147346582</v>
      </c>
      <c r="J52" s="534">
        <f t="shared" si="2"/>
        <v>101.48590147346582</v>
      </c>
      <c r="K52" s="539"/>
    </row>
    <row r="53" spans="1:11" ht="12.75" customHeight="1" x14ac:dyDescent="0.25">
      <c r="A53" s="852"/>
      <c r="B53" s="530"/>
      <c r="C53" s="535">
        <v>4040</v>
      </c>
      <c r="D53" s="291" t="s">
        <v>41</v>
      </c>
      <c r="E53" s="857">
        <v>76793</v>
      </c>
      <c r="F53" s="857">
        <v>76793</v>
      </c>
      <c r="G53" s="534">
        <f t="shared" si="0"/>
        <v>100</v>
      </c>
      <c r="H53" s="538">
        <v>82761</v>
      </c>
      <c r="I53" s="534">
        <f t="shared" si="1"/>
        <v>107.77154167697576</v>
      </c>
      <c r="J53" s="534">
        <f t="shared" si="2"/>
        <v>107.77154167697576</v>
      </c>
      <c r="K53" s="539"/>
    </row>
    <row r="54" spans="1:11" ht="12.75" customHeight="1" x14ac:dyDescent="0.25">
      <c r="A54" s="852"/>
      <c r="B54" s="530"/>
      <c r="C54" s="535">
        <v>4110</v>
      </c>
      <c r="D54" s="291" t="s">
        <v>42</v>
      </c>
      <c r="E54" s="857">
        <v>172115</v>
      </c>
      <c r="F54" s="857">
        <v>172115</v>
      </c>
      <c r="G54" s="534">
        <f t="shared" si="0"/>
        <v>100</v>
      </c>
      <c r="H54" s="538">
        <v>178349</v>
      </c>
      <c r="I54" s="534">
        <f t="shared" si="1"/>
        <v>103.62199692066352</v>
      </c>
      <c r="J54" s="534">
        <f t="shared" si="2"/>
        <v>103.62199692066352</v>
      </c>
      <c r="K54" s="539"/>
    </row>
    <row r="55" spans="1:11" ht="12.75" customHeight="1" x14ac:dyDescent="0.25">
      <c r="A55" s="852"/>
      <c r="B55" s="530"/>
      <c r="C55" s="535">
        <v>4120</v>
      </c>
      <c r="D55" s="291" t="s">
        <v>43</v>
      </c>
      <c r="E55" s="857">
        <v>22606</v>
      </c>
      <c r="F55" s="857">
        <v>22606</v>
      </c>
      <c r="G55" s="534">
        <f t="shared" si="0"/>
        <v>100</v>
      </c>
      <c r="H55" s="538">
        <v>25606</v>
      </c>
      <c r="I55" s="534">
        <f t="shared" si="1"/>
        <v>113.27081305848006</v>
      </c>
      <c r="J55" s="534">
        <f t="shared" si="2"/>
        <v>113.27081305848006</v>
      </c>
      <c r="K55" s="539"/>
    </row>
    <row r="56" spans="1:11" ht="12.75" customHeight="1" x14ac:dyDescent="0.25">
      <c r="A56" s="852"/>
      <c r="B56" s="530"/>
      <c r="C56" s="535">
        <v>4170</v>
      </c>
      <c r="D56" s="291" t="s">
        <v>45</v>
      </c>
      <c r="E56" s="857">
        <v>250</v>
      </c>
      <c r="F56" s="857">
        <v>250</v>
      </c>
      <c r="G56" s="534">
        <f t="shared" si="0"/>
        <v>100</v>
      </c>
      <c r="H56" s="538">
        <v>250</v>
      </c>
      <c r="I56" s="534">
        <f t="shared" si="1"/>
        <v>100</v>
      </c>
      <c r="J56" s="534">
        <f t="shared" si="2"/>
        <v>100</v>
      </c>
      <c r="K56" s="539"/>
    </row>
    <row r="57" spans="1:11" ht="12.75" customHeight="1" x14ac:dyDescent="0.25">
      <c r="A57" s="852"/>
      <c r="B57" s="530"/>
      <c r="C57" s="535">
        <v>4210</v>
      </c>
      <c r="D57" s="291" t="s">
        <v>31</v>
      </c>
      <c r="E57" s="857">
        <v>27210</v>
      </c>
      <c r="F57" s="857">
        <v>27210</v>
      </c>
      <c r="G57" s="534">
        <f t="shared" si="0"/>
        <v>100</v>
      </c>
      <c r="H57" s="538">
        <v>28100</v>
      </c>
      <c r="I57" s="534">
        <f t="shared" si="1"/>
        <v>103.27085630282984</v>
      </c>
      <c r="J57" s="534">
        <f t="shared" si="2"/>
        <v>103.27085630282984</v>
      </c>
      <c r="K57" s="539"/>
    </row>
    <row r="58" spans="1:11" ht="12.75" customHeight="1" x14ac:dyDescent="0.25">
      <c r="A58" s="852"/>
      <c r="B58" s="530"/>
      <c r="C58" s="535">
        <v>4240</v>
      </c>
      <c r="D58" s="291" t="s">
        <v>88</v>
      </c>
      <c r="E58" s="857">
        <v>2000</v>
      </c>
      <c r="F58" s="857">
        <v>2000</v>
      </c>
      <c r="G58" s="534">
        <f t="shared" si="0"/>
        <v>100</v>
      </c>
      <c r="H58" s="538">
        <v>2400</v>
      </c>
      <c r="I58" s="534">
        <f t="shared" si="1"/>
        <v>120</v>
      </c>
      <c r="J58" s="534">
        <f t="shared" si="2"/>
        <v>120</v>
      </c>
      <c r="K58" s="539"/>
    </row>
    <row r="59" spans="1:11" ht="12.75" customHeight="1" x14ac:dyDescent="0.25">
      <c r="A59" s="852"/>
      <c r="B59" s="530"/>
      <c r="C59" s="535">
        <v>4260</v>
      </c>
      <c r="D59" s="291" t="s">
        <v>46</v>
      </c>
      <c r="E59" s="857">
        <v>110281</v>
      </c>
      <c r="F59" s="857">
        <v>110281</v>
      </c>
      <c r="G59" s="534">
        <f t="shared" si="0"/>
        <v>100</v>
      </c>
      <c r="H59" s="538">
        <v>110281</v>
      </c>
      <c r="I59" s="534">
        <f t="shared" si="1"/>
        <v>100</v>
      </c>
      <c r="J59" s="534">
        <f t="shared" si="2"/>
        <v>100</v>
      </c>
      <c r="K59" s="539"/>
    </row>
    <row r="60" spans="1:11" ht="12.75" customHeight="1" x14ac:dyDescent="0.25">
      <c r="A60" s="852"/>
      <c r="B60" s="530"/>
      <c r="C60" s="535">
        <v>4270</v>
      </c>
      <c r="D60" s="291" t="s">
        <v>47</v>
      </c>
      <c r="E60" s="857">
        <v>3231</v>
      </c>
      <c r="F60" s="857">
        <v>3231</v>
      </c>
      <c r="G60" s="534">
        <f t="shared" si="0"/>
        <v>100</v>
      </c>
      <c r="H60" s="538">
        <v>3231</v>
      </c>
      <c r="I60" s="534">
        <f t="shared" si="1"/>
        <v>100</v>
      </c>
      <c r="J60" s="534">
        <f t="shared" si="2"/>
        <v>100</v>
      </c>
      <c r="K60" s="539"/>
    </row>
    <row r="61" spans="1:11" ht="12.75" customHeight="1" x14ac:dyDescent="0.25">
      <c r="A61" s="852"/>
      <c r="B61" s="530"/>
      <c r="C61" s="535">
        <v>4280</v>
      </c>
      <c r="D61" s="291" t="s">
        <v>48</v>
      </c>
      <c r="E61" s="857">
        <v>2000</v>
      </c>
      <c r="F61" s="857">
        <v>2000</v>
      </c>
      <c r="G61" s="534">
        <f t="shared" si="0"/>
        <v>100</v>
      </c>
      <c r="H61" s="538">
        <v>2000</v>
      </c>
      <c r="I61" s="534">
        <f t="shared" si="1"/>
        <v>100</v>
      </c>
      <c r="J61" s="534">
        <f t="shared" si="2"/>
        <v>100</v>
      </c>
      <c r="K61" s="539"/>
    </row>
    <row r="62" spans="1:11" ht="12.75" customHeight="1" x14ac:dyDescent="0.25">
      <c r="A62" s="852"/>
      <c r="B62" s="530"/>
      <c r="C62" s="535">
        <v>4300</v>
      </c>
      <c r="D62" s="198" t="s">
        <v>22</v>
      </c>
      <c r="E62" s="857">
        <v>13000</v>
      </c>
      <c r="F62" s="857">
        <v>13000</v>
      </c>
      <c r="G62" s="534">
        <f t="shared" si="0"/>
        <v>100</v>
      </c>
      <c r="H62" s="538">
        <v>15000</v>
      </c>
      <c r="I62" s="534">
        <f t="shared" si="1"/>
        <v>115.38461538461537</v>
      </c>
      <c r="J62" s="534">
        <f t="shared" si="2"/>
        <v>115.38461538461537</v>
      </c>
      <c r="K62" s="539"/>
    </row>
    <row r="63" spans="1:11" ht="18.75" customHeight="1" x14ac:dyDescent="0.25">
      <c r="A63" s="852"/>
      <c r="B63" s="530"/>
      <c r="C63" s="553">
        <v>4360</v>
      </c>
      <c r="D63" s="1025" t="s">
        <v>260</v>
      </c>
      <c r="E63" s="858">
        <v>6500</v>
      </c>
      <c r="F63" s="858">
        <v>6500</v>
      </c>
      <c r="G63" s="858">
        <f t="shared" si="0"/>
        <v>100</v>
      </c>
      <c r="H63" s="859">
        <v>6500</v>
      </c>
      <c r="I63" s="858">
        <f t="shared" si="1"/>
        <v>100</v>
      </c>
      <c r="J63" s="858">
        <f t="shared" si="2"/>
        <v>100</v>
      </c>
      <c r="K63" s="539"/>
    </row>
    <row r="64" spans="1:11" ht="12.75" customHeight="1" x14ac:dyDescent="0.25">
      <c r="A64" s="852"/>
      <c r="B64" s="530"/>
      <c r="C64" s="535">
        <v>4410</v>
      </c>
      <c r="D64" s="291" t="s">
        <v>54</v>
      </c>
      <c r="E64" s="857">
        <v>1000</v>
      </c>
      <c r="F64" s="857">
        <v>1000</v>
      </c>
      <c r="G64" s="534">
        <f t="shared" si="0"/>
        <v>100</v>
      </c>
      <c r="H64" s="538">
        <v>1000</v>
      </c>
      <c r="I64" s="534">
        <f t="shared" si="1"/>
        <v>100</v>
      </c>
      <c r="J64" s="534">
        <f t="shared" si="2"/>
        <v>100</v>
      </c>
      <c r="K64" s="539"/>
    </row>
    <row r="65" spans="1:11" ht="12.75" customHeight="1" x14ac:dyDescent="0.25">
      <c r="A65" s="852"/>
      <c r="B65" s="530"/>
      <c r="C65" s="535">
        <v>4440</v>
      </c>
      <c r="D65" s="291" t="s">
        <v>55</v>
      </c>
      <c r="E65" s="857">
        <v>55639</v>
      </c>
      <c r="F65" s="857">
        <v>55639</v>
      </c>
      <c r="G65" s="534">
        <f t="shared" si="0"/>
        <v>100</v>
      </c>
      <c r="H65" s="538">
        <v>54085</v>
      </c>
      <c r="I65" s="534">
        <f t="shared" si="1"/>
        <v>97.20699509336977</v>
      </c>
      <c r="J65" s="534">
        <f t="shared" si="2"/>
        <v>97.20699509336977</v>
      </c>
      <c r="K65" s="539"/>
    </row>
    <row r="66" spans="1:11" ht="33" customHeight="1" x14ac:dyDescent="0.25">
      <c r="A66" s="852"/>
      <c r="B66" s="530"/>
      <c r="C66" s="553">
        <v>4700</v>
      </c>
      <c r="D66" s="192" t="s">
        <v>60</v>
      </c>
      <c r="E66" s="863">
        <v>1400</v>
      </c>
      <c r="F66" s="863">
        <v>1400</v>
      </c>
      <c r="G66" s="858">
        <f t="shared" si="0"/>
        <v>100</v>
      </c>
      <c r="H66" s="864">
        <v>2000</v>
      </c>
      <c r="I66" s="858">
        <f t="shared" si="1"/>
        <v>142.85714285714286</v>
      </c>
      <c r="J66" s="858">
        <f t="shared" si="2"/>
        <v>142.85714285714286</v>
      </c>
      <c r="K66" s="539"/>
    </row>
    <row r="67" spans="1:11" ht="15" customHeight="1" x14ac:dyDescent="0.25">
      <c r="A67" s="852"/>
      <c r="B67" s="530"/>
      <c r="C67" s="569"/>
      <c r="D67" s="529" t="s">
        <v>140</v>
      </c>
      <c r="E67" s="908">
        <f>SUM(E68:E70)</f>
        <v>199246</v>
      </c>
      <c r="F67" s="908">
        <f>SUM(F68:F70)</f>
        <v>199246</v>
      </c>
      <c r="G67" s="537">
        <f t="shared" si="0"/>
        <v>100</v>
      </c>
      <c r="H67" s="536">
        <f>SUM(H68:H70)</f>
        <v>324640</v>
      </c>
      <c r="I67" s="537">
        <f t="shared" si="1"/>
        <v>162.93426216837477</v>
      </c>
      <c r="J67" s="1271">
        <f t="shared" si="2"/>
        <v>162.93426216837477</v>
      </c>
      <c r="K67" s="1275"/>
    </row>
    <row r="68" spans="1:11" ht="31.5" customHeight="1" x14ac:dyDescent="0.25">
      <c r="A68" s="852"/>
      <c r="B68" s="530"/>
      <c r="C68" s="532">
        <v>2540</v>
      </c>
      <c r="D68" s="240" t="s">
        <v>144</v>
      </c>
      <c r="E68" s="861">
        <v>180000</v>
      </c>
      <c r="F68" s="861">
        <v>180000</v>
      </c>
      <c r="G68" s="545">
        <f t="shared" si="0"/>
        <v>100</v>
      </c>
      <c r="H68" s="862">
        <v>298840</v>
      </c>
      <c r="I68" s="545">
        <f t="shared" si="1"/>
        <v>166.02222222222224</v>
      </c>
      <c r="J68" s="1181">
        <f t="shared" si="2"/>
        <v>166.02222222222224</v>
      </c>
      <c r="K68" s="1194"/>
    </row>
    <row r="69" spans="1:11" ht="12.75" customHeight="1" x14ac:dyDescent="0.25">
      <c r="A69" s="852"/>
      <c r="B69" s="530"/>
      <c r="C69" s="535">
        <v>4010</v>
      </c>
      <c r="D69" s="291" t="s">
        <v>39</v>
      </c>
      <c r="E69" s="863">
        <v>19246</v>
      </c>
      <c r="F69" s="863">
        <v>19246</v>
      </c>
      <c r="G69" s="545">
        <f t="shared" si="0"/>
        <v>100</v>
      </c>
      <c r="H69" s="864">
        <v>25800</v>
      </c>
      <c r="I69" s="1065">
        <f t="shared" ref="I69" si="7">SUM(H69/F69*100)</f>
        <v>134.05382936714122</v>
      </c>
      <c r="J69" s="1065">
        <f t="shared" ref="J69" si="8">SUM(H69/E69*100)</f>
        <v>134.05382936714122</v>
      </c>
      <c r="K69" s="539"/>
    </row>
    <row r="70" spans="1:11" ht="12.75" hidden="1" customHeight="1" x14ac:dyDescent="0.25">
      <c r="A70" s="852"/>
      <c r="B70" s="530"/>
      <c r="C70" s="535">
        <v>4110</v>
      </c>
      <c r="D70" s="291" t="s">
        <v>42</v>
      </c>
      <c r="E70" s="882"/>
      <c r="F70" s="882"/>
      <c r="G70" s="548" t="e">
        <f t="shared" si="0"/>
        <v>#DIV/0!</v>
      </c>
      <c r="H70" s="556"/>
      <c r="I70" s="548" t="e">
        <f t="shared" si="1"/>
        <v>#DIV/0!</v>
      </c>
      <c r="J70" s="548" t="e">
        <f t="shared" si="2"/>
        <v>#DIV/0!</v>
      </c>
      <c r="K70" s="541"/>
    </row>
    <row r="71" spans="1:11" s="36" customFormat="1" ht="15" customHeight="1" x14ac:dyDescent="0.25">
      <c r="A71" s="852"/>
      <c r="B71" s="530"/>
      <c r="C71" s="569"/>
      <c r="D71" s="529" t="s">
        <v>145</v>
      </c>
      <c r="E71" s="908">
        <f>SUM(E72:E89)</f>
        <v>2223467</v>
      </c>
      <c r="F71" s="908">
        <f>SUM(F72:F89)</f>
        <v>2223467</v>
      </c>
      <c r="G71" s="537">
        <f t="shared" si="0"/>
        <v>100</v>
      </c>
      <c r="H71" s="536">
        <f>SUM(H72:H89)</f>
        <v>1610017</v>
      </c>
      <c r="I71" s="537">
        <f t="shared" si="1"/>
        <v>72.4102044239919</v>
      </c>
      <c r="J71" s="1271">
        <f t="shared" si="2"/>
        <v>72.4102044239919</v>
      </c>
      <c r="K71" s="1273"/>
    </row>
    <row r="72" spans="1:11" s="36" customFormat="1" ht="12.75" customHeight="1" x14ac:dyDescent="0.25">
      <c r="A72" s="852"/>
      <c r="B72" s="530"/>
      <c r="C72" s="853">
        <v>3020</v>
      </c>
      <c r="D72" s="124" t="s">
        <v>37</v>
      </c>
      <c r="E72" s="861">
        <v>3385</v>
      </c>
      <c r="F72" s="861">
        <v>3385</v>
      </c>
      <c r="G72" s="545">
        <f t="shared" si="0"/>
        <v>100</v>
      </c>
      <c r="H72" s="862">
        <v>3316</v>
      </c>
      <c r="I72" s="545">
        <f t="shared" si="1"/>
        <v>97.961595273264408</v>
      </c>
      <c r="J72" s="1181">
        <f t="shared" si="2"/>
        <v>97.961595273264408</v>
      </c>
      <c r="K72" s="1194"/>
    </row>
    <row r="73" spans="1:11" ht="12.75" customHeight="1" x14ac:dyDescent="0.25">
      <c r="A73" s="852"/>
      <c r="B73" s="530"/>
      <c r="C73" s="883">
        <v>4010</v>
      </c>
      <c r="D73" s="557" t="s">
        <v>39</v>
      </c>
      <c r="E73" s="884">
        <v>1474447</v>
      </c>
      <c r="F73" s="884">
        <v>1474447</v>
      </c>
      <c r="G73" s="885">
        <f t="shared" si="0"/>
        <v>100</v>
      </c>
      <c r="H73" s="886">
        <v>992730</v>
      </c>
      <c r="I73" s="885">
        <f t="shared" si="1"/>
        <v>67.328971472016292</v>
      </c>
      <c r="J73" s="885">
        <f t="shared" si="2"/>
        <v>67.328971472016292</v>
      </c>
      <c r="K73" s="887"/>
    </row>
    <row r="74" spans="1:11" ht="12.75" customHeight="1" x14ac:dyDescent="0.25">
      <c r="A74" s="852"/>
      <c r="B74" s="530"/>
      <c r="C74" s="535">
        <v>4040</v>
      </c>
      <c r="D74" s="291" t="s">
        <v>41</v>
      </c>
      <c r="E74" s="857">
        <v>127437</v>
      </c>
      <c r="F74" s="857">
        <v>127437</v>
      </c>
      <c r="G74" s="534">
        <f t="shared" si="0"/>
        <v>100</v>
      </c>
      <c r="H74" s="538">
        <v>113225</v>
      </c>
      <c r="I74" s="534">
        <f t="shared" si="1"/>
        <v>88.847822845798319</v>
      </c>
      <c r="J74" s="534">
        <f t="shared" si="2"/>
        <v>88.847822845798319</v>
      </c>
      <c r="K74" s="539"/>
    </row>
    <row r="75" spans="1:11" ht="12.75" customHeight="1" x14ac:dyDescent="0.25">
      <c r="A75" s="852"/>
      <c r="B75" s="530"/>
      <c r="C75" s="535">
        <v>4110</v>
      </c>
      <c r="D75" s="291" t="s">
        <v>42</v>
      </c>
      <c r="E75" s="857">
        <v>278359</v>
      </c>
      <c r="F75" s="857">
        <v>278359</v>
      </c>
      <c r="G75" s="534">
        <f t="shared" si="0"/>
        <v>100</v>
      </c>
      <c r="H75" s="538">
        <v>190128</v>
      </c>
      <c r="I75" s="534">
        <f t="shared" si="1"/>
        <v>68.303162462862716</v>
      </c>
      <c r="J75" s="534">
        <f t="shared" si="2"/>
        <v>68.303162462862716</v>
      </c>
      <c r="K75" s="539"/>
    </row>
    <row r="76" spans="1:11" ht="12.75" customHeight="1" x14ac:dyDescent="0.25">
      <c r="A76" s="852"/>
      <c r="B76" s="530"/>
      <c r="C76" s="535">
        <v>4120</v>
      </c>
      <c r="D76" s="291" t="s">
        <v>43</v>
      </c>
      <c r="E76" s="857">
        <v>39215</v>
      </c>
      <c r="F76" s="857">
        <v>39215</v>
      </c>
      <c r="G76" s="534">
        <f t="shared" si="0"/>
        <v>100</v>
      </c>
      <c r="H76" s="538">
        <v>27098</v>
      </c>
      <c r="I76" s="534">
        <f t="shared" si="1"/>
        <v>69.10110926941222</v>
      </c>
      <c r="J76" s="534">
        <f t="shared" si="2"/>
        <v>69.10110926941222</v>
      </c>
      <c r="K76" s="539"/>
    </row>
    <row r="77" spans="1:11" ht="12.75" customHeight="1" x14ac:dyDescent="0.25">
      <c r="A77" s="852"/>
      <c r="B77" s="530"/>
      <c r="C77" s="535">
        <v>4170</v>
      </c>
      <c r="D77" s="291" t="s">
        <v>45</v>
      </c>
      <c r="E77" s="857">
        <v>170</v>
      </c>
      <c r="F77" s="857">
        <v>170</v>
      </c>
      <c r="G77" s="534">
        <f t="shared" si="0"/>
        <v>100</v>
      </c>
      <c r="H77" s="538">
        <v>85</v>
      </c>
      <c r="I77" s="534">
        <f t="shared" si="1"/>
        <v>50</v>
      </c>
      <c r="J77" s="534">
        <f t="shared" si="2"/>
        <v>50</v>
      </c>
      <c r="K77" s="539"/>
    </row>
    <row r="78" spans="1:11" ht="12.75" customHeight="1" x14ac:dyDescent="0.25">
      <c r="A78" s="852"/>
      <c r="B78" s="530"/>
      <c r="C78" s="535">
        <v>4210</v>
      </c>
      <c r="D78" s="291" t="s">
        <v>31</v>
      </c>
      <c r="E78" s="857">
        <v>48000</v>
      </c>
      <c r="F78" s="857">
        <v>48000</v>
      </c>
      <c r="G78" s="534">
        <f t="shared" si="0"/>
        <v>100</v>
      </c>
      <c r="H78" s="538">
        <v>49506</v>
      </c>
      <c r="I78" s="534">
        <f t="shared" si="1"/>
        <v>103.13749999999999</v>
      </c>
      <c r="J78" s="534">
        <f t="shared" si="2"/>
        <v>103.13749999999999</v>
      </c>
      <c r="K78" s="539"/>
    </row>
    <row r="79" spans="1:11" ht="12.75" customHeight="1" x14ac:dyDescent="0.25">
      <c r="A79" s="852"/>
      <c r="B79" s="530"/>
      <c r="C79" s="535">
        <v>4240</v>
      </c>
      <c r="D79" s="291" t="s">
        <v>88</v>
      </c>
      <c r="E79" s="857">
        <v>14012</v>
      </c>
      <c r="F79" s="857">
        <v>14012</v>
      </c>
      <c r="G79" s="534">
        <f t="shared" si="0"/>
        <v>100</v>
      </c>
      <c r="H79" s="538">
        <v>13458</v>
      </c>
      <c r="I79" s="534">
        <f t="shared" si="1"/>
        <v>96.046246074793032</v>
      </c>
      <c r="J79" s="534">
        <f t="shared" si="2"/>
        <v>96.046246074793032</v>
      </c>
      <c r="K79" s="539"/>
    </row>
    <row r="80" spans="1:11" ht="12.75" customHeight="1" x14ac:dyDescent="0.25">
      <c r="A80" s="852"/>
      <c r="B80" s="530"/>
      <c r="C80" s="535">
        <v>4260</v>
      </c>
      <c r="D80" s="291" t="s">
        <v>46</v>
      </c>
      <c r="E80" s="857">
        <v>105068</v>
      </c>
      <c r="F80" s="857">
        <v>105068</v>
      </c>
      <c r="G80" s="534">
        <f t="shared" si="0"/>
        <v>100</v>
      </c>
      <c r="H80" s="538">
        <v>99804</v>
      </c>
      <c r="I80" s="534">
        <f t="shared" si="1"/>
        <v>94.989911295541944</v>
      </c>
      <c r="J80" s="534">
        <f t="shared" si="2"/>
        <v>94.989911295541944</v>
      </c>
      <c r="K80" s="539"/>
    </row>
    <row r="81" spans="1:11" ht="12.75" customHeight="1" x14ac:dyDescent="0.25">
      <c r="A81" s="852"/>
      <c r="B81" s="530"/>
      <c r="C81" s="535">
        <v>4270</v>
      </c>
      <c r="D81" s="291" t="s">
        <v>47</v>
      </c>
      <c r="E81" s="857">
        <v>3500</v>
      </c>
      <c r="F81" s="857">
        <v>3500</v>
      </c>
      <c r="G81" s="534">
        <f t="shared" si="0"/>
        <v>100</v>
      </c>
      <c r="H81" s="538">
        <v>23507</v>
      </c>
      <c r="I81" s="534">
        <f t="shared" si="1"/>
        <v>671.62857142857138</v>
      </c>
      <c r="J81" s="534">
        <f t="shared" si="2"/>
        <v>671.62857142857138</v>
      </c>
      <c r="K81" s="539"/>
    </row>
    <row r="82" spans="1:11" ht="12.75" customHeight="1" x14ac:dyDescent="0.25">
      <c r="A82" s="1167"/>
      <c r="B82" s="875"/>
      <c r="C82" s="1168">
        <v>4280</v>
      </c>
      <c r="D82" s="1176" t="s">
        <v>48</v>
      </c>
      <c r="E82" s="903">
        <v>3000</v>
      </c>
      <c r="F82" s="903">
        <v>3000</v>
      </c>
      <c r="G82" s="904">
        <f t="shared" si="0"/>
        <v>100</v>
      </c>
      <c r="H82" s="905">
        <v>2935</v>
      </c>
      <c r="I82" s="904">
        <f t="shared" si="1"/>
        <v>97.833333333333343</v>
      </c>
      <c r="J82" s="904">
        <f t="shared" si="2"/>
        <v>97.833333333333343</v>
      </c>
      <c r="K82" s="906"/>
    </row>
    <row r="83" spans="1:11" ht="12.75" customHeight="1" x14ac:dyDescent="0.25">
      <c r="A83" s="852"/>
      <c r="B83" s="530"/>
      <c r="C83" s="546">
        <v>4300</v>
      </c>
      <c r="D83" s="1175" t="s">
        <v>22</v>
      </c>
      <c r="E83" s="1028">
        <v>25000</v>
      </c>
      <c r="F83" s="1028">
        <v>25000</v>
      </c>
      <c r="G83" s="1029">
        <f t="shared" si="0"/>
        <v>100</v>
      </c>
      <c r="H83" s="1030">
        <v>27247</v>
      </c>
      <c r="I83" s="1029">
        <f t="shared" si="1"/>
        <v>108.988</v>
      </c>
      <c r="J83" s="1029">
        <f t="shared" si="2"/>
        <v>108.988</v>
      </c>
      <c r="K83" s="1031"/>
    </row>
    <row r="84" spans="1:11" ht="12.75" customHeight="1" x14ac:dyDescent="0.25">
      <c r="A84" s="852"/>
      <c r="B84" s="530"/>
      <c r="C84" s="535">
        <v>4360</v>
      </c>
      <c r="D84" s="1025" t="s">
        <v>260</v>
      </c>
      <c r="E84" s="857">
        <v>4280</v>
      </c>
      <c r="F84" s="857">
        <v>4280</v>
      </c>
      <c r="G84" s="534">
        <f t="shared" si="0"/>
        <v>100</v>
      </c>
      <c r="H84" s="538">
        <v>4146</v>
      </c>
      <c r="I84" s="534">
        <f t="shared" si="1"/>
        <v>96.869158878504663</v>
      </c>
      <c r="J84" s="534">
        <f t="shared" si="2"/>
        <v>96.869158878504663</v>
      </c>
      <c r="K84" s="539"/>
    </row>
    <row r="85" spans="1:11" ht="12.75" customHeight="1" x14ac:dyDescent="0.25">
      <c r="A85" s="852"/>
      <c r="B85" s="530"/>
      <c r="C85" s="553">
        <v>4410</v>
      </c>
      <c r="D85" s="291" t="s">
        <v>54</v>
      </c>
      <c r="E85" s="858">
        <v>5000</v>
      </c>
      <c r="F85" s="858">
        <v>5000</v>
      </c>
      <c r="G85" s="858">
        <f t="shared" si="0"/>
        <v>100</v>
      </c>
      <c r="H85" s="859">
        <v>4887</v>
      </c>
      <c r="I85" s="858">
        <f t="shared" si="1"/>
        <v>97.740000000000009</v>
      </c>
      <c r="J85" s="858">
        <f t="shared" si="2"/>
        <v>97.740000000000009</v>
      </c>
      <c r="K85" s="539"/>
    </row>
    <row r="86" spans="1:11" ht="12.75" customHeight="1" x14ac:dyDescent="0.25">
      <c r="A86" s="852"/>
      <c r="B86" s="530"/>
      <c r="C86" s="535">
        <v>4440</v>
      </c>
      <c r="D86" s="291" t="s">
        <v>55</v>
      </c>
      <c r="E86" s="857">
        <v>80995</v>
      </c>
      <c r="F86" s="857">
        <v>80995</v>
      </c>
      <c r="G86" s="534">
        <f t="shared" si="0"/>
        <v>100</v>
      </c>
      <c r="H86" s="538">
        <v>54438</v>
      </c>
      <c r="I86" s="534">
        <f t="shared" si="1"/>
        <v>67.211556268905497</v>
      </c>
      <c r="J86" s="534">
        <f t="shared" si="2"/>
        <v>67.211556268905497</v>
      </c>
      <c r="K86" s="539"/>
    </row>
    <row r="87" spans="1:11" ht="12.75" customHeight="1" x14ac:dyDescent="0.25">
      <c r="A87" s="852"/>
      <c r="B87" s="530"/>
      <c r="C87" s="1165">
        <v>4520</v>
      </c>
      <c r="D87" s="596" t="s">
        <v>216</v>
      </c>
      <c r="E87" s="857">
        <v>709</v>
      </c>
      <c r="F87" s="857">
        <v>709</v>
      </c>
      <c r="G87" s="534">
        <f t="shared" si="0"/>
        <v>100</v>
      </c>
      <c r="H87" s="538">
        <v>698</v>
      </c>
      <c r="I87" s="534">
        <f t="shared" si="1"/>
        <v>98.448519040902681</v>
      </c>
      <c r="J87" s="534">
        <f t="shared" si="2"/>
        <v>98.448519040902681</v>
      </c>
      <c r="K87" s="539"/>
    </row>
    <row r="88" spans="1:11" ht="32.25" customHeight="1" x14ac:dyDescent="0.2">
      <c r="A88" s="852"/>
      <c r="B88" s="530"/>
      <c r="C88" s="191">
        <v>4700</v>
      </c>
      <c r="D88" s="192" t="s">
        <v>60</v>
      </c>
      <c r="E88" s="863">
        <v>2890</v>
      </c>
      <c r="F88" s="863">
        <v>2890</v>
      </c>
      <c r="G88" s="858">
        <f t="shared" si="0"/>
        <v>100</v>
      </c>
      <c r="H88" s="864">
        <v>2809</v>
      </c>
      <c r="I88" s="858">
        <f t="shared" si="1"/>
        <v>97.197231833910038</v>
      </c>
      <c r="J88" s="858">
        <f t="shared" si="2"/>
        <v>97.197231833910038</v>
      </c>
      <c r="K88" s="888"/>
    </row>
    <row r="89" spans="1:11" ht="28.5" customHeight="1" x14ac:dyDescent="0.2">
      <c r="A89" s="852"/>
      <c r="B89" s="530"/>
      <c r="C89" s="243">
        <v>6060</v>
      </c>
      <c r="D89" s="244" t="s">
        <v>246</v>
      </c>
      <c r="E89" s="869">
        <v>8000</v>
      </c>
      <c r="F89" s="869">
        <v>8000</v>
      </c>
      <c r="G89" s="870">
        <f t="shared" si="0"/>
        <v>100</v>
      </c>
      <c r="H89" s="909"/>
      <c r="I89" s="1166">
        <f t="shared" ref="I89" si="9">SUM(H89/F89*100)</f>
        <v>0</v>
      </c>
      <c r="J89" s="1166">
        <f t="shared" ref="J89" si="10">SUM(H89/E89*100)</f>
        <v>0</v>
      </c>
      <c r="K89" s="910"/>
    </row>
    <row r="90" spans="1:11" ht="15" customHeight="1" x14ac:dyDescent="0.2">
      <c r="A90" s="852"/>
      <c r="B90" s="530"/>
      <c r="C90" s="172"/>
      <c r="D90" s="529" t="s">
        <v>148</v>
      </c>
      <c r="E90" s="908">
        <f>SUM(E91:E109)</f>
        <v>211273</v>
      </c>
      <c r="F90" s="908">
        <f>SUM(F91:F109)</f>
        <v>211273</v>
      </c>
      <c r="G90" s="537">
        <f t="shared" si="0"/>
        <v>100</v>
      </c>
      <c r="H90" s="536">
        <f>SUM(H91:H109)</f>
        <v>98893</v>
      </c>
      <c r="I90" s="537">
        <f t="shared" si="1"/>
        <v>46.808158165028182</v>
      </c>
      <c r="J90" s="1271">
        <f t="shared" si="2"/>
        <v>46.808158165028182</v>
      </c>
      <c r="K90" s="1274"/>
    </row>
    <row r="91" spans="1:11" ht="12.75" customHeight="1" x14ac:dyDescent="0.25">
      <c r="A91" s="852"/>
      <c r="B91" s="530"/>
      <c r="C91" s="157">
        <v>3020</v>
      </c>
      <c r="D91" s="375" t="s">
        <v>37</v>
      </c>
      <c r="E91" s="882">
        <v>418</v>
      </c>
      <c r="F91" s="882">
        <v>418</v>
      </c>
      <c r="G91" s="548">
        <f t="shared" si="0"/>
        <v>100</v>
      </c>
      <c r="H91" s="556">
        <v>418</v>
      </c>
      <c r="I91" s="548">
        <f t="shared" si="1"/>
        <v>100</v>
      </c>
      <c r="J91" s="548">
        <f t="shared" si="2"/>
        <v>100</v>
      </c>
      <c r="K91" s="550"/>
    </row>
    <row r="92" spans="1:11" ht="12.75" customHeight="1" x14ac:dyDescent="0.25">
      <c r="A92" s="852"/>
      <c r="B92" s="530"/>
      <c r="C92" s="191">
        <v>4010</v>
      </c>
      <c r="D92" s="291" t="s">
        <v>39</v>
      </c>
      <c r="E92" s="863">
        <v>130878</v>
      </c>
      <c r="F92" s="863">
        <v>130878</v>
      </c>
      <c r="G92" s="858">
        <f t="shared" si="0"/>
        <v>100</v>
      </c>
      <c r="H92" s="864">
        <v>41765</v>
      </c>
      <c r="I92" s="858">
        <f t="shared" si="1"/>
        <v>31.911398401564817</v>
      </c>
      <c r="J92" s="858">
        <f t="shared" si="2"/>
        <v>31.911398401564817</v>
      </c>
      <c r="K92" s="888"/>
    </row>
    <row r="93" spans="1:11" ht="12.75" customHeight="1" x14ac:dyDescent="0.25">
      <c r="A93" s="852"/>
      <c r="B93" s="530"/>
      <c r="C93" s="191">
        <v>4040</v>
      </c>
      <c r="D93" s="291" t="s">
        <v>41</v>
      </c>
      <c r="E93" s="863">
        <v>6818</v>
      </c>
      <c r="F93" s="863">
        <v>6818</v>
      </c>
      <c r="G93" s="858">
        <f t="shared" si="0"/>
        <v>100</v>
      </c>
      <c r="H93" s="864">
        <v>7300</v>
      </c>
      <c r="I93" s="858">
        <f t="shared" si="1"/>
        <v>107.0695218539161</v>
      </c>
      <c r="J93" s="858">
        <f t="shared" si="2"/>
        <v>107.0695218539161</v>
      </c>
      <c r="K93" s="888"/>
    </row>
    <row r="94" spans="1:11" ht="12.75" customHeight="1" x14ac:dyDescent="0.25">
      <c r="A94" s="852"/>
      <c r="B94" s="530"/>
      <c r="C94" s="191">
        <v>4110</v>
      </c>
      <c r="D94" s="291" t="s">
        <v>42</v>
      </c>
      <c r="E94" s="863">
        <v>23312</v>
      </c>
      <c r="F94" s="863">
        <v>23312</v>
      </c>
      <c r="G94" s="858">
        <f t="shared" si="0"/>
        <v>100</v>
      </c>
      <c r="H94" s="864">
        <v>8620</v>
      </c>
      <c r="I94" s="858">
        <f t="shared" si="1"/>
        <v>36.976664378860676</v>
      </c>
      <c r="J94" s="858">
        <f t="shared" si="2"/>
        <v>36.976664378860676</v>
      </c>
      <c r="K94" s="888"/>
    </row>
    <row r="95" spans="1:11" ht="12.75" customHeight="1" x14ac:dyDescent="0.25">
      <c r="A95" s="852"/>
      <c r="B95" s="530"/>
      <c r="C95" s="191">
        <v>4120</v>
      </c>
      <c r="D95" s="291" t="s">
        <v>43</v>
      </c>
      <c r="E95" s="863">
        <v>3270</v>
      </c>
      <c r="F95" s="863">
        <v>3270</v>
      </c>
      <c r="G95" s="858">
        <f t="shared" si="0"/>
        <v>100</v>
      </c>
      <c r="H95" s="864">
        <v>1205</v>
      </c>
      <c r="I95" s="858">
        <f t="shared" si="1"/>
        <v>36.850152905198776</v>
      </c>
      <c r="J95" s="858">
        <f t="shared" si="2"/>
        <v>36.850152905198776</v>
      </c>
      <c r="K95" s="888"/>
    </row>
    <row r="96" spans="1:11" ht="12.75" hidden="1" customHeight="1" x14ac:dyDescent="0.25">
      <c r="A96" s="852"/>
      <c r="B96" s="530"/>
      <c r="C96" s="191">
        <v>4170</v>
      </c>
      <c r="D96" s="291" t="s">
        <v>45</v>
      </c>
      <c r="E96" s="863"/>
      <c r="F96" s="863"/>
      <c r="G96" s="858" t="e">
        <f t="shared" si="0"/>
        <v>#DIV/0!</v>
      </c>
      <c r="H96" s="864"/>
      <c r="I96" s="858" t="e">
        <f t="shared" si="1"/>
        <v>#DIV/0!</v>
      </c>
      <c r="J96" s="858" t="e">
        <f t="shared" si="2"/>
        <v>#DIV/0!</v>
      </c>
      <c r="K96" s="888"/>
    </row>
    <row r="97" spans="1:11" ht="12.75" customHeight="1" x14ac:dyDescent="0.25">
      <c r="A97" s="852"/>
      <c r="B97" s="530"/>
      <c r="C97" s="191">
        <v>4170</v>
      </c>
      <c r="D97" s="291" t="s">
        <v>45</v>
      </c>
      <c r="E97" s="863">
        <v>80</v>
      </c>
      <c r="F97" s="863">
        <v>80</v>
      </c>
      <c r="G97" s="858">
        <f t="shared" si="0"/>
        <v>100</v>
      </c>
      <c r="H97" s="864">
        <v>80</v>
      </c>
      <c r="I97" s="858">
        <f t="shared" si="1"/>
        <v>100</v>
      </c>
      <c r="J97" s="858">
        <f t="shared" si="2"/>
        <v>100</v>
      </c>
      <c r="K97" s="888"/>
    </row>
    <row r="98" spans="1:11" ht="12.75" customHeight="1" x14ac:dyDescent="0.25">
      <c r="A98" s="852"/>
      <c r="B98" s="530"/>
      <c r="C98" s="191">
        <v>4210</v>
      </c>
      <c r="D98" s="291" t="s">
        <v>31</v>
      </c>
      <c r="E98" s="863">
        <v>6371</v>
      </c>
      <c r="F98" s="863">
        <v>6371</v>
      </c>
      <c r="G98" s="858">
        <f t="shared" si="0"/>
        <v>100</v>
      </c>
      <c r="H98" s="864">
        <v>6399</v>
      </c>
      <c r="I98" s="858">
        <f t="shared" si="1"/>
        <v>100.43949144561293</v>
      </c>
      <c r="J98" s="858">
        <f t="shared" si="2"/>
        <v>100.43949144561293</v>
      </c>
      <c r="K98" s="888"/>
    </row>
    <row r="99" spans="1:11" ht="36.75" customHeight="1" x14ac:dyDescent="0.25">
      <c r="A99" s="852"/>
      <c r="B99" s="530"/>
      <c r="C99" s="191">
        <v>4230</v>
      </c>
      <c r="D99" s="889" t="s">
        <v>104</v>
      </c>
      <c r="E99" s="863">
        <v>28</v>
      </c>
      <c r="F99" s="863">
        <v>28</v>
      </c>
      <c r="G99" s="858">
        <f t="shared" si="0"/>
        <v>100</v>
      </c>
      <c r="H99" s="864"/>
      <c r="I99" s="1065">
        <f t="shared" ref="I99" si="11">SUM(H99/F99*100)</f>
        <v>0</v>
      </c>
      <c r="J99" s="1065">
        <f t="shared" ref="J99" si="12">SUM(H99/E99*100)</f>
        <v>0</v>
      </c>
      <c r="K99" s="888"/>
    </row>
    <row r="100" spans="1:11" ht="17.25" customHeight="1" x14ac:dyDescent="0.25">
      <c r="A100" s="852"/>
      <c r="B100" s="530"/>
      <c r="C100" s="191">
        <v>4240</v>
      </c>
      <c r="D100" s="291" t="s">
        <v>88</v>
      </c>
      <c r="E100" s="863">
        <v>1328</v>
      </c>
      <c r="F100" s="863">
        <v>1328</v>
      </c>
      <c r="G100" s="858">
        <f t="shared" si="0"/>
        <v>100</v>
      </c>
      <c r="H100" s="864">
        <v>1328</v>
      </c>
      <c r="I100" s="858">
        <f t="shared" si="1"/>
        <v>100</v>
      </c>
      <c r="J100" s="858">
        <f t="shared" si="2"/>
        <v>100</v>
      </c>
      <c r="K100" s="888"/>
    </row>
    <row r="101" spans="1:11" ht="12.75" customHeight="1" x14ac:dyDescent="0.25">
      <c r="A101" s="852"/>
      <c r="B101" s="530"/>
      <c r="C101" s="191">
        <v>4260</v>
      </c>
      <c r="D101" s="291" t="s">
        <v>46</v>
      </c>
      <c r="E101" s="863">
        <v>19149</v>
      </c>
      <c r="F101" s="863">
        <v>19149</v>
      </c>
      <c r="G101" s="858">
        <f t="shared" si="0"/>
        <v>100</v>
      </c>
      <c r="H101" s="864">
        <v>19149</v>
      </c>
      <c r="I101" s="858">
        <f t="shared" si="1"/>
        <v>100</v>
      </c>
      <c r="J101" s="858">
        <f t="shared" si="2"/>
        <v>100</v>
      </c>
      <c r="K101" s="888"/>
    </row>
    <row r="102" spans="1:11" ht="12.75" customHeight="1" x14ac:dyDescent="0.25">
      <c r="A102" s="852"/>
      <c r="B102" s="530"/>
      <c r="C102" s="191">
        <v>4270</v>
      </c>
      <c r="D102" s="291" t="s">
        <v>47</v>
      </c>
      <c r="E102" s="863">
        <v>2464</v>
      </c>
      <c r="F102" s="863">
        <v>2464</v>
      </c>
      <c r="G102" s="858">
        <f t="shared" si="0"/>
        <v>100</v>
      </c>
      <c r="H102" s="864">
        <v>2464</v>
      </c>
      <c r="I102" s="858">
        <f t="shared" si="1"/>
        <v>100</v>
      </c>
      <c r="J102" s="858">
        <f t="shared" si="2"/>
        <v>100</v>
      </c>
      <c r="K102" s="888"/>
    </row>
    <row r="103" spans="1:11" ht="12.75" customHeight="1" x14ac:dyDescent="0.25">
      <c r="A103" s="852"/>
      <c r="B103" s="530"/>
      <c r="C103" s="191">
        <v>4280</v>
      </c>
      <c r="D103" s="291" t="s">
        <v>48</v>
      </c>
      <c r="E103" s="863">
        <v>240</v>
      </c>
      <c r="F103" s="863">
        <v>240</v>
      </c>
      <c r="G103" s="858">
        <f t="shared" si="0"/>
        <v>100</v>
      </c>
      <c r="H103" s="864">
        <v>240</v>
      </c>
      <c r="I103" s="858">
        <f t="shared" si="1"/>
        <v>100</v>
      </c>
      <c r="J103" s="858">
        <f t="shared" si="2"/>
        <v>100</v>
      </c>
      <c r="K103" s="888"/>
    </row>
    <row r="104" spans="1:11" ht="12.75" customHeight="1" x14ac:dyDescent="0.25">
      <c r="A104" s="852"/>
      <c r="B104" s="530"/>
      <c r="C104" s="191">
        <v>4300</v>
      </c>
      <c r="D104" s="198" t="s">
        <v>22</v>
      </c>
      <c r="E104" s="863">
        <v>6311</v>
      </c>
      <c r="F104" s="863">
        <v>6311</v>
      </c>
      <c r="G104" s="858">
        <f t="shared" si="0"/>
        <v>100</v>
      </c>
      <c r="H104" s="864">
        <v>6311</v>
      </c>
      <c r="I104" s="858">
        <f t="shared" si="1"/>
        <v>100</v>
      </c>
      <c r="J104" s="858">
        <f t="shared" si="2"/>
        <v>100</v>
      </c>
      <c r="K104" s="888"/>
    </row>
    <row r="105" spans="1:11" ht="20.25" customHeight="1" x14ac:dyDescent="0.2">
      <c r="A105" s="852"/>
      <c r="B105" s="530"/>
      <c r="C105" s="191">
        <v>4360</v>
      </c>
      <c r="D105" s="1025" t="s">
        <v>260</v>
      </c>
      <c r="E105" s="863">
        <v>674</v>
      </c>
      <c r="F105" s="863">
        <v>674</v>
      </c>
      <c r="G105" s="858">
        <f t="shared" si="0"/>
        <v>100</v>
      </c>
      <c r="H105" s="864">
        <v>674</v>
      </c>
      <c r="I105" s="858">
        <f t="shared" si="1"/>
        <v>100</v>
      </c>
      <c r="J105" s="858">
        <f t="shared" si="2"/>
        <v>100</v>
      </c>
      <c r="K105" s="888"/>
    </row>
    <row r="106" spans="1:11" ht="12.75" customHeight="1" x14ac:dyDescent="0.25">
      <c r="A106" s="852"/>
      <c r="B106" s="530"/>
      <c r="C106" s="191">
        <v>4410</v>
      </c>
      <c r="D106" s="291" t="s">
        <v>54</v>
      </c>
      <c r="E106" s="863">
        <v>240</v>
      </c>
      <c r="F106" s="863">
        <v>240</v>
      </c>
      <c r="G106" s="858">
        <f t="shared" si="0"/>
        <v>100</v>
      </c>
      <c r="H106" s="864">
        <v>240</v>
      </c>
      <c r="I106" s="858">
        <f t="shared" si="1"/>
        <v>100</v>
      </c>
      <c r="J106" s="858">
        <f t="shared" si="2"/>
        <v>100</v>
      </c>
      <c r="K106" s="888"/>
    </row>
    <row r="107" spans="1:11" ht="12.75" customHeight="1" x14ac:dyDescent="0.25">
      <c r="A107" s="852"/>
      <c r="B107" s="530"/>
      <c r="C107" s="191">
        <v>4440</v>
      </c>
      <c r="D107" s="291" t="s">
        <v>55</v>
      </c>
      <c r="E107" s="863">
        <v>9380</v>
      </c>
      <c r="F107" s="863">
        <v>9380</v>
      </c>
      <c r="G107" s="858">
        <f t="shared" si="0"/>
        <v>100</v>
      </c>
      <c r="H107" s="864">
        <v>2388</v>
      </c>
      <c r="I107" s="858">
        <f t="shared" si="1"/>
        <v>25.458422174840084</v>
      </c>
      <c r="J107" s="858">
        <f t="shared" si="2"/>
        <v>25.458422174840084</v>
      </c>
      <c r="K107" s="888"/>
    </row>
    <row r="108" spans="1:11" ht="12.75" customHeight="1" x14ac:dyDescent="0.25">
      <c r="A108" s="852"/>
      <c r="B108" s="530"/>
      <c r="C108" s="191">
        <v>4480</v>
      </c>
      <c r="D108" s="291" t="s">
        <v>56</v>
      </c>
      <c r="E108" s="863">
        <v>72</v>
      </c>
      <c r="F108" s="863">
        <v>72</v>
      </c>
      <c r="G108" s="858">
        <f t="shared" si="0"/>
        <v>100</v>
      </c>
      <c r="H108" s="864">
        <v>72</v>
      </c>
      <c r="I108" s="858">
        <f t="shared" si="1"/>
        <v>100</v>
      </c>
      <c r="J108" s="858">
        <f t="shared" si="2"/>
        <v>100</v>
      </c>
      <c r="K108" s="888"/>
    </row>
    <row r="109" spans="1:11" ht="27.75" customHeight="1" x14ac:dyDescent="0.2">
      <c r="A109" s="852"/>
      <c r="B109" s="530"/>
      <c r="C109" s="157">
        <v>4700</v>
      </c>
      <c r="D109" s="158" t="s">
        <v>60</v>
      </c>
      <c r="E109" s="882">
        <v>240</v>
      </c>
      <c r="F109" s="882">
        <v>240</v>
      </c>
      <c r="G109" s="548">
        <f t="shared" si="0"/>
        <v>100</v>
      </c>
      <c r="H109" s="556">
        <v>240</v>
      </c>
      <c r="I109" s="548">
        <f t="shared" si="1"/>
        <v>100</v>
      </c>
      <c r="J109" s="548">
        <f t="shared" si="2"/>
        <v>100</v>
      </c>
      <c r="K109" s="550"/>
    </row>
    <row r="110" spans="1:11" s="33" customFormat="1" ht="15" customHeight="1" x14ac:dyDescent="0.2">
      <c r="A110" s="827"/>
      <c r="B110" s="528">
        <v>80130</v>
      </c>
      <c r="C110" s="528"/>
      <c r="D110" s="529" t="s">
        <v>146</v>
      </c>
      <c r="E110" s="945">
        <f>SUM(E111+E131+E149+E169)</f>
        <v>5720822</v>
      </c>
      <c r="F110" s="945">
        <f>SUM(F111+F131+F149+F169)</f>
        <v>5720822</v>
      </c>
      <c r="G110" s="943">
        <f t="shared" si="0"/>
        <v>100</v>
      </c>
      <c r="H110" s="536">
        <f>SUM(H111+H131+H149+H169)</f>
        <v>5797901</v>
      </c>
      <c r="I110" s="537">
        <f t="shared" si="1"/>
        <v>101.34734134360413</v>
      </c>
      <c r="J110" s="1271">
        <f t="shared" si="2"/>
        <v>101.34734134360413</v>
      </c>
      <c r="K110" s="1274"/>
    </row>
    <row r="111" spans="1:11" s="34" customFormat="1" ht="15" customHeight="1" x14ac:dyDescent="0.2">
      <c r="A111" s="852"/>
      <c r="B111" s="570"/>
      <c r="C111" s="571"/>
      <c r="D111" s="529" t="s">
        <v>145</v>
      </c>
      <c r="E111" s="945">
        <f>SUM(E112:E130)</f>
        <v>1338911</v>
      </c>
      <c r="F111" s="945">
        <f>SUM(F112:F130)</f>
        <v>1338911</v>
      </c>
      <c r="G111" s="943">
        <f>SUM(F111/E111*100)</f>
        <v>100</v>
      </c>
      <c r="H111" s="536">
        <f>SUM(H112:H130)</f>
        <v>1977402</v>
      </c>
      <c r="I111" s="537">
        <f t="shared" si="1"/>
        <v>147.68733694771348</v>
      </c>
      <c r="J111" s="1271">
        <f t="shared" si="2"/>
        <v>147.68733694771348</v>
      </c>
      <c r="K111" s="1272"/>
    </row>
    <row r="112" spans="1:11" s="34" customFormat="1" ht="12.75" customHeight="1" x14ac:dyDescent="0.25">
      <c r="A112" s="852"/>
      <c r="B112" s="530"/>
      <c r="C112" s="1177">
        <v>3020</v>
      </c>
      <c r="D112" s="1088" t="s">
        <v>37</v>
      </c>
      <c r="E112" s="1178">
        <v>1142</v>
      </c>
      <c r="F112" s="1178">
        <v>1142</v>
      </c>
      <c r="G112" s="1179">
        <f>SUM(F112/E112*100)</f>
        <v>100</v>
      </c>
      <c r="H112" s="1180">
        <v>1073</v>
      </c>
      <c r="I112" s="1181">
        <f t="shared" si="1"/>
        <v>93.957968476357266</v>
      </c>
      <c r="J112" s="1181">
        <f t="shared" si="2"/>
        <v>93.957968476357266</v>
      </c>
      <c r="K112" s="1182"/>
    </row>
    <row r="113" spans="1:11" ht="12.75" customHeight="1" x14ac:dyDescent="0.25">
      <c r="A113" s="852"/>
      <c r="B113" s="530"/>
      <c r="C113" s="535">
        <v>4010</v>
      </c>
      <c r="D113" s="291" t="s">
        <v>39</v>
      </c>
      <c r="E113" s="857">
        <v>858725</v>
      </c>
      <c r="F113" s="857">
        <v>858725</v>
      </c>
      <c r="G113" s="534">
        <f t="shared" si="0"/>
        <v>100</v>
      </c>
      <c r="H113" s="538">
        <v>1336348</v>
      </c>
      <c r="I113" s="534">
        <f t="shared" si="1"/>
        <v>155.62001805001603</v>
      </c>
      <c r="J113" s="534">
        <f t="shared" si="2"/>
        <v>155.62001805001603</v>
      </c>
      <c r="K113" s="539"/>
    </row>
    <row r="114" spans="1:11" ht="12.75" customHeight="1" x14ac:dyDescent="0.25">
      <c r="A114" s="852"/>
      <c r="B114" s="530"/>
      <c r="C114" s="535">
        <v>4040</v>
      </c>
      <c r="D114" s="291" t="s">
        <v>41</v>
      </c>
      <c r="E114" s="857">
        <v>64425</v>
      </c>
      <c r="F114" s="857">
        <v>64425</v>
      </c>
      <c r="G114" s="534">
        <f t="shared" si="0"/>
        <v>100</v>
      </c>
      <c r="H114" s="538">
        <v>78439</v>
      </c>
      <c r="I114" s="534">
        <f t="shared" si="1"/>
        <v>121.75242530073729</v>
      </c>
      <c r="J114" s="534">
        <f t="shared" si="2"/>
        <v>121.75242530073729</v>
      </c>
      <c r="K114" s="539"/>
    </row>
    <row r="115" spans="1:11" ht="12.75" customHeight="1" x14ac:dyDescent="0.25">
      <c r="A115" s="852"/>
      <c r="B115" s="530"/>
      <c r="C115" s="535">
        <v>4110</v>
      </c>
      <c r="D115" s="291" t="s">
        <v>42</v>
      </c>
      <c r="E115" s="857">
        <v>160255</v>
      </c>
      <c r="F115" s="857">
        <v>160255</v>
      </c>
      <c r="G115" s="534">
        <f t="shared" si="0"/>
        <v>100</v>
      </c>
      <c r="H115" s="538">
        <v>244253</v>
      </c>
      <c r="I115" s="534">
        <f t="shared" si="1"/>
        <v>152.41521325387663</v>
      </c>
      <c r="J115" s="534">
        <f t="shared" si="2"/>
        <v>152.41521325387663</v>
      </c>
      <c r="K115" s="539"/>
    </row>
    <row r="116" spans="1:11" ht="12.75" customHeight="1" x14ac:dyDescent="0.25">
      <c r="A116" s="1167"/>
      <c r="B116" s="875"/>
      <c r="C116" s="1168">
        <v>4120</v>
      </c>
      <c r="D116" s="1176" t="s">
        <v>43</v>
      </c>
      <c r="E116" s="903">
        <v>23708</v>
      </c>
      <c r="F116" s="903">
        <v>23708</v>
      </c>
      <c r="G116" s="904">
        <f t="shared" si="0"/>
        <v>100</v>
      </c>
      <c r="H116" s="905">
        <v>34793</v>
      </c>
      <c r="I116" s="904">
        <f t="shared" si="1"/>
        <v>146.75636915809008</v>
      </c>
      <c r="J116" s="904">
        <f t="shared" si="2"/>
        <v>146.75636915809008</v>
      </c>
      <c r="K116" s="906"/>
    </row>
    <row r="117" spans="1:11" ht="12.75" customHeight="1" x14ac:dyDescent="0.25">
      <c r="A117" s="852"/>
      <c r="B117" s="530"/>
      <c r="C117" s="546">
        <v>4170</v>
      </c>
      <c r="D117" s="547" t="s">
        <v>45</v>
      </c>
      <c r="E117" s="1028">
        <v>5415</v>
      </c>
      <c r="F117" s="1028">
        <v>5415</v>
      </c>
      <c r="G117" s="1029">
        <f t="shared" si="0"/>
        <v>100</v>
      </c>
      <c r="H117" s="1030">
        <v>5330</v>
      </c>
      <c r="I117" s="1029">
        <f t="shared" si="1"/>
        <v>98.430286241920598</v>
      </c>
      <c r="J117" s="1029">
        <f t="shared" si="2"/>
        <v>98.430286241920598</v>
      </c>
      <c r="K117" s="1031"/>
    </row>
    <row r="118" spans="1:11" ht="12.75" customHeight="1" x14ac:dyDescent="0.25">
      <c r="A118" s="852"/>
      <c r="B118" s="530"/>
      <c r="C118" s="535">
        <v>4210</v>
      </c>
      <c r="D118" s="291" t="s">
        <v>31</v>
      </c>
      <c r="E118" s="857">
        <v>35006</v>
      </c>
      <c r="F118" s="857">
        <v>35006</v>
      </c>
      <c r="G118" s="534">
        <f t="shared" si="0"/>
        <v>100</v>
      </c>
      <c r="H118" s="538">
        <v>19006</v>
      </c>
      <c r="I118" s="534">
        <f t="shared" si="1"/>
        <v>54.293549677198193</v>
      </c>
      <c r="J118" s="534">
        <f t="shared" si="2"/>
        <v>54.293549677198193</v>
      </c>
      <c r="K118" s="539"/>
    </row>
    <row r="119" spans="1:11" ht="12.75" customHeight="1" x14ac:dyDescent="0.25">
      <c r="A119" s="852"/>
      <c r="B119" s="530"/>
      <c r="C119" s="535">
        <v>4260</v>
      </c>
      <c r="D119" s="291" t="s">
        <v>46</v>
      </c>
      <c r="E119" s="857">
        <v>105068</v>
      </c>
      <c r="F119" s="857">
        <v>105068</v>
      </c>
      <c r="G119" s="534">
        <f t="shared" si="0"/>
        <v>100</v>
      </c>
      <c r="H119" s="538">
        <v>99804</v>
      </c>
      <c r="I119" s="534">
        <f t="shared" si="1"/>
        <v>94.989911295541944</v>
      </c>
      <c r="J119" s="534">
        <f t="shared" si="2"/>
        <v>94.989911295541944</v>
      </c>
      <c r="K119" s="539"/>
    </row>
    <row r="120" spans="1:11" ht="12.75" customHeight="1" x14ac:dyDescent="0.25">
      <c r="A120" s="852"/>
      <c r="B120" s="530"/>
      <c r="C120" s="535">
        <v>4270</v>
      </c>
      <c r="D120" s="291" t="s">
        <v>47</v>
      </c>
      <c r="E120" s="857">
        <v>5857</v>
      </c>
      <c r="F120" s="857">
        <v>5857</v>
      </c>
      <c r="G120" s="534">
        <f t="shared" si="0"/>
        <v>100</v>
      </c>
      <c r="H120" s="538">
        <v>51207</v>
      </c>
      <c r="I120" s="534">
        <f t="shared" si="1"/>
        <v>874.28717773604239</v>
      </c>
      <c r="J120" s="534">
        <f t="shared" si="2"/>
        <v>874.28717773604239</v>
      </c>
      <c r="K120" s="539"/>
    </row>
    <row r="121" spans="1:11" ht="12.75" customHeight="1" x14ac:dyDescent="0.25">
      <c r="A121" s="852"/>
      <c r="B121" s="530"/>
      <c r="C121" s="535">
        <v>4280</v>
      </c>
      <c r="D121" s="291" t="s">
        <v>48</v>
      </c>
      <c r="E121" s="857">
        <v>1225</v>
      </c>
      <c r="F121" s="857">
        <v>1225</v>
      </c>
      <c r="G121" s="534">
        <f t="shared" si="0"/>
        <v>100</v>
      </c>
      <c r="H121" s="538">
        <v>1160</v>
      </c>
      <c r="I121" s="534">
        <f t="shared" si="1"/>
        <v>94.693877551020407</v>
      </c>
      <c r="J121" s="534">
        <f t="shared" si="2"/>
        <v>94.693877551020407</v>
      </c>
      <c r="K121" s="539"/>
    </row>
    <row r="122" spans="1:11" ht="12.75" customHeight="1" x14ac:dyDescent="0.25">
      <c r="A122" s="852"/>
      <c r="B122" s="530"/>
      <c r="C122" s="535">
        <v>4300</v>
      </c>
      <c r="D122" s="198" t="s">
        <v>22</v>
      </c>
      <c r="E122" s="857">
        <v>24247</v>
      </c>
      <c r="F122" s="857">
        <v>24247</v>
      </c>
      <c r="G122" s="534">
        <f t="shared" si="0"/>
        <v>100</v>
      </c>
      <c r="H122" s="538">
        <v>25997</v>
      </c>
      <c r="I122" s="534">
        <f t="shared" si="1"/>
        <v>107.21738771806821</v>
      </c>
      <c r="J122" s="534">
        <f t="shared" si="2"/>
        <v>107.21738771806821</v>
      </c>
      <c r="K122" s="539"/>
    </row>
    <row r="123" spans="1:11" ht="12.75" customHeight="1" x14ac:dyDescent="0.25">
      <c r="A123" s="852"/>
      <c r="B123" s="530"/>
      <c r="C123" s="535">
        <v>4360</v>
      </c>
      <c r="D123" s="1025" t="s">
        <v>260</v>
      </c>
      <c r="E123" s="857">
        <v>4450</v>
      </c>
      <c r="F123" s="857">
        <v>4450</v>
      </c>
      <c r="G123" s="534">
        <f t="shared" si="0"/>
        <v>100</v>
      </c>
      <c r="H123" s="538">
        <v>4316</v>
      </c>
      <c r="I123" s="534">
        <f t="shared" si="1"/>
        <v>96.988764044943821</v>
      </c>
      <c r="J123" s="534">
        <f t="shared" si="2"/>
        <v>96.988764044943821</v>
      </c>
      <c r="K123" s="539"/>
    </row>
    <row r="124" spans="1:11" ht="12.75" customHeight="1" x14ac:dyDescent="0.25">
      <c r="A124" s="852"/>
      <c r="B124" s="530"/>
      <c r="C124" s="535">
        <v>4410</v>
      </c>
      <c r="D124" s="291" t="s">
        <v>54</v>
      </c>
      <c r="E124" s="857">
        <v>5387</v>
      </c>
      <c r="F124" s="857">
        <v>5387</v>
      </c>
      <c r="G124" s="534">
        <f t="shared" si="0"/>
        <v>100</v>
      </c>
      <c r="H124" s="538">
        <v>5274</v>
      </c>
      <c r="I124" s="534">
        <f t="shared" si="1"/>
        <v>97.90235752738073</v>
      </c>
      <c r="J124" s="534">
        <f t="shared" si="2"/>
        <v>97.90235752738073</v>
      </c>
      <c r="K124" s="539"/>
    </row>
    <row r="125" spans="1:11" ht="12.75" customHeight="1" x14ac:dyDescent="0.25">
      <c r="A125" s="852"/>
      <c r="B125" s="530"/>
      <c r="C125" s="191">
        <v>4420</v>
      </c>
      <c r="D125" s="183" t="s">
        <v>106</v>
      </c>
      <c r="E125" s="884">
        <v>661</v>
      </c>
      <c r="F125" s="884">
        <v>661</v>
      </c>
      <c r="G125" s="885">
        <f t="shared" si="0"/>
        <v>100</v>
      </c>
      <c r="H125" s="886">
        <v>641</v>
      </c>
      <c r="I125" s="885">
        <f t="shared" si="1"/>
        <v>96.974281391830559</v>
      </c>
      <c r="J125" s="885">
        <f t="shared" si="2"/>
        <v>96.974281391830559</v>
      </c>
      <c r="K125" s="887"/>
    </row>
    <row r="126" spans="1:11" ht="12.75" customHeight="1" x14ac:dyDescent="0.25">
      <c r="A126" s="852"/>
      <c r="B126" s="530"/>
      <c r="C126" s="883">
        <v>4440</v>
      </c>
      <c r="D126" s="557" t="s">
        <v>55</v>
      </c>
      <c r="E126" s="884">
        <v>39181</v>
      </c>
      <c r="F126" s="884">
        <v>39181</v>
      </c>
      <c r="G126" s="885">
        <f t="shared" si="0"/>
        <v>100</v>
      </c>
      <c r="H126" s="886">
        <v>65737</v>
      </c>
      <c r="I126" s="885">
        <f t="shared" si="1"/>
        <v>167.77774941936144</v>
      </c>
      <c r="J126" s="885">
        <f t="shared" si="2"/>
        <v>167.77774941936144</v>
      </c>
      <c r="K126" s="887"/>
    </row>
    <row r="127" spans="1:11" ht="12.75" customHeight="1" x14ac:dyDescent="0.25">
      <c r="A127" s="852"/>
      <c r="B127" s="530"/>
      <c r="C127" s="535">
        <v>4480</v>
      </c>
      <c r="D127" s="291" t="s">
        <v>56</v>
      </c>
      <c r="E127" s="857">
        <v>1435</v>
      </c>
      <c r="F127" s="857">
        <v>1435</v>
      </c>
      <c r="G127" s="534">
        <f t="shared" si="0"/>
        <v>100</v>
      </c>
      <c r="H127" s="538">
        <v>1391</v>
      </c>
      <c r="I127" s="534">
        <f t="shared" si="1"/>
        <v>96.933797909407673</v>
      </c>
      <c r="J127" s="534">
        <f t="shared" si="2"/>
        <v>96.933797909407673</v>
      </c>
      <c r="K127" s="539"/>
    </row>
    <row r="128" spans="1:11" ht="19.5" customHeight="1" x14ac:dyDescent="0.25">
      <c r="A128" s="852"/>
      <c r="B128" s="530"/>
      <c r="C128" s="191">
        <v>4610</v>
      </c>
      <c r="D128" s="183" t="s">
        <v>96</v>
      </c>
      <c r="E128" s="892">
        <v>295</v>
      </c>
      <c r="F128" s="892">
        <v>295</v>
      </c>
      <c r="G128" s="540">
        <f t="shared" si="0"/>
        <v>100</v>
      </c>
      <c r="H128" s="549">
        <v>285</v>
      </c>
      <c r="I128" s="540">
        <f t="shared" si="1"/>
        <v>96.610169491525426</v>
      </c>
      <c r="J128" s="540">
        <f t="shared" si="2"/>
        <v>96.610169491525426</v>
      </c>
      <c r="K128" s="541"/>
    </row>
    <row r="129" spans="1:11" ht="37.5" customHeight="1" x14ac:dyDescent="0.2">
      <c r="A129" s="852"/>
      <c r="B129" s="530"/>
      <c r="C129" s="865">
        <v>4700</v>
      </c>
      <c r="D129" s="166" t="s">
        <v>60</v>
      </c>
      <c r="E129" s="866">
        <v>2429</v>
      </c>
      <c r="F129" s="866">
        <v>2429</v>
      </c>
      <c r="G129" s="558">
        <f t="shared" si="0"/>
        <v>100</v>
      </c>
      <c r="H129" s="867">
        <v>2348</v>
      </c>
      <c r="I129" s="558">
        <f t="shared" si="1"/>
        <v>96.665294359818859</v>
      </c>
      <c r="J129" s="558">
        <f t="shared" si="2"/>
        <v>96.665294359818859</v>
      </c>
      <c r="K129" s="559"/>
    </row>
    <row r="130" spans="1:11" ht="12.75" hidden="1" customHeight="1" x14ac:dyDescent="0.25">
      <c r="A130" s="852"/>
      <c r="B130" s="530"/>
      <c r="C130" s="893">
        <v>6050</v>
      </c>
      <c r="D130" s="894" t="s">
        <v>61</v>
      </c>
      <c r="E130" s="866"/>
      <c r="F130" s="866"/>
      <c r="G130" s="558" t="e">
        <f t="shared" si="0"/>
        <v>#DIV/0!</v>
      </c>
      <c r="H130" s="867"/>
      <c r="I130" s="558" t="e">
        <f t="shared" si="1"/>
        <v>#DIV/0!</v>
      </c>
      <c r="J130" s="558" t="e">
        <f t="shared" si="2"/>
        <v>#DIV/0!</v>
      </c>
      <c r="K130" s="559"/>
    </row>
    <row r="131" spans="1:11" s="34" customFormat="1" ht="15" customHeight="1" x14ac:dyDescent="0.2">
      <c r="A131" s="827"/>
      <c r="B131" s="526"/>
      <c r="C131" s="571"/>
      <c r="D131" s="529" t="s">
        <v>147</v>
      </c>
      <c r="E131" s="945">
        <f>SUM(E132:E148)</f>
        <v>1529805</v>
      </c>
      <c r="F131" s="945">
        <f>SUM(F132:F148)</f>
        <v>1529805</v>
      </c>
      <c r="G131" s="943">
        <f t="shared" si="0"/>
        <v>100</v>
      </c>
      <c r="H131" s="536">
        <f>SUM(H132:H148)</f>
        <v>879677</v>
      </c>
      <c r="I131" s="537">
        <f t="shared" si="1"/>
        <v>57.502557515500342</v>
      </c>
      <c r="J131" s="1271">
        <f t="shared" si="2"/>
        <v>57.502557515500342</v>
      </c>
      <c r="K131" s="1274"/>
    </row>
    <row r="132" spans="1:11" s="34" customFormat="1" ht="12.75" customHeight="1" x14ac:dyDescent="0.25">
      <c r="A132" s="852"/>
      <c r="B132" s="530"/>
      <c r="C132" s="853">
        <v>3020</v>
      </c>
      <c r="D132" s="124" t="s">
        <v>37</v>
      </c>
      <c r="E132" s="854">
        <v>65533</v>
      </c>
      <c r="F132" s="854">
        <v>65533</v>
      </c>
      <c r="G132" s="855">
        <f t="shared" si="0"/>
        <v>100</v>
      </c>
      <c r="H132" s="862">
        <v>175220</v>
      </c>
      <c r="I132" s="545">
        <f t="shared" si="1"/>
        <v>267.37674148902084</v>
      </c>
      <c r="J132" s="1181">
        <f t="shared" si="2"/>
        <v>267.37674148902084</v>
      </c>
      <c r="K132" s="1182"/>
    </row>
    <row r="133" spans="1:11" ht="12.75" customHeight="1" x14ac:dyDescent="0.25">
      <c r="A133" s="852"/>
      <c r="B133" s="530"/>
      <c r="C133" s="535">
        <v>4010</v>
      </c>
      <c r="D133" s="291" t="s">
        <v>39</v>
      </c>
      <c r="E133" s="857">
        <v>870975</v>
      </c>
      <c r="F133" s="857">
        <v>870975</v>
      </c>
      <c r="G133" s="534">
        <f t="shared" si="0"/>
        <v>100</v>
      </c>
      <c r="H133" s="538">
        <v>376545</v>
      </c>
      <c r="I133" s="534">
        <f t="shared" si="1"/>
        <v>43.232584172909668</v>
      </c>
      <c r="J133" s="534">
        <f t="shared" si="2"/>
        <v>43.232584172909668</v>
      </c>
      <c r="K133" s="539"/>
    </row>
    <row r="134" spans="1:11" ht="12.75" customHeight="1" x14ac:dyDescent="0.25">
      <c r="A134" s="852"/>
      <c r="B134" s="530"/>
      <c r="C134" s="535">
        <v>4040</v>
      </c>
      <c r="D134" s="291" t="s">
        <v>41</v>
      </c>
      <c r="E134" s="857">
        <v>74353</v>
      </c>
      <c r="F134" s="857">
        <v>74353</v>
      </c>
      <c r="G134" s="534">
        <f t="shared" si="0"/>
        <v>100</v>
      </c>
      <c r="H134" s="538">
        <v>65000</v>
      </c>
      <c r="I134" s="534">
        <f t="shared" si="1"/>
        <v>87.42081691391067</v>
      </c>
      <c r="J134" s="534">
        <f t="shared" si="2"/>
        <v>87.42081691391067</v>
      </c>
      <c r="K134" s="539"/>
    </row>
    <row r="135" spans="1:11" ht="12.75" customHeight="1" x14ac:dyDescent="0.25">
      <c r="A135" s="852"/>
      <c r="B135" s="530"/>
      <c r="C135" s="535">
        <v>4110</v>
      </c>
      <c r="D135" s="291" t="s">
        <v>42</v>
      </c>
      <c r="E135" s="857">
        <v>163977</v>
      </c>
      <c r="F135" s="857">
        <v>163977</v>
      </c>
      <c r="G135" s="534">
        <f t="shared" si="0"/>
        <v>100</v>
      </c>
      <c r="H135" s="538">
        <v>67923</v>
      </c>
      <c r="I135" s="534">
        <f t="shared" si="1"/>
        <v>41.422272635796482</v>
      </c>
      <c r="J135" s="534">
        <f t="shared" si="2"/>
        <v>41.422272635796482</v>
      </c>
      <c r="K135" s="539"/>
    </row>
    <row r="136" spans="1:11" ht="12.75" customHeight="1" x14ac:dyDescent="0.25">
      <c r="A136" s="852"/>
      <c r="B136" s="530"/>
      <c r="C136" s="535">
        <v>4120</v>
      </c>
      <c r="D136" s="291" t="s">
        <v>43</v>
      </c>
      <c r="E136" s="857">
        <v>23494</v>
      </c>
      <c r="F136" s="857">
        <v>23494</v>
      </c>
      <c r="G136" s="534">
        <f t="shared" si="0"/>
        <v>100</v>
      </c>
      <c r="H136" s="538">
        <v>9680</v>
      </c>
      <c r="I136" s="534">
        <f t="shared" si="1"/>
        <v>41.202009023580487</v>
      </c>
      <c r="J136" s="534">
        <f t="shared" si="2"/>
        <v>41.202009023580487</v>
      </c>
      <c r="K136" s="539"/>
    </row>
    <row r="137" spans="1:11" ht="12.75" customHeight="1" x14ac:dyDescent="0.25">
      <c r="A137" s="852"/>
      <c r="B137" s="530"/>
      <c r="C137" s="535">
        <v>4170</v>
      </c>
      <c r="D137" s="291" t="s">
        <v>45</v>
      </c>
      <c r="E137" s="857">
        <v>7918</v>
      </c>
      <c r="F137" s="857">
        <v>7918</v>
      </c>
      <c r="G137" s="534">
        <f t="shared" si="0"/>
        <v>100</v>
      </c>
      <c r="H137" s="538">
        <v>5000</v>
      </c>
      <c r="I137" s="534">
        <f t="shared" ref="I137:I168" si="13">SUM(H137/F137*100)</f>
        <v>63.14725940894165</v>
      </c>
      <c r="J137" s="534">
        <f t="shared" si="2"/>
        <v>63.14725940894165</v>
      </c>
      <c r="K137" s="539"/>
    </row>
    <row r="138" spans="1:11" ht="12.75" customHeight="1" x14ac:dyDescent="0.25">
      <c r="A138" s="852"/>
      <c r="B138" s="530"/>
      <c r="C138" s="535">
        <v>4210</v>
      </c>
      <c r="D138" s="291" t="s">
        <v>31</v>
      </c>
      <c r="E138" s="857">
        <v>31000</v>
      </c>
      <c r="F138" s="857">
        <v>31000</v>
      </c>
      <c r="G138" s="534">
        <f t="shared" ref="G138:G168" si="14">SUM(F138/E138*100)</f>
        <v>100</v>
      </c>
      <c r="H138" s="538">
        <v>20000</v>
      </c>
      <c r="I138" s="534">
        <f t="shared" si="13"/>
        <v>64.516129032258064</v>
      </c>
      <c r="J138" s="534">
        <f t="shared" ref="J138:J168" si="15">SUM(H138/E138*100)</f>
        <v>64.516129032258064</v>
      </c>
      <c r="K138" s="539"/>
    </row>
    <row r="139" spans="1:11" ht="29.25" customHeight="1" x14ac:dyDescent="0.25">
      <c r="A139" s="852"/>
      <c r="B139" s="530"/>
      <c r="C139" s="553">
        <v>4230</v>
      </c>
      <c r="D139" s="192" t="s">
        <v>104</v>
      </c>
      <c r="E139" s="857">
        <v>739</v>
      </c>
      <c r="F139" s="857">
        <v>739</v>
      </c>
      <c r="G139" s="534">
        <f t="shared" si="14"/>
        <v>100</v>
      </c>
      <c r="H139" s="538">
        <v>0</v>
      </c>
      <c r="I139" s="534">
        <f t="shared" si="13"/>
        <v>0</v>
      </c>
      <c r="J139" s="534">
        <f t="shared" si="15"/>
        <v>0</v>
      </c>
      <c r="K139" s="539"/>
    </row>
    <row r="140" spans="1:11" ht="29.25" customHeight="1" x14ac:dyDescent="0.25">
      <c r="A140" s="852"/>
      <c r="B140" s="530"/>
      <c r="C140" s="553">
        <v>4240</v>
      </c>
      <c r="D140" s="498" t="s">
        <v>88</v>
      </c>
      <c r="E140" s="857">
        <v>12000</v>
      </c>
      <c r="F140" s="857">
        <v>12000</v>
      </c>
      <c r="G140" s="534">
        <f t="shared" si="14"/>
        <v>100</v>
      </c>
      <c r="H140" s="538">
        <v>1000</v>
      </c>
      <c r="I140" s="534">
        <f t="shared" si="13"/>
        <v>8.3333333333333321</v>
      </c>
      <c r="J140" s="534">
        <f t="shared" si="15"/>
        <v>8.3333333333333321</v>
      </c>
      <c r="K140" s="539"/>
    </row>
    <row r="141" spans="1:11" ht="12.75" customHeight="1" x14ac:dyDescent="0.25">
      <c r="A141" s="852"/>
      <c r="B141" s="530"/>
      <c r="C141" s="535">
        <v>4260</v>
      </c>
      <c r="D141" s="291" t="s">
        <v>46</v>
      </c>
      <c r="E141" s="857">
        <v>167400</v>
      </c>
      <c r="F141" s="857">
        <v>167400</v>
      </c>
      <c r="G141" s="534">
        <f t="shared" si="14"/>
        <v>100</v>
      </c>
      <c r="H141" s="538">
        <v>95884</v>
      </c>
      <c r="I141" s="534">
        <f t="shared" si="13"/>
        <v>57.278375149342885</v>
      </c>
      <c r="J141" s="534">
        <f t="shared" si="15"/>
        <v>57.278375149342885</v>
      </c>
      <c r="K141" s="539"/>
    </row>
    <row r="142" spans="1:11" ht="12.75" customHeight="1" x14ac:dyDescent="0.25">
      <c r="A142" s="852"/>
      <c r="B142" s="530"/>
      <c r="C142" s="535">
        <v>4270</v>
      </c>
      <c r="D142" s="291" t="s">
        <v>47</v>
      </c>
      <c r="E142" s="857">
        <v>25000</v>
      </c>
      <c r="F142" s="857">
        <v>25000</v>
      </c>
      <c r="G142" s="534">
        <f t="shared" si="14"/>
        <v>100</v>
      </c>
      <c r="H142" s="538">
        <v>5000</v>
      </c>
      <c r="I142" s="534">
        <f t="shared" si="13"/>
        <v>20</v>
      </c>
      <c r="J142" s="534">
        <f t="shared" si="15"/>
        <v>20</v>
      </c>
      <c r="K142" s="539"/>
    </row>
    <row r="143" spans="1:11" ht="12.75" customHeight="1" x14ac:dyDescent="0.25">
      <c r="A143" s="852"/>
      <c r="B143" s="530"/>
      <c r="C143" s="535">
        <v>4280</v>
      </c>
      <c r="D143" s="291" t="s">
        <v>48</v>
      </c>
      <c r="E143" s="857">
        <v>4500</v>
      </c>
      <c r="F143" s="857">
        <v>4500</v>
      </c>
      <c r="G143" s="534">
        <f t="shared" si="14"/>
        <v>100</v>
      </c>
      <c r="H143" s="538">
        <v>4500</v>
      </c>
      <c r="I143" s="534">
        <f t="shared" si="13"/>
        <v>100</v>
      </c>
      <c r="J143" s="534">
        <f t="shared" si="15"/>
        <v>100</v>
      </c>
      <c r="K143" s="539"/>
    </row>
    <row r="144" spans="1:11" ht="12.75" customHeight="1" x14ac:dyDescent="0.25">
      <c r="A144" s="852"/>
      <c r="B144" s="530"/>
      <c r="C144" s="535">
        <v>4300</v>
      </c>
      <c r="D144" s="198" t="s">
        <v>22</v>
      </c>
      <c r="E144" s="857">
        <v>16114</v>
      </c>
      <c r="F144" s="857">
        <v>16114</v>
      </c>
      <c r="G144" s="534">
        <f t="shared" si="14"/>
        <v>100</v>
      </c>
      <c r="H144" s="538">
        <v>19000</v>
      </c>
      <c r="I144" s="534">
        <f t="shared" si="13"/>
        <v>117.90989201936203</v>
      </c>
      <c r="J144" s="534">
        <f t="shared" si="15"/>
        <v>117.90989201936203</v>
      </c>
      <c r="K144" s="539"/>
    </row>
    <row r="145" spans="1:11" ht="18.75" customHeight="1" x14ac:dyDescent="0.2">
      <c r="A145" s="852"/>
      <c r="B145" s="530"/>
      <c r="C145" s="553">
        <v>4360</v>
      </c>
      <c r="D145" s="1025" t="s">
        <v>260</v>
      </c>
      <c r="E145" s="858">
        <v>7338</v>
      </c>
      <c r="F145" s="858">
        <v>7338</v>
      </c>
      <c r="G145" s="858">
        <f t="shared" si="14"/>
        <v>100</v>
      </c>
      <c r="H145" s="859">
        <v>5000</v>
      </c>
      <c r="I145" s="858">
        <f t="shared" si="13"/>
        <v>68.138457345325705</v>
      </c>
      <c r="J145" s="858">
        <f t="shared" si="15"/>
        <v>68.138457345325705</v>
      </c>
      <c r="K145" s="895"/>
    </row>
    <row r="146" spans="1:11" ht="12.75" customHeight="1" x14ac:dyDescent="0.25">
      <c r="A146" s="852"/>
      <c r="B146" s="530"/>
      <c r="C146" s="535">
        <v>4410</v>
      </c>
      <c r="D146" s="291" t="s">
        <v>54</v>
      </c>
      <c r="E146" s="857">
        <v>4751</v>
      </c>
      <c r="F146" s="857">
        <v>4751</v>
      </c>
      <c r="G146" s="534">
        <f t="shared" si="14"/>
        <v>100</v>
      </c>
      <c r="H146" s="538">
        <v>4751</v>
      </c>
      <c r="I146" s="534">
        <f t="shared" si="13"/>
        <v>100</v>
      </c>
      <c r="J146" s="534">
        <f t="shared" si="15"/>
        <v>100</v>
      </c>
      <c r="K146" s="539"/>
    </row>
    <row r="147" spans="1:11" ht="12.75" customHeight="1" x14ac:dyDescent="0.25">
      <c r="A147" s="852"/>
      <c r="B147" s="530"/>
      <c r="C147" s="535">
        <v>4440</v>
      </c>
      <c r="D147" s="291" t="s">
        <v>55</v>
      </c>
      <c r="E147" s="857">
        <v>49077</v>
      </c>
      <c r="F147" s="857">
        <v>49077</v>
      </c>
      <c r="G147" s="534">
        <f t="shared" si="14"/>
        <v>100</v>
      </c>
      <c r="H147" s="538">
        <v>22674</v>
      </c>
      <c r="I147" s="534">
        <f t="shared" si="13"/>
        <v>46.200868023717831</v>
      </c>
      <c r="J147" s="534">
        <f t="shared" si="15"/>
        <v>46.200868023717831</v>
      </c>
      <c r="K147" s="539"/>
    </row>
    <row r="148" spans="1:11" ht="30" customHeight="1" x14ac:dyDescent="0.2">
      <c r="A148" s="852"/>
      <c r="B148" s="530"/>
      <c r="C148" s="553">
        <v>4700</v>
      </c>
      <c r="D148" s="192" t="s">
        <v>60</v>
      </c>
      <c r="E148" s="863">
        <v>5636</v>
      </c>
      <c r="F148" s="863">
        <v>5636</v>
      </c>
      <c r="G148" s="858">
        <f t="shared" si="14"/>
        <v>100</v>
      </c>
      <c r="H148" s="864">
        <v>2500</v>
      </c>
      <c r="I148" s="858">
        <f t="shared" si="13"/>
        <v>44.357700496806245</v>
      </c>
      <c r="J148" s="858">
        <f t="shared" si="15"/>
        <v>44.357700496806245</v>
      </c>
      <c r="K148" s="888"/>
    </row>
    <row r="149" spans="1:11" s="36" customFormat="1" ht="15" customHeight="1" x14ac:dyDescent="0.25">
      <c r="A149" s="852"/>
      <c r="B149" s="530"/>
      <c r="C149" s="569"/>
      <c r="D149" s="529" t="s">
        <v>148</v>
      </c>
      <c r="E149" s="908">
        <f>SUM(E150:E168)</f>
        <v>2832247</v>
      </c>
      <c r="F149" s="908">
        <f>SUM(F150:F168)</f>
        <v>2832247</v>
      </c>
      <c r="G149" s="537">
        <f t="shared" si="14"/>
        <v>100</v>
      </c>
      <c r="H149" s="536">
        <f>SUM(H150:H168)</f>
        <v>2910740</v>
      </c>
      <c r="I149" s="537">
        <f t="shared" si="13"/>
        <v>102.77140376527896</v>
      </c>
      <c r="J149" s="1271">
        <f t="shared" si="15"/>
        <v>102.77140376527896</v>
      </c>
      <c r="K149" s="1273"/>
    </row>
    <row r="150" spans="1:11" s="36" customFormat="1" ht="12.75" customHeight="1" x14ac:dyDescent="0.25">
      <c r="A150" s="1167"/>
      <c r="B150" s="875"/>
      <c r="C150" s="1183">
        <v>3020</v>
      </c>
      <c r="D150" s="1184" t="s">
        <v>37</v>
      </c>
      <c r="E150" s="1185">
        <v>4737</v>
      </c>
      <c r="F150" s="1185">
        <v>4737</v>
      </c>
      <c r="G150" s="1186">
        <f t="shared" si="14"/>
        <v>100</v>
      </c>
      <c r="H150" s="1187">
        <v>4769</v>
      </c>
      <c r="I150" s="1186">
        <f t="shared" si="13"/>
        <v>100.67553303778763</v>
      </c>
      <c r="J150" s="1186">
        <f t="shared" si="15"/>
        <v>100.67553303778763</v>
      </c>
      <c r="K150" s="1188"/>
    </row>
    <row r="151" spans="1:11" ht="12.75" customHeight="1" x14ac:dyDescent="0.25">
      <c r="A151" s="852"/>
      <c r="B151" s="530"/>
      <c r="C151" s="546">
        <v>4010</v>
      </c>
      <c r="D151" s="547" t="s">
        <v>39</v>
      </c>
      <c r="E151" s="1028">
        <v>1782461</v>
      </c>
      <c r="F151" s="1028">
        <v>1782461</v>
      </c>
      <c r="G151" s="1029">
        <f t="shared" si="14"/>
        <v>100</v>
      </c>
      <c r="H151" s="1030">
        <v>1825728</v>
      </c>
      <c r="I151" s="1029">
        <f t="shared" si="13"/>
        <v>102.42737428757206</v>
      </c>
      <c r="J151" s="1029">
        <f t="shared" si="15"/>
        <v>102.42737428757206</v>
      </c>
      <c r="K151" s="1031"/>
    </row>
    <row r="152" spans="1:11" ht="12.75" customHeight="1" x14ac:dyDescent="0.25">
      <c r="A152" s="852"/>
      <c r="B152" s="530"/>
      <c r="C152" s="535">
        <v>4040</v>
      </c>
      <c r="D152" s="291" t="s">
        <v>41</v>
      </c>
      <c r="E152" s="857">
        <v>138215</v>
      </c>
      <c r="F152" s="857">
        <v>138215</v>
      </c>
      <c r="G152" s="534">
        <f t="shared" si="14"/>
        <v>100</v>
      </c>
      <c r="H152" s="538">
        <v>158000</v>
      </c>
      <c r="I152" s="534">
        <f t="shared" si="13"/>
        <v>114.31465470462685</v>
      </c>
      <c r="J152" s="534">
        <f t="shared" si="15"/>
        <v>114.31465470462685</v>
      </c>
      <c r="K152" s="539"/>
    </row>
    <row r="153" spans="1:11" ht="12.75" customHeight="1" x14ac:dyDescent="0.25">
      <c r="A153" s="852"/>
      <c r="B153" s="530"/>
      <c r="C153" s="535">
        <v>4110</v>
      </c>
      <c r="D153" s="291" t="s">
        <v>42</v>
      </c>
      <c r="E153" s="857">
        <v>331410</v>
      </c>
      <c r="F153" s="857">
        <v>331410</v>
      </c>
      <c r="G153" s="534">
        <f t="shared" si="14"/>
        <v>100</v>
      </c>
      <c r="H153" s="538">
        <v>340700</v>
      </c>
      <c r="I153" s="534">
        <f t="shared" si="13"/>
        <v>102.80317431580217</v>
      </c>
      <c r="J153" s="534">
        <f t="shared" si="15"/>
        <v>102.80317431580217</v>
      </c>
      <c r="K153" s="539"/>
    </row>
    <row r="154" spans="1:11" ht="12.75" customHeight="1" x14ac:dyDescent="0.25">
      <c r="A154" s="852"/>
      <c r="B154" s="530"/>
      <c r="C154" s="535">
        <v>4120</v>
      </c>
      <c r="D154" s="291" t="s">
        <v>43</v>
      </c>
      <c r="E154" s="857">
        <v>46479</v>
      </c>
      <c r="F154" s="857">
        <v>46479</v>
      </c>
      <c r="G154" s="534">
        <f t="shared" si="14"/>
        <v>100</v>
      </c>
      <c r="H154" s="538">
        <v>48400</v>
      </c>
      <c r="I154" s="534">
        <f t="shared" si="13"/>
        <v>104.13304933410788</v>
      </c>
      <c r="J154" s="534">
        <f t="shared" si="15"/>
        <v>104.13304933410788</v>
      </c>
      <c r="K154" s="539"/>
    </row>
    <row r="155" spans="1:11" ht="12.75" customHeight="1" x14ac:dyDescent="0.25">
      <c r="A155" s="852"/>
      <c r="B155" s="530"/>
      <c r="C155" s="883">
        <v>4170</v>
      </c>
      <c r="D155" s="557" t="s">
        <v>45</v>
      </c>
      <c r="E155" s="884">
        <v>908</v>
      </c>
      <c r="F155" s="884">
        <v>908</v>
      </c>
      <c r="G155" s="885">
        <f t="shared" si="14"/>
        <v>100</v>
      </c>
      <c r="H155" s="886">
        <v>914</v>
      </c>
      <c r="I155" s="885">
        <f t="shared" si="13"/>
        <v>100.66079295154185</v>
      </c>
      <c r="J155" s="885">
        <f t="shared" si="15"/>
        <v>100.66079295154185</v>
      </c>
      <c r="K155" s="887"/>
    </row>
    <row r="156" spans="1:11" ht="12.75" customHeight="1" x14ac:dyDescent="0.25">
      <c r="A156" s="852"/>
      <c r="B156" s="530"/>
      <c r="C156" s="535">
        <v>4210</v>
      </c>
      <c r="D156" s="291" t="s">
        <v>31</v>
      </c>
      <c r="E156" s="857">
        <v>68225</v>
      </c>
      <c r="F156" s="857">
        <v>68225</v>
      </c>
      <c r="G156" s="534">
        <f t="shared" si="14"/>
        <v>100</v>
      </c>
      <c r="H156" s="538">
        <v>68727</v>
      </c>
      <c r="I156" s="534">
        <f t="shared" si="13"/>
        <v>100.73580065958228</v>
      </c>
      <c r="J156" s="534">
        <f t="shared" si="15"/>
        <v>100.73580065958228</v>
      </c>
      <c r="K156" s="539"/>
    </row>
    <row r="157" spans="1:11" ht="33.75" customHeight="1" x14ac:dyDescent="0.25">
      <c r="A157" s="852"/>
      <c r="B157" s="530"/>
      <c r="C157" s="553">
        <v>4230</v>
      </c>
      <c r="D157" s="498" t="s">
        <v>104</v>
      </c>
      <c r="E157" s="863">
        <v>318</v>
      </c>
      <c r="F157" s="863">
        <v>318</v>
      </c>
      <c r="G157" s="858">
        <f t="shared" si="14"/>
        <v>100</v>
      </c>
      <c r="H157" s="864"/>
      <c r="I157" s="1065">
        <f t="shared" ref="I157" si="16">SUM(H157/F157*100)</f>
        <v>0</v>
      </c>
      <c r="J157" s="1065">
        <f t="shared" ref="J157" si="17">SUM(H157/E157*100)</f>
        <v>0</v>
      </c>
      <c r="K157" s="539"/>
    </row>
    <row r="158" spans="1:11" ht="12.75" customHeight="1" x14ac:dyDescent="0.25">
      <c r="A158" s="852"/>
      <c r="B158" s="530"/>
      <c r="C158" s="535">
        <v>4240</v>
      </c>
      <c r="D158" s="291" t="s">
        <v>88</v>
      </c>
      <c r="E158" s="857">
        <v>15069</v>
      </c>
      <c r="F158" s="857">
        <v>15069</v>
      </c>
      <c r="G158" s="534">
        <f t="shared" si="14"/>
        <v>100</v>
      </c>
      <c r="H158" s="538">
        <v>15171</v>
      </c>
      <c r="I158" s="534">
        <f t="shared" si="13"/>
        <v>100.67688632291458</v>
      </c>
      <c r="J158" s="534">
        <f t="shared" si="15"/>
        <v>100.67688632291458</v>
      </c>
      <c r="K158" s="539"/>
    </row>
    <row r="159" spans="1:11" ht="12.75" customHeight="1" x14ac:dyDescent="0.25">
      <c r="A159" s="852"/>
      <c r="B159" s="530"/>
      <c r="C159" s="535">
        <v>4260</v>
      </c>
      <c r="D159" s="291" t="s">
        <v>46</v>
      </c>
      <c r="E159" s="857">
        <v>221787</v>
      </c>
      <c r="F159" s="857">
        <v>221787</v>
      </c>
      <c r="G159" s="534">
        <f t="shared" si="14"/>
        <v>100</v>
      </c>
      <c r="H159" s="538">
        <v>223339</v>
      </c>
      <c r="I159" s="534">
        <f t="shared" si="13"/>
        <v>100.69977050052528</v>
      </c>
      <c r="J159" s="534">
        <f t="shared" si="15"/>
        <v>100.69977050052528</v>
      </c>
      <c r="K159" s="539"/>
    </row>
    <row r="160" spans="1:11" ht="12.75" hidden="1" customHeight="1" x14ac:dyDescent="0.25">
      <c r="A160" s="852"/>
      <c r="B160" s="530"/>
      <c r="C160" s="535">
        <v>4270</v>
      </c>
      <c r="D160" s="291" t="s">
        <v>47</v>
      </c>
      <c r="E160" s="857"/>
      <c r="F160" s="857"/>
      <c r="G160" s="534" t="e">
        <f t="shared" si="14"/>
        <v>#DIV/0!</v>
      </c>
      <c r="H160" s="538"/>
      <c r="I160" s="534" t="e">
        <f t="shared" si="13"/>
        <v>#DIV/0!</v>
      </c>
      <c r="J160" s="534" t="e">
        <f t="shared" si="15"/>
        <v>#DIV/0!</v>
      </c>
      <c r="K160" s="539"/>
    </row>
    <row r="161" spans="1:11" ht="12.75" customHeight="1" x14ac:dyDescent="0.25">
      <c r="A161" s="852"/>
      <c r="B161" s="530"/>
      <c r="C161" s="535">
        <v>4270</v>
      </c>
      <c r="D161" s="291" t="s">
        <v>47</v>
      </c>
      <c r="E161" s="857">
        <v>27959</v>
      </c>
      <c r="F161" s="857">
        <v>27959</v>
      </c>
      <c r="G161" s="545">
        <f t="shared" ref="G161" si="18">SUM(F161/E161*100)</f>
        <v>100</v>
      </c>
      <c r="H161" s="538">
        <v>28148</v>
      </c>
      <c r="I161" s="534"/>
      <c r="J161" s="534"/>
      <c r="K161" s="539"/>
    </row>
    <row r="162" spans="1:11" ht="12.75" customHeight="1" x14ac:dyDescent="0.25">
      <c r="A162" s="852"/>
      <c r="B162" s="530"/>
      <c r="C162" s="535">
        <v>4280</v>
      </c>
      <c r="D162" s="291" t="s">
        <v>48</v>
      </c>
      <c r="E162" s="857">
        <v>2723</v>
      </c>
      <c r="F162" s="857">
        <v>2723</v>
      </c>
      <c r="G162" s="534">
        <f t="shared" si="14"/>
        <v>100</v>
      </c>
      <c r="H162" s="538">
        <v>2742</v>
      </c>
      <c r="I162" s="534">
        <f t="shared" si="13"/>
        <v>100.69775982372384</v>
      </c>
      <c r="J162" s="534">
        <f t="shared" si="15"/>
        <v>100.69775982372384</v>
      </c>
      <c r="K162" s="539"/>
    </row>
    <row r="163" spans="1:11" ht="12.75" customHeight="1" x14ac:dyDescent="0.25">
      <c r="A163" s="852"/>
      <c r="B163" s="530"/>
      <c r="C163" s="535">
        <v>4300</v>
      </c>
      <c r="D163" s="198" t="s">
        <v>22</v>
      </c>
      <c r="E163" s="857">
        <v>71612</v>
      </c>
      <c r="F163" s="857">
        <v>71612</v>
      </c>
      <c r="G163" s="534">
        <f t="shared" si="14"/>
        <v>100</v>
      </c>
      <c r="H163" s="538">
        <v>72095</v>
      </c>
      <c r="I163" s="534">
        <f t="shared" si="13"/>
        <v>100.67446796626265</v>
      </c>
      <c r="J163" s="534">
        <f t="shared" si="15"/>
        <v>100.67446796626265</v>
      </c>
      <c r="K163" s="539"/>
    </row>
    <row r="164" spans="1:11" ht="16.5" customHeight="1" x14ac:dyDescent="0.2">
      <c r="A164" s="852"/>
      <c r="B164" s="530"/>
      <c r="C164" s="553">
        <v>4360</v>
      </c>
      <c r="D164" s="1025" t="s">
        <v>260</v>
      </c>
      <c r="E164" s="863">
        <v>7651</v>
      </c>
      <c r="F164" s="863">
        <v>7651</v>
      </c>
      <c r="G164" s="858">
        <f t="shared" si="14"/>
        <v>100</v>
      </c>
      <c r="H164" s="864">
        <v>7704</v>
      </c>
      <c r="I164" s="858">
        <f t="shared" si="13"/>
        <v>100.69271990589466</v>
      </c>
      <c r="J164" s="863">
        <f t="shared" si="15"/>
        <v>100.69271990589466</v>
      </c>
      <c r="K164" s="888"/>
    </row>
    <row r="165" spans="1:11" ht="12.75" customHeight="1" x14ac:dyDescent="0.25">
      <c r="A165" s="852"/>
      <c r="B165" s="530"/>
      <c r="C165" s="535">
        <v>4410</v>
      </c>
      <c r="D165" s="291" t="s">
        <v>54</v>
      </c>
      <c r="E165" s="857">
        <v>2723</v>
      </c>
      <c r="F165" s="857">
        <v>2723</v>
      </c>
      <c r="G165" s="896">
        <f t="shared" si="14"/>
        <v>100</v>
      </c>
      <c r="H165" s="538">
        <v>2742</v>
      </c>
      <c r="I165" s="896">
        <f t="shared" si="13"/>
        <v>100.69775982372384</v>
      </c>
      <c r="J165" s="896">
        <f t="shared" si="15"/>
        <v>100.69775982372384</v>
      </c>
      <c r="K165" s="539"/>
    </row>
    <row r="166" spans="1:11" ht="12.75" customHeight="1" x14ac:dyDescent="0.25">
      <c r="A166" s="852"/>
      <c r="B166" s="530"/>
      <c r="C166" s="535">
        <v>4440</v>
      </c>
      <c r="D166" s="291" t="s">
        <v>55</v>
      </c>
      <c r="E166" s="857">
        <v>106430</v>
      </c>
      <c r="F166" s="857">
        <v>106430</v>
      </c>
      <c r="G166" s="896">
        <f t="shared" si="14"/>
        <v>100</v>
      </c>
      <c r="H166" s="538">
        <v>107996</v>
      </c>
      <c r="I166" s="896">
        <f t="shared" si="13"/>
        <v>101.47138964577658</v>
      </c>
      <c r="J166" s="896">
        <f t="shared" si="15"/>
        <v>101.47138964577658</v>
      </c>
      <c r="K166" s="539"/>
    </row>
    <row r="167" spans="1:11" ht="12.75" customHeight="1" x14ac:dyDescent="0.25">
      <c r="A167" s="852"/>
      <c r="B167" s="530"/>
      <c r="C167" s="535">
        <v>4480</v>
      </c>
      <c r="D167" s="291" t="s">
        <v>56</v>
      </c>
      <c r="E167" s="857">
        <v>817</v>
      </c>
      <c r="F167" s="857">
        <v>817</v>
      </c>
      <c r="G167" s="896">
        <f t="shared" si="14"/>
        <v>100</v>
      </c>
      <c r="H167" s="538">
        <v>823</v>
      </c>
      <c r="I167" s="896">
        <f t="shared" si="13"/>
        <v>100.734394124847</v>
      </c>
      <c r="J167" s="896">
        <f t="shared" si="15"/>
        <v>100.734394124847</v>
      </c>
      <c r="K167" s="539"/>
    </row>
    <row r="168" spans="1:11" ht="24.75" customHeight="1" x14ac:dyDescent="0.2">
      <c r="A168" s="852"/>
      <c r="B168" s="530"/>
      <c r="C168" s="553">
        <v>4700</v>
      </c>
      <c r="D168" s="192" t="s">
        <v>60</v>
      </c>
      <c r="E168" s="858">
        <v>2723</v>
      </c>
      <c r="F168" s="858">
        <v>2723</v>
      </c>
      <c r="G168" s="863">
        <f t="shared" si="14"/>
        <v>100</v>
      </c>
      <c r="H168" s="859">
        <v>2742</v>
      </c>
      <c r="I168" s="863">
        <f t="shared" si="13"/>
        <v>100.69775982372384</v>
      </c>
      <c r="J168" s="863">
        <f t="shared" si="15"/>
        <v>100.69775982372384</v>
      </c>
      <c r="K168" s="897"/>
    </row>
    <row r="169" spans="1:11" ht="15" customHeight="1" x14ac:dyDescent="0.25">
      <c r="A169" s="852"/>
      <c r="B169" s="530"/>
      <c r="C169" s="569"/>
      <c r="D169" s="529" t="s">
        <v>140</v>
      </c>
      <c r="E169" s="946">
        <f>SUM(E170:E174)</f>
        <v>19859</v>
      </c>
      <c r="F169" s="946">
        <f>SUM(F170:F174)</f>
        <v>19859</v>
      </c>
      <c r="G169" s="531">
        <f t="shared" ref="G169:G187" si="19">SUM(F169/E169*100)</f>
        <v>100</v>
      </c>
      <c r="H169" s="947">
        <f>SUM(H170:H174)</f>
        <v>30082</v>
      </c>
      <c r="I169" s="531">
        <f t="shared" ref="I169:I176" si="20">SUM(H169/F169*100)</f>
        <v>151.47791933128556</v>
      </c>
      <c r="J169" s="1276">
        <f t="shared" ref="J169:J176" si="21">SUM(H169/E169*100)</f>
        <v>151.47791933128556</v>
      </c>
      <c r="K169" s="1275"/>
    </row>
    <row r="170" spans="1:11" ht="12.75" customHeight="1" x14ac:dyDescent="0.25">
      <c r="A170" s="852"/>
      <c r="B170" s="530"/>
      <c r="C170" s="853">
        <v>4010</v>
      </c>
      <c r="D170" s="898" t="s">
        <v>39</v>
      </c>
      <c r="E170" s="854">
        <v>14859</v>
      </c>
      <c r="F170" s="854">
        <v>14859</v>
      </c>
      <c r="G170" s="855">
        <f t="shared" si="19"/>
        <v>100</v>
      </c>
      <c r="H170" s="856">
        <v>25082</v>
      </c>
      <c r="I170" s="855">
        <f t="shared" si="20"/>
        <v>168.80005383942392</v>
      </c>
      <c r="J170" s="1192">
        <f t="shared" si="21"/>
        <v>168.80005383942392</v>
      </c>
      <c r="K170" s="1194"/>
    </row>
    <row r="171" spans="1:11" ht="12.75" hidden="1" customHeight="1" x14ac:dyDescent="0.25">
      <c r="A171" s="852"/>
      <c r="B171" s="530"/>
      <c r="C171" s="535">
        <v>4110</v>
      </c>
      <c r="D171" s="291" t="s">
        <v>42</v>
      </c>
      <c r="E171" s="857"/>
      <c r="F171" s="857"/>
      <c r="G171" s="534" t="e">
        <f t="shared" si="19"/>
        <v>#DIV/0!</v>
      </c>
      <c r="H171" s="538"/>
      <c r="I171" s="534" t="e">
        <f t="shared" si="20"/>
        <v>#DIV/0!</v>
      </c>
      <c r="J171" s="534" t="e">
        <f t="shared" si="21"/>
        <v>#DIV/0!</v>
      </c>
      <c r="K171" s="539"/>
    </row>
    <row r="172" spans="1:11" ht="12.75" customHeight="1" x14ac:dyDescent="0.25">
      <c r="A172" s="852"/>
      <c r="B172" s="530"/>
      <c r="C172" s="535">
        <v>4170</v>
      </c>
      <c r="D172" s="291" t="s">
        <v>45</v>
      </c>
      <c r="E172" s="857">
        <v>5000</v>
      </c>
      <c r="F172" s="857">
        <v>5000</v>
      </c>
      <c r="G172" s="534">
        <f t="shared" si="19"/>
        <v>100</v>
      </c>
      <c r="H172" s="538">
        <v>5000</v>
      </c>
      <c r="I172" s="534">
        <f t="shared" si="20"/>
        <v>100</v>
      </c>
      <c r="J172" s="534">
        <f t="shared" si="21"/>
        <v>100</v>
      </c>
      <c r="K172" s="539"/>
    </row>
    <row r="173" spans="1:11" ht="12.75" hidden="1" customHeight="1" x14ac:dyDescent="0.25">
      <c r="A173" s="852"/>
      <c r="B173" s="530"/>
      <c r="C173" s="535">
        <v>4270</v>
      </c>
      <c r="D173" s="291" t="s">
        <v>47</v>
      </c>
      <c r="E173" s="857"/>
      <c r="F173" s="857"/>
      <c r="G173" s="534" t="e">
        <f t="shared" si="19"/>
        <v>#DIV/0!</v>
      </c>
      <c r="H173" s="538"/>
      <c r="I173" s="534" t="e">
        <f t="shared" si="20"/>
        <v>#DIV/0!</v>
      </c>
      <c r="J173" s="534" t="e">
        <f t="shared" si="21"/>
        <v>#DIV/0!</v>
      </c>
      <c r="K173" s="539"/>
    </row>
    <row r="174" spans="1:11" ht="30" hidden="1" customHeight="1" x14ac:dyDescent="0.2">
      <c r="A174" s="852"/>
      <c r="B174" s="530"/>
      <c r="C174" s="530">
        <v>6060</v>
      </c>
      <c r="D174" s="513" t="s">
        <v>62</v>
      </c>
      <c r="E174" s="882"/>
      <c r="F174" s="882"/>
      <c r="G174" s="548" t="e">
        <f t="shared" si="19"/>
        <v>#DIV/0!</v>
      </c>
      <c r="H174" s="556"/>
      <c r="I174" s="548"/>
      <c r="J174" s="548"/>
      <c r="K174" s="550"/>
    </row>
    <row r="175" spans="1:11" s="33" customFormat="1" ht="15" customHeight="1" x14ac:dyDescent="0.2">
      <c r="A175" s="827"/>
      <c r="B175" s="528">
        <v>80134</v>
      </c>
      <c r="C175" s="528"/>
      <c r="D175" s="529" t="s">
        <v>149</v>
      </c>
      <c r="E175" s="945">
        <f>SUM(E176+E188)</f>
        <v>934349</v>
      </c>
      <c r="F175" s="945">
        <f>SUM(F176+F188)</f>
        <v>934349</v>
      </c>
      <c r="G175" s="943">
        <f t="shared" si="19"/>
        <v>100</v>
      </c>
      <c r="H175" s="948">
        <f>SUM(H176+H188)</f>
        <v>692217</v>
      </c>
      <c r="I175" s="537">
        <f t="shared" si="20"/>
        <v>74.08548625834672</v>
      </c>
      <c r="J175" s="1271">
        <f t="shared" si="21"/>
        <v>74.08548625834672</v>
      </c>
      <c r="K175" s="1274"/>
    </row>
    <row r="176" spans="1:11" s="34" customFormat="1" ht="15" customHeight="1" x14ac:dyDescent="0.2">
      <c r="A176" s="852"/>
      <c r="B176" s="530"/>
      <c r="C176" s="571"/>
      <c r="D176" s="529" t="s">
        <v>138</v>
      </c>
      <c r="E176" s="945">
        <f>SUM(E177:E187)</f>
        <v>934349</v>
      </c>
      <c r="F176" s="945">
        <f>SUM(F177:F187)</f>
        <v>934349</v>
      </c>
      <c r="G176" s="943">
        <f t="shared" si="19"/>
        <v>100</v>
      </c>
      <c r="H176" s="948">
        <f>SUM(H177:H187)</f>
        <v>692217</v>
      </c>
      <c r="I176" s="537">
        <f t="shared" si="20"/>
        <v>74.08548625834672</v>
      </c>
      <c r="J176" s="1271">
        <f t="shared" si="21"/>
        <v>74.08548625834672</v>
      </c>
      <c r="K176" s="1272"/>
    </row>
    <row r="177" spans="1:11" s="34" customFormat="1" ht="12.75" customHeight="1" x14ac:dyDescent="0.25">
      <c r="A177" s="852"/>
      <c r="B177" s="530"/>
      <c r="C177" s="532">
        <v>3020</v>
      </c>
      <c r="D177" s="124" t="s">
        <v>37</v>
      </c>
      <c r="E177" s="890">
        <v>900</v>
      </c>
      <c r="F177" s="890">
        <v>900</v>
      </c>
      <c r="G177" s="891">
        <f t="shared" si="19"/>
        <v>100</v>
      </c>
      <c r="H177" s="899">
        <v>900</v>
      </c>
      <c r="I177" s="900">
        <f t="shared" ref="I177:I187" si="22">SUM(H177/F177*100)</f>
        <v>100</v>
      </c>
      <c r="J177" s="1181">
        <f t="shared" ref="J177:J187" si="23">SUM(H177/E177*100)</f>
        <v>100</v>
      </c>
      <c r="K177" s="1182"/>
    </row>
    <row r="178" spans="1:11" ht="12.75" customHeight="1" x14ac:dyDescent="0.25">
      <c r="A178" s="852"/>
      <c r="B178" s="530"/>
      <c r="C178" s="535">
        <v>4010</v>
      </c>
      <c r="D178" s="291" t="s">
        <v>39</v>
      </c>
      <c r="E178" s="857">
        <v>630222</v>
      </c>
      <c r="F178" s="857">
        <v>630222</v>
      </c>
      <c r="G178" s="534">
        <f t="shared" si="19"/>
        <v>100</v>
      </c>
      <c r="H178" s="538">
        <v>431584</v>
      </c>
      <c r="I178" s="534">
        <f t="shared" si="22"/>
        <v>68.481265331898925</v>
      </c>
      <c r="J178" s="534">
        <f t="shared" si="23"/>
        <v>68.481265331898925</v>
      </c>
      <c r="K178" s="539"/>
    </row>
    <row r="179" spans="1:11" ht="12.75" customHeight="1" x14ac:dyDescent="0.25">
      <c r="A179" s="852"/>
      <c r="B179" s="530"/>
      <c r="C179" s="535">
        <v>4040</v>
      </c>
      <c r="D179" s="291" t="s">
        <v>41</v>
      </c>
      <c r="E179" s="857">
        <v>40412</v>
      </c>
      <c r="F179" s="857">
        <v>40412</v>
      </c>
      <c r="G179" s="534">
        <f t="shared" si="19"/>
        <v>100</v>
      </c>
      <c r="H179" s="538">
        <v>39000</v>
      </c>
      <c r="I179" s="534">
        <f t="shared" si="22"/>
        <v>96.505988320300901</v>
      </c>
      <c r="J179" s="534">
        <f t="shared" si="23"/>
        <v>96.505988320300901</v>
      </c>
      <c r="K179" s="539"/>
    </row>
    <row r="180" spans="1:11" ht="12.75" customHeight="1" x14ac:dyDescent="0.25">
      <c r="A180" s="852"/>
      <c r="B180" s="530"/>
      <c r="C180" s="535">
        <v>4110</v>
      </c>
      <c r="D180" s="291" t="s">
        <v>42</v>
      </c>
      <c r="E180" s="857">
        <v>109801</v>
      </c>
      <c r="F180" s="857">
        <v>109801</v>
      </c>
      <c r="G180" s="534">
        <f t="shared" si="19"/>
        <v>100</v>
      </c>
      <c r="H180" s="538">
        <v>80900</v>
      </c>
      <c r="I180" s="534">
        <f t="shared" si="22"/>
        <v>73.678746095208609</v>
      </c>
      <c r="J180" s="534">
        <f t="shared" si="23"/>
        <v>73.678746095208609</v>
      </c>
      <c r="K180" s="539"/>
    </row>
    <row r="181" spans="1:11" ht="12.75" customHeight="1" x14ac:dyDescent="0.25">
      <c r="A181" s="852"/>
      <c r="B181" s="530"/>
      <c r="C181" s="535">
        <v>4120</v>
      </c>
      <c r="D181" s="291" t="s">
        <v>43</v>
      </c>
      <c r="E181" s="857">
        <v>15550</v>
      </c>
      <c r="F181" s="857">
        <v>15550</v>
      </c>
      <c r="G181" s="534">
        <f t="shared" si="19"/>
        <v>100</v>
      </c>
      <c r="H181" s="538">
        <v>11600</v>
      </c>
      <c r="I181" s="534">
        <f t="shared" si="22"/>
        <v>74.59807073954984</v>
      </c>
      <c r="J181" s="534">
        <f t="shared" si="23"/>
        <v>74.59807073954984</v>
      </c>
      <c r="K181" s="539"/>
    </row>
    <row r="182" spans="1:11" ht="12.75" customHeight="1" x14ac:dyDescent="0.25">
      <c r="A182" s="852"/>
      <c r="B182" s="530"/>
      <c r="C182" s="535">
        <v>4210</v>
      </c>
      <c r="D182" s="291" t="s">
        <v>31</v>
      </c>
      <c r="E182" s="857">
        <v>21426</v>
      </c>
      <c r="F182" s="857">
        <v>21426</v>
      </c>
      <c r="G182" s="534">
        <f t="shared" si="19"/>
        <v>100</v>
      </c>
      <c r="H182" s="538">
        <v>21426</v>
      </c>
      <c r="I182" s="1065">
        <f t="shared" ref="I182:I185" si="24">SUM(H182/F182*100)</f>
        <v>100</v>
      </c>
      <c r="J182" s="1065">
        <f t="shared" ref="J182:J185" si="25">SUM(H182/E182*100)</f>
        <v>100</v>
      </c>
      <c r="K182" s="539"/>
    </row>
    <row r="183" spans="1:11" ht="12.75" customHeight="1" x14ac:dyDescent="0.25">
      <c r="A183" s="852"/>
      <c r="B183" s="530"/>
      <c r="C183" s="535">
        <v>4220</v>
      </c>
      <c r="D183" s="291" t="s">
        <v>163</v>
      </c>
      <c r="E183" s="857">
        <v>1500</v>
      </c>
      <c r="F183" s="857">
        <v>1500</v>
      </c>
      <c r="G183" s="534">
        <f t="shared" si="19"/>
        <v>100</v>
      </c>
      <c r="H183" s="538">
        <v>1500</v>
      </c>
      <c r="I183" s="1065">
        <f t="shared" si="24"/>
        <v>100</v>
      </c>
      <c r="J183" s="1065">
        <f t="shared" si="25"/>
        <v>100</v>
      </c>
      <c r="K183" s="539"/>
    </row>
    <row r="184" spans="1:11" ht="12.75" customHeight="1" x14ac:dyDescent="0.25">
      <c r="A184" s="852"/>
      <c r="B184" s="530"/>
      <c r="C184" s="535">
        <v>4240</v>
      </c>
      <c r="D184" s="291" t="s">
        <v>88</v>
      </c>
      <c r="E184" s="857">
        <v>41180</v>
      </c>
      <c r="F184" s="857">
        <v>41180</v>
      </c>
      <c r="G184" s="534">
        <f t="shared" si="19"/>
        <v>100</v>
      </c>
      <c r="H184" s="538">
        <v>41180</v>
      </c>
      <c r="I184" s="1065">
        <f t="shared" si="24"/>
        <v>100</v>
      </c>
      <c r="J184" s="1065">
        <f t="shared" si="25"/>
        <v>100</v>
      </c>
      <c r="K184" s="539"/>
    </row>
    <row r="185" spans="1:11" ht="12.75" customHeight="1" x14ac:dyDescent="0.25">
      <c r="A185" s="852"/>
      <c r="B185" s="530"/>
      <c r="C185" s="535">
        <v>4260</v>
      </c>
      <c r="D185" s="291" t="s">
        <v>46</v>
      </c>
      <c r="E185" s="857">
        <v>36717</v>
      </c>
      <c r="F185" s="857">
        <v>36717</v>
      </c>
      <c r="G185" s="534">
        <f t="shared" si="19"/>
        <v>100</v>
      </c>
      <c r="H185" s="538">
        <v>36717</v>
      </c>
      <c r="I185" s="1065">
        <f t="shared" si="24"/>
        <v>100</v>
      </c>
      <c r="J185" s="1065">
        <f t="shared" si="25"/>
        <v>100</v>
      </c>
      <c r="K185" s="539"/>
    </row>
    <row r="186" spans="1:11" ht="12.75" customHeight="1" x14ac:dyDescent="0.25">
      <c r="A186" s="852"/>
      <c r="B186" s="530"/>
      <c r="C186" s="535">
        <v>4440</v>
      </c>
      <c r="D186" s="291" t="s">
        <v>55</v>
      </c>
      <c r="E186" s="857">
        <v>27186</v>
      </c>
      <c r="F186" s="857">
        <v>27186</v>
      </c>
      <c r="G186" s="534">
        <f t="shared" si="19"/>
        <v>100</v>
      </c>
      <c r="H186" s="538">
        <v>20160</v>
      </c>
      <c r="I186" s="534">
        <f t="shared" si="22"/>
        <v>74.155815493268591</v>
      </c>
      <c r="J186" s="534">
        <f t="shared" si="23"/>
        <v>74.155815493268591</v>
      </c>
      <c r="K186" s="539"/>
    </row>
    <row r="187" spans="1:11" ht="12.75" customHeight="1" x14ac:dyDescent="0.25">
      <c r="A187" s="852"/>
      <c r="B187" s="530"/>
      <c r="C187" s="901">
        <v>4780</v>
      </c>
      <c r="D187" s="902" t="s">
        <v>139</v>
      </c>
      <c r="E187" s="903">
        <v>9455</v>
      </c>
      <c r="F187" s="903">
        <v>9455</v>
      </c>
      <c r="G187" s="904">
        <f t="shared" si="19"/>
        <v>100</v>
      </c>
      <c r="H187" s="905">
        <v>7250</v>
      </c>
      <c r="I187" s="904">
        <f t="shared" si="22"/>
        <v>76.679005817028028</v>
      </c>
      <c r="J187" s="904">
        <f t="shared" si="23"/>
        <v>76.679005817028028</v>
      </c>
      <c r="K187" s="906"/>
    </row>
    <row r="188" spans="1:11" ht="12.75" hidden="1" customHeight="1" x14ac:dyDescent="0.2">
      <c r="A188" s="852"/>
      <c r="B188" s="530"/>
      <c r="C188" s="530"/>
      <c r="D188" s="949" t="s">
        <v>140</v>
      </c>
      <c r="E188" s="931">
        <f>SUM(E189:E190)</f>
        <v>0</v>
      </c>
      <c r="F188" s="931">
        <f>SUM(F189:F190)</f>
        <v>0</v>
      </c>
      <c r="G188" s="932"/>
      <c r="H188" s="933">
        <f>SUM(H189:H190)</f>
        <v>0</v>
      </c>
      <c r="I188" s="932"/>
      <c r="J188" s="932"/>
      <c r="K188" s="925"/>
    </row>
    <row r="189" spans="1:11" ht="12.75" hidden="1" customHeight="1" x14ac:dyDescent="0.25">
      <c r="A189" s="852"/>
      <c r="B189" s="530"/>
      <c r="C189" s="1189">
        <v>4010</v>
      </c>
      <c r="D189" s="1190" t="s">
        <v>39</v>
      </c>
      <c r="E189" s="1191"/>
      <c r="F189" s="1191"/>
      <c r="G189" s="1192"/>
      <c r="H189" s="1193"/>
      <c r="I189" s="1192"/>
      <c r="J189" s="1192"/>
      <c r="K189" s="1194"/>
    </row>
    <row r="190" spans="1:11" ht="12.75" hidden="1" customHeight="1" x14ac:dyDescent="0.25">
      <c r="A190" s="852"/>
      <c r="B190" s="530"/>
      <c r="C190" s="546">
        <v>4110</v>
      </c>
      <c r="D190" s="547" t="s">
        <v>42</v>
      </c>
      <c r="E190" s="907"/>
      <c r="F190" s="907"/>
      <c r="G190" s="880"/>
      <c r="H190" s="879"/>
      <c r="I190" s="880"/>
      <c r="J190" s="880"/>
      <c r="K190" s="881"/>
    </row>
    <row r="191" spans="1:11" ht="15" customHeight="1" x14ac:dyDescent="0.2">
      <c r="A191" s="852"/>
      <c r="B191" s="528">
        <v>80146</v>
      </c>
      <c r="C191" s="528"/>
      <c r="D191" s="529" t="s">
        <v>150</v>
      </c>
      <c r="E191" s="908">
        <f>SUM(E192+E195+E200+E205+E209)</f>
        <v>26103</v>
      </c>
      <c r="F191" s="908">
        <f>SUM(F192+F195+F200+F205+F209)</f>
        <v>26103</v>
      </c>
      <c r="G191" s="537">
        <f t="shared" ref="G191:G212" si="26">SUM(F191/E191*100)</f>
        <v>100</v>
      </c>
      <c r="H191" s="536">
        <f>SUM(H192+H195+H200+H205+H209)</f>
        <v>47542</v>
      </c>
      <c r="I191" s="537">
        <f t="shared" ref="I191:I210" si="27">SUM(H191/F191*100)</f>
        <v>182.13232195533081</v>
      </c>
      <c r="J191" s="1271">
        <f t="shared" ref="J191:J210" si="28">SUM(H191/E191*100)</f>
        <v>182.13232195533081</v>
      </c>
      <c r="K191" s="1272"/>
    </row>
    <row r="192" spans="1:11" ht="15" customHeight="1" x14ac:dyDescent="0.25">
      <c r="A192" s="1167"/>
      <c r="B192" s="875"/>
      <c r="C192" s="1183"/>
      <c r="D192" s="1195" t="s">
        <v>143</v>
      </c>
      <c r="E192" s="1196">
        <f>SUM(E193:E194)</f>
        <v>2294</v>
      </c>
      <c r="F192" s="1196">
        <f>SUM(F193:F194)</f>
        <v>2294</v>
      </c>
      <c r="G192" s="1197">
        <f t="shared" si="26"/>
        <v>100</v>
      </c>
      <c r="H192" s="1198">
        <f>SUM(H193:H194)</f>
        <v>0</v>
      </c>
      <c r="I192" s="1197">
        <f t="shared" si="27"/>
        <v>0</v>
      </c>
      <c r="J192" s="1197">
        <f t="shared" si="28"/>
        <v>0</v>
      </c>
      <c r="K192" s="1188"/>
    </row>
    <row r="193" spans="1:11" ht="12.75" customHeight="1" x14ac:dyDescent="0.25">
      <c r="A193" s="852"/>
      <c r="B193" s="530"/>
      <c r="C193" s="546">
        <v>4410</v>
      </c>
      <c r="D193" s="547" t="s">
        <v>54</v>
      </c>
      <c r="E193" s="1028">
        <v>1000</v>
      </c>
      <c r="F193" s="1028">
        <v>1000</v>
      </c>
      <c r="G193" s="1029">
        <f t="shared" si="26"/>
        <v>100</v>
      </c>
      <c r="H193" s="1030"/>
      <c r="I193" s="1029">
        <f t="shared" si="27"/>
        <v>0</v>
      </c>
      <c r="J193" s="1029">
        <f t="shared" si="28"/>
        <v>0</v>
      </c>
      <c r="K193" s="1031"/>
    </row>
    <row r="194" spans="1:11" ht="32.25" customHeight="1" x14ac:dyDescent="0.2">
      <c r="A194" s="852"/>
      <c r="B194" s="530"/>
      <c r="C194" s="527">
        <v>4700</v>
      </c>
      <c r="D194" s="593" t="s">
        <v>60</v>
      </c>
      <c r="E194" s="869">
        <v>1294</v>
      </c>
      <c r="F194" s="869">
        <v>1294</v>
      </c>
      <c r="G194" s="870">
        <f t="shared" si="26"/>
        <v>100</v>
      </c>
      <c r="H194" s="909"/>
      <c r="I194" s="870">
        <f t="shared" si="27"/>
        <v>0</v>
      </c>
      <c r="J194" s="870">
        <f t="shared" si="28"/>
        <v>0</v>
      </c>
      <c r="K194" s="910"/>
    </row>
    <row r="195" spans="1:11" ht="15" customHeight="1" x14ac:dyDescent="0.25">
      <c r="A195" s="852"/>
      <c r="B195" s="530"/>
      <c r="C195" s="569"/>
      <c r="D195" s="529" t="s">
        <v>148</v>
      </c>
      <c r="E195" s="908">
        <f>SUM(E196:E199)</f>
        <v>6875</v>
      </c>
      <c r="F195" s="908">
        <f>SUM(F196:F199)</f>
        <v>6875</v>
      </c>
      <c r="G195" s="537">
        <f t="shared" si="26"/>
        <v>100</v>
      </c>
      <c r="H195" s="536">
        <f>SUM(H196:H199)</f>
        <v>0</v>
      </c>
      <c r="I195" s="537">
        <f t="shared" si="27"/>
        <v>0</v>
      </c>
      <c r="J195" s="1271">
        <f t="shared" si="28"/>
        <v>0</v>
      </c>
      <c r="K195" s="1275"/>
    </row>
    <row r="196" spans="1:11" ht="12.75" hidden="1" customHeight="1" x14ac:dyDescent="0.25">
      <c r="A196" s="852"/>
      <c r="B196" s="530"/>
      <c r="C196" s="853">
        <v>4300</v>
      </c>
      <c r="D196" s="911" t="s">
        <v>22</v>
      </c>
      <c r="E196" s="854"/>
      <c r="F196" s="854"/>
      <c r="G196" s="855" t="e">
        <f t="shared" si="26"/>
        <v>#DIV/0!</v>
      </c>
      <c r="H196" s="856"/>
      <c r="I196" s="855" t="e">
        <f t="shared" si="27"/>
        <v>#DIV/0!</v>
      </c>
      <c r="J196" s="1192" t="e">
        <f t="shared" si="28"/>
        <v>#DIV/0!</v>
      </c>
      <c r="K196" s="1194"/>
    </row>
    <row r="197" spans="1:11" ht="12.75" customHeight="1" x14ac:dyDescent="0.25">
      <c r="A197" s="852"/>
      <c r="B197" s="530"/>
      <c r="C197" s="546">
        <v>4300</v>
      </c>
      <c r="D197" s="911" t="s">
        <v>22</v>
      </c>
      <c r="E197" s="1028">
        <v>1475</v>
      </c>
      <c r="F197" s="1028">
        <v>1475</v>
      </c>
      <c r="G197" s="545">
        <f t="shared" si="26"/>
        <v>100</v>
      </c>
      <c r="H197" s="1030"/>
      <c r="I197" s="1029"/>
      <c r="J197" s="1029"/>
      <c r="K197" s="1031"/>
    </row>
    <row r="198" spans="1:11" ht="12.75" customHeight="1" x14ac:dyDescent="0.25">
      <c r="A198" s="852"/>
      <c r="B198" s="530"/>
      <c r="C198" s="535">
        <v>4410</v>
      </c>
      <c r="D198" s="291" t="s">
        <v>54</v>
      </c>
      <c r="E198" s="857">
        <v>1400</v>
      </c>
      <c r="F198" s="857">
        <v>1400</v>
      </c>
      <c r="G198" s="534">
        <f t="shared" si="26"/>
        <v>100</v>
      </c>
      <c r="H198" s="538"/>
      <c r="I198" s="534">
        <f t="shared" si="27"/>
        <v>0</v>
      </c>
      <c r="J198" s="534">
        <f t="shared" si="28"/>
        <v>0</v>
      </c>
      <c r="K198" s="539"/>
    </row>
    <row r="199" spans="1:11" ht="24.75" customHeight="1" x14ac:dyDescent="0.2">
      <c r="A199" s="852"/>
      <c r="B199" s="530"/>
      <c r="C199" s="527">
        <v>4700</v>
      </c>
      <c r="D199" s="593" t="s">
        <v>60</v>
      </c>
      <c r="E199" s="869">
        <v>4000</v>
      </c>
      <c r="F199" s="869">
        <v>4000</v>
      </c>
      <c r="G199" s="870">
        <f t="shared" si="26"/>
        <v>100</v>
      </c>
      <c r="H199" s="909"/>
      <c r="I199" s="870">
        <f t="shared" si="27"/>
        <v>0</v>
      </c>
      <c r="J199" s="870">
        <f t="shared" si="28"/>
        <v>0</v>
      </c>
      <c r="K199" s="910"/>
    </row>
    <row r="200" spans="1:11" ht="15" customHeight="1" x14ac:dyDescent="0.25">
      <c r="A200" s="852"/>
      <c r="B200" s="530"/>
      <c r="C200" s="569"/>
      <c r="D200" s="529" t="s">
        <v>145</v>
      </c>
      <c r="E200" s="908">
        <f>SUM(E201:E204)</f>
        <v>6300</v>
      </c>
      <c r="F200" s="908">
        <f>SUM(F201:F204)</f>
        <v>6300</v>
      </c>
      <c r="G200" s="537">
        <f t="shared" si="26"/>
        <v>100</v>
      </c>
      <c r="H200" s="536">
        <f>SUM(H201:H204)</f>
        <v>0</v>
      </c>
      <c r="I200" s="537">
        <f t="shared" si="27"/>
        <v>0</v>
      </c>
      <c r="J200" s="1271">
        <f t="shared" si="28"/>
        <v>0</v>
      </c>
      <c r="K200" s="1273"/>
    </row>
    <row r="201" spans="1:11" ht="12.75" hidden="1" customHeight="1" x14ac:dyDescent="0.25">
      <c r="A201" s="852"/>
      <c r="B201" s="530"/>
      <c r="C201" s="853">
        <v>4300</v>
      </c>
      <c r="D201" s="911" t="s">
        <v>22</v>
      </c>
      <c r="E201" s="854"/>
      <c r="F201" s="854"/>
      <c r="G201" s="855" t="e">
        <f t="shared" si="26"/>
        <v>#DIV/0!</v>
      </c>
      <c r="H201" s="856"/>
      <c r="I201" s="855" t="e">
        <f t="shared" si="27"/>
        <v>#DIV/0!</v>
      </c>
      <c r="J201" s="1192" t="e">
        <f t="shared" si="28"/>
        <v>#DIV/0!</v>
      </c>
      <c r="K201" s="1194"/>
    </row>
    <row r="202" spans="1:11" ht="12.75" customHeight="1" x14ac:dyDescent="0.25">
      <c r="A202" s="852"/>
      <c r="B202" s="530"/>
      <c r="C202" s="853">
        <v>4300</v>
      </c>
      <c r="D202" s="911" t="s">
        <v>22</v>
      </c>
      <c r="E202" s="857">
        <v>600</v>
      </c>
      <c r="F202" s="857">
        <v>600</v>
      </c>
      <c r="G202" s="534">
        <f t="shared" si="26"/>
        <v>100</v>
      </c>
      <c r="H202" s="538"/>
      <c r="I202" s="534">
        <f t="shared" si="27"/>
        <v>0</v>
      </c>
      <c r="J202" s="534">
        <f t="shared" si="28"/>
        <v>0</v>
      </c>
      <c r="K202" s="539"/>
    </row>
    <row r="203" spans="1:11" ht="12.75" customHeight="1" x14ac:dyDescent="0.25">
      <c r="A203" s="852"/>
      <c r="B203" s="530"/>
      <c r="C203" s="535">
        <v>4410</v>
      </c>
      <c r="D203" s="291" t="s">
        <v>54</v>
      </c>
      <c r="E203" s="884">
        <v>1700</v>
      </c>
      <c r="F203" s="884">
        <v>1700</v>
      </c>
      <c r="G203" s="885">
        <f t="shared" si="26"/>
        <v>100</v>
      </c>
      <c r="H203" s="886"/>
      <c r="I203" s="1065">
        <f t="shared" ref="I203" si="29">SUM(H203/F203*100)</f>
        <v>0</v>
      </c>
      <c r="J203" s="1065">
        <f t="shared" ref="J203" si="30">SUM(H203/E203*100)</f>
        <v>0</v>
      </c>
      <c r="K203" s="887"/>
    </row>
    <row r="204" spans="1:11" ht="26.25" customHeight="1" x14ac:dyDescent="0.2">
      <c r="A204" s="852"/>
      <c r="B204" s="530"/>
      <c r="C204" s="527">
        <v>4700</v>
      </c>
      <c r="D204" s="593" t="s">
        <v>60</v>
      </c>
      <c r="E204" s="869">
        <v>4000</v>
      </c>
      <c r="F204" s="869">
        <v>4000</v>
      </c>
      <c r="G204" s="870">
        <f t="shared" si="26"/>
        <v>100</v>
      </c>
      <c r="H204" s="909"/>
      <c r="I204" s="870">
        <f t="shared" si="27"/>
        <v>0</v>
      </c>
      <c r="J204" s="870">
        <f t="shared" si="28"/>
        <v>0</v>
      </c>
      <c r="K204" s="910"/>
    </row>
    <row r="205" spans="1:11" ht="15" customHeight="1" x14ac:dyDescent="0.25">
      <c r="A205" s="852"/>
      <c r="B205" s="530"/>
      <c r="C205" s="569"/>
      <c r="D205" s="529" t="s">
        <v>147</v>
      </c>
      <c r="E205" s="908">
        <f>SUM(E206:E208)</f>
        <v>3500</v>
      </c>
      <c r="F205" s="908">
        <f>SUM(F206:F208)</f>
        <v>3500</v>
      </c>
      <c r="G205" s="537">
        <f t="shared" si="26"/>
        <v>100</v>
      </c>
      <c r="H205" s="536">
        <f>SUM(H206:H208)</f>
        <v>0</v>
      </c>
      <c r="I205" s="537">
        <f t="shared" si="27"/>
        <v>0</v>
      </c>
      <c r="J205" s="1271">
        <f t="shared" si="28"/>
        <v>0</v>
      </c>
      <c r="K205" s="1273"/>
    </row>
    <row r="206" spans="1:11" ht="12.75" hidden="1" customHeight="1" x14ac:dyDescent="0.25">
      <c r="A206" s="852"/>
      <c r="B206" s="530"/>
      <c r="C206" s="853">
        <v>4300</v>
      </c>
      <c r="D206" s="911" t="s">
        <v>22</v>
      </c>
      <c r="E206" s="854"/>
      <c r="F206" s="854"/>
      <c r="G206" s="855" t="e">
        <f t="shared" si="26"/>
        <v>#DIV/0!</v>
      </c>
      <c r="H206" s="856"/>
      <c r="I206" s="855" t="e">
        <f t="shared" si="27"/>
        <v>#DIV/0!</v>
      </c>
      <c r="J206" s="1192" t="e">
        <f t="shared" si="28"/>
        <v>#DIV/0!</v>
      </c>
      <c r="K206" s="1194"/>
    </row>
    <row r="207" spans="1:11" ht="12.75" customHeight="1" x14ac:dyDescent="0.25">
      <c r="A207" s="852"/>
      <c r="B207" s="530"/>
      <c r="C207" s="535">
        <v>4410</v>
      </c>
      <c r="D207" s="291" t="s">
        <v>54</v>
      </c>
      <c r="E207" s="857">
        <v>1000</v>
      </c>
      <c r="F207" s="857">
        <v>1000</v>
      </c>
      <c r="G207" s="534">
        <f t="shared" si="26"/>
        <v>100</v>
      </c>
      <c r="H207" s="538"/>
      <c r="I207" s="534">
        <f t="shared" si="27"/>
        <v>0</v>
      </c>
      <c r="J207" s="534">
        <f t="shared" si="28"/>
        <v>0</v>
      </c>
      <c r="K207" s="539"/>
    </row>
    <row r="208" spans="1:11" ht="38.25" customHeight="1" x14ac:dyDescent="0.2">
      <c r="A208" s="852"/>
      <c r="B208" s="530"/>
      <c r="C208" s="527">
        <v>4700</v>
      </c>
      <c r="D208" s="244" t="s">
        <v>60</v>
      </c>
      <c r="E208" s="869">
        <v>2500</v>
      </c>
      <c r="F208" s="869">
        <v>2500</v>
      </c>
      <c r="G208" s="870">
        <f t="shared" si="26"/>
        <v>100</v>
      </c>
      <c r="H208" s="909"/>
      <c r="I208" s="870">
        <f t="shared" si="27"/>
        <v>0</v>
      </c>
      <c r="J208" s="870">
        <f t="shared" si="28"/>
        <v>0</v>
      </c>
      <c r="K208" s="910"/>
    </row>
    <row r="209" spans="1:11" ht="15" customHeight="1" x14ac:dyDescent="0.2">
      <c r="A209" s="852"/>
      <c r="B209" s="530"/>
      <c r="C209" s="571"/>
      <c r="D209" s="529" t="s">
        <v>140</v>
      </c>
      <c r="E209" s="908">
        <f>SUM(E210:E212)</f>
        <v>7134</v>
      </c>
      <c r="F209" s="908">
        <f>SUM(F210:F212)</f>
        <v>7134</v>
      </c>
      <c r="G209" s="537">
        <f t="shared" si="26"/>
        <v>100</v>
      </c>
      <c r="H209" s="536">
        <f>SUM(H210:H212)</f>
        <v>47542</v>
      </c>
      <c r="I209" s="537">
        <f t="shared" si="27"/>
        <v>666.41435379871041</v>
      </c>
      <c r="J209" s="1271">
        <f t="shared" si="28"/>
        <v>666.41435379871041</v>
      </c>
      <c r="K209" s="1274"/>
    </row>
    <row r="210" spans="1:11" ht="12.75" customHeight="1" x14ac:dyDescent="0.25">
      <c r="A210" s="852"/>
      <c r="B210" s="530"/>
      <c r="C210" s="912">
        <v>4300</v>
      </c>
      <c r="D210" s="913" t="s">
        <v>22</v>
      </c>
      <c r="E210" s="914">
        <v>7134</v>
      </c>
      <c r="F210" s="914">
        <v>7134</v>
      </c>
      <c r="G210" s="915">
        <f t="shared" si="26"/>
        <v>100</v>
      </c>
      <c r="H210" s="916">
        <v>47542</v>
      </c>
      <c r="I210" s="915">
        <f t="shared" si="27"/>
        <v>666.41435379871041</v>
      </c>
      <c r="J210" s="1277">
        <f t="shared" si="28"/>
        <v>666.41435379871041</v>
      </c>
      <c r="K210" s="1278"/>
    </row>
    <row r="211" spans="1:11" ht="12.75" hidden="1" customHeight="1" x14ac:dyDescent="0.25">
      <c r="A211" s="852"/>
      <c r="B211" s="530"/>
      <c r="C211" s="535">
        <v>4410</v>
      </c>
      <c r="D211" s="291" t="s">
        <v>54</v>
      </c>
      <c r="E211" s="863"/>
      <c r="F211" s="863"/>
      <c r="G211" s="534" t="e">
        <f t="shared" si="26"/>
        <v>#DIV/0!</v>
      </c>
      <c r="H211" s="184"/>
      <c r="I211" s="1065" t="e">
        <f t="shared" ref="I211:I212" si="31">SUM(H211/F211*100)</f>
        <v>#DIV/0!</v>
      </c>
      <c r="J211" s="1065" t="e">
        <f t="shared" ref="J211:J212" si="32">SUM(H211/E211*100)</f>
        <v>#DIV/0!</v>
      </c>
      <c r="K211" s="888"/>
    </row>
    <row r="212" spans="1:11" ht="26.25" hidden="1" customHeight="1" x14ac:dyDescent="0.25">
      <c r="A212" s="852"/>
      <c r="B212" s="530"/>
      <c r="C212" s="865">
        <v>4700</v>
      </c>
      <c r="D212" s="166" t="s">
        <v>60</v>
      </c>
      <c r="E212" s="882"/>
      <c r="F212" s="882"/>
      <c r="G212" s="534" t="e">
        <f t="shared" si="26"/>
        <v>#DIV/0!</v>
      </c>
      <c r="H212" s="917"/>
      <c r="I212" s="1065" t="e">
        <f t="shared" si="31"/>
        <v>#DIV/0!</v>
      </c>
      <c r="J212" s="1065" t="e">
        <f t="shared" si="32"/>
        <v>#DIV/0!</v>
      </c>
      <c r="K212" s="550"/>
    </row>
    <row r="213" spans="1:11" ht="96" customHeight="1" x14ac:dyDescent="0.2">
      <c r="A213" s="852"/>
      <c r="B213" s="528">
        <v>80150</v>
      </c>
      <c r="C213" s="528"/>
      <c r="D213" s="335" t="s">
        <v>245</v>
      </c>
      <c r="E213" s="908">
        <f>SUM(E214+E223+E242)</f>
        <v>196079</v>
      </c>
      <c r="F213" s="908">
        <f t="shared" ref="F213:K213" si="33">SUM(F214+F223+F242)</f>
        <v>196079</v>
      </c>
      <c r="G213" s="537">
        <f t="shared" ref="G213" si="34">SUM(F213/E213*100)</f>
        <v>100</v>
      </c>
      <c r="H213" s="908">
        <f t="shared" si="33"/>
        <v>231871</v>
      </c>
      <c r="I213" s="537">
        <f t="shared" ref="I213" si="35">SUM(H213/F213*100)</f>
        <v>118.25386706378551</v>
      </c>
      <c r="J213" s="1271">
        <f t="shared" ref="J213" si="36">SUM(H213/E213*100)</f>
        <v>118.25386706378551</v>
      </c>
      <c r="K213" s="1279">
        <f t="shared" si="33"/>
        <v>0</v>
      </c>
    </row>
    <row r="214" spans="1:11" ht="18.75" customHeight="1" x14ac:dyDescent="0.2">
      <c r="A214" s="852"/>
      <c r="B214" s="530"/>
      <c r="C214" s="874"/>
      <c r="D214" s="529" t="s">
        <v>143</v>
      </c>
      <c r="E214" s="1020">
        <f>SUM(E215:E222)</f>
        <v>104087</v>
      </c>
      <c r="F214" s="1020">
        <f t="shared" ref="F214:K214" si="37">SUM(F215:F222)</f>
        <v>104087</v>
      </c>
      <c r="G214" s="1020">
        <f t="shared" si="37"/>
        <v>800</v>
      </c>
      <c r="H214" s="1020">
        <f t="shared" si="37"/>
        <v>104087</v>
      </c>
      <c r="I214" s="1020">
        <f t="shared" si="37"/>
        <v>800</v>
      </c>
      <c r="J214" s="1280">
        <f t="shared" si="37"/>
        <v>800</v>
      </c>
      <c r="K214" s="1281">
        <f t="shared" si="37"/>
        <v>0</v>
      </c>
    </row>
    <row r="215" spans="1:11" ht="12.75" customHeight="1" x14ac:dyDescent="0.25">
      <c r="A215" s="852"/>
      <c r="B215" s="530"/>
      <c r="C215" s="966">
        <v>4010</v>
      </c>
      <c r="D215" s="1027" t="s">
        <v>39</v>
      </c>
      <c r="E215" s="1021">
        <v>71163</v>
      </c>
      <c r="F215" s="1021">
        <v>71163</v>
      </c>
      <c r="G215" s="534">
        <f t="shared" ref="G215:G262" si="38">SUM(F215/E215*100)</f>
        <v>100</v>
      </c>
      <c r="H215" s="1022">
        <v>71163</v>
      </c>
      <c r="I215" s="534">
        <f t="shared" ref="I215:I223" si="39">SUM(H215/F215*100)</f>
        <v>100</v>
      </c>
      <c r="J215" s="534">
        <f t="shared" ref="J215:J223" si="40">SUM(H215/E215*100)</f>
        <v>100</v>
      </c>
      <c r="K215" s="1023"/>
    </row>
    <row r="216" spans="1:11" ht="12.75" customHeight="1" x14ac:dyDescent="0.25">
      <c r="A216" s="852"/>
      <c r="B216" s="530"/>
      <c r="C216" s="553">
        <v>4040</v>
      </c>
      <c r="D216" s="502" t="s">
        <v>41</v>
      </c>
      <c r="E216" s="863">
        <v>5639</v>
      </c>
      <c r="F216" s="863">
        <v>5639</v>
      </c>
      <c r="G216" s="534">
        <f t="shared" si="38"/>
        <v>100</v>
      </c>
      <c r="H216" s="1024">
        <v>5639</v>
      </c>
      <c r="I216" s="534">
        <f t="shared" si="39"/>
        <v>100</v>
      </c>
      <c r="J216" s="534">
        <f t="shared" si="40"/>
        <v>100</v>
      </c>
      <c r="K216" s="888"/>
    </row>
    <row r="217" spans="1:11" ht="12.75" customHeight="1" x14ac:dyDescent="0.25">
      <c r="A217" s="852"/>
      <c r="B217" s="530"/>
      <c r="C217" s="553">
        <v>4110</v>
      </c>
      <c r="D217" s="502" t="s">
        <v>42</v>
      </c>
      <c r="E217" s="863">
        <v>13221</v>
      </c>
      <c r="F217" s="863">
        <v>13221</v>
      </c>
      <c r="G217" s="534">
        <f t="shared" si="38"/>
        <v>100</v>
      </c>
      <c r="H217" s="1024">
        <v>13221</v>
      </c>
      <c r="I217" s="534">
        <f t="shared" si="39"/>
        <v>100</v>
      </c>
      <c r="J217" s="534">
        <f t="shared" si="40"/>
        <v>100</v>
      </c>
      <c r="K217" s="888"/>
    </row>
    <row r="218" spans="1:11" ht="12.75" customHeight="1" x14ac:dyDescent="0.25">
      <c r="A218" s="852"/>
      <c r="B218" s="530"/>
      <c r="C218" s="553">
        <v>4120</v>
      </c>
      <c r="D218" s="502" t="s">
        <v>43</v>
      </c>
      <c r="E218" s="863">
        <v>1744</v>
      </c>
      <c r="F218" s="863">
        <v>1744</v>
      </c>
      <c r="G218" s="534">
        <f t="shared" si="38"/>
        <v>100</v>
      </c>
      <c r="H218" s="1024">
        <v>1744</v>
      </c>
      <c r="I218" s="534">
        <f t="shared" si="39"/>
        <v>100</v>
      </c>
      <c r="J218" s="534">
        <f t="shared" si="40"/>
        <v>100</v>
      </c>
      <c r="K218" s="888"/>
    </row>
    <row r="219" spans="1:11" ht="12.75" customHeight="1" x14ac:dyDescent="0.25">
      <c r="A219" s="852"/>
      <c r="B219" s="530"/>
      <c r="C219" s="553">
        <v>4210</v>
      </c>
      <c r="D219" s="502" t="s">
        <v>31</v>
      </c>
      <c r="E219" s="863">
        <v>2000</v>
      </c>
      <c r="F219" s="863">
        <v>2000</v>
      </c>
      <c r="G219" s="534">
        <f t="shared" si="38"/>
        <v>100</v>
      </c>
      <c r="H219" s="1024">
        <v>2000</v>
      </c>
      <c r="I219" s="534">
        <f t="shared" si="39"/>
        <v>100</v>
      </c>
      <c r="J219" s="534">
        <f t="shared" si="40"/>
        <v>100</v>
      </c>
      <c r="K219" s="888"/>
    </row>
    <row r="220" spans="1:11" ht="12.75" customHeight="1" x14ac:dyDescent="0.25">
      <c r="A220" s="852"/>
      <c r="B220" s="530"/>
      <c r="C220" s="553">
        <v>4260</v>
      </c>
      <c r="D220" s="502" t="s">
        <v>46</v>
      </c>
      <c r="E220" s="863">
        <v>5719</v>
      </c>
      <c r="F220" s="863">
        <v>5719</v>
      </c>
      <c r="G220" s="534">
        <f t="shared" si="38"/>
        <v>100</v>
      </c>
      <c r="H220" s="1024">
        <v>5719</v>
      </c>
      <c r="I220" s="534">
        <f t="shared" si="39"/>
        <v>100</v>
      </c>
      <c r="J220" s="534">
        <f t="shared" si="40"/>
        <v>100</v>
      </c>
      <c r="K220" s="888"/>
    </row>
    <row r="221" spans="1:11" ht="12.75" customHeight="1" x14ac:dyDescent="0.25">
      <c r="A221" s="852"/>
      <c r="B221" s="530"/>
      <c r="C221" s="553">
        <v>4300</v>
      </c>
      <c r="D221" s="1025" t="s">
        <v>22</v>
      </c>
      <c r="E221" s="863">
        <v>516</v>
      </c>
      <c r="F221" s="863">
        <v>516</v>
      </c>
      <c r="G221" s="534">
        <f t="shared" si="38"/>
        <v>100</v>
      </c>
      <c r="H221" s="1024">
        <v>516</v>
      </c>
      <c r="I221" s="534">
        <f t="shared" si="39"/>
        <v>100</v>
      </c>
      <c r="J221" s="534">
        <f t="shared" si="40"/>
        <v>100</v>
      </c>
      <c r="K221" s="888"/>
    </row>
    <row r="222" spans="1:11" ht="12.75" customHeight="1" x14ac:dyDescent="0.25">
      <c r="A222" s="852"/>
      <c r="B222" s="530"/>
      <c r="C222" s="865">
        <v>4440</v>
      </c>
      <c r="D222" s="1199" t="s">
        <v>55</v>
      </c>
      <c r="E222" s="866">
        <v>4085</v>
      </c>
      <c r="F222" s="866">
        <v>4085</v>
      </c>
      <c r="G222" s="885">
        <f t="shared" si="38"/>
        <v>100</v>
      </c>
      <c r="H222" s="1026">
        <v>4085</v>
      </c>
      <c r="I222" s="885">
        <f t="shared" si="39"/>
        <v>100</v>
      </c>
      <c r="J222" s="885">
        <f t="shared" si="40"/>
        <v>100</v>
      </c>
      <c r="K222" s="559"/>
    </row>
    <row r="223" spans="1:11" ht="19.5" customHeight="1" x14ac:dyDescent="0.25">
      <c r="A223" s="852"/>
      <c r="B223" s="530"/>
      <c r="C223" s="571"/>
      <c r="D223" s="529" t="s">
        <v>148</v>
      </c>
      <c r="E223" s="1020">
        <f>SUM(E224:E241)</f>
        <v>38277</v>
      </c>
      <c r="F223" s="1020">
        <f>SUM(F224:F241)</f>
        <v>38277</v>
      </c>
      <c r="G223" s="1200">
        <f t="shared" si="38"/>
        <v>100</v>
      </c>
      <c r="H223" s="1020">
        <f>SUM(H224:H241)</f>
        <v>20354</v>
      </c>
      <c r="I223" s="1200">
        <f t="shared" si="39"/>
        <v>53.175536222796978</v>
      </c>
      <c r="J223" s="1282">
        <f t="shared" si="40"/>
        <v>53.175536222796978</v>
      </c>
      <c r="K223" s="1272"/>
    </row>
    <row r="224" spans="1:11" ht="12.75" customHeight="1" x14ac:dyDescent="0.25">
      <c r="A224" s="1167"/>
      <c r="B224" s="875"/>
      <c r="C224" s="875">
        <v>3020</v>
      </c>
      <c r="D224" s="428" t="s">
        <v>37</v>
      </c>
      <c r="E224" s="1032">
        <v>64</v>
      </c>
      <c r="F224" s="1032">
        <v>64</v>
      </c>
      <c r="G224" s="1201">
        <f t="shared" si="38"/>
        <v>100</v>
      </c>
      <c r="H224" s="1202">
        <v>32</v>
      </c>
      <c r="I224" s="1201">
        <f t="shared" ref="I224:I242" si="41">SUM(H224/F224*100)</f>
        <v>50</v>
      </c>
      <c r="J224" s="1201">
        <f t="shared" ref="J224:J242" si="42">SUM(H224/E224*100)</f>
        <v>50</v>
      </c>
      <c r="K224" s="1033"/>
    </row>
    <row r="225" spans="1:11" ht="12.75" customHeight="1" x14ac:dyDescent="0.25">
      <c r="A225" s="852"/>
      <c r="B225" s="530"/>
      <c r="C225" s="966">
        <v>4010</v>
      </c>
      <c r="D225" s="547" t="s">
        <v>39</v>
      </c>
      <c r="E225" s="1021">
        <v>24177</v>
      </c>
      <c r="F225" s="1021">
        <v>24177</v>
      </c>
      <c r="G225" s="1029">
        <f t="shared" si="38"/>
        <v>100</v>
      </c>
      <c r="H225" s="1022">
        <v>12089</v>
      </c>
      <c r="I225" s="1029">
        <f t="shared" si="41"/>
        <v>50.002068081234228</v>
      </c>
      <c r="J225" s="1029">
        <f t="shared" si="42"/>
        <v>50.002068081234228</v>
      </c>
      <c r="K225" s="1023"/>
    </row>
    <row r="226" spans="1:11" ht="12.75" customHeight="1" x14ac:dyDescent="0.25">
      <c r="A226" s="852"/>
      <c r="B226" s="530"/>
      <c r="C226" s="553">
        <v>4040</v>
      </c>
      <c r="D226" s="291" t="s">
        <v>41</v>
      </c>
      <c r="E226" s="863">
        <v>2212</v>
      </c>
      <c r="F226" s="863">
        <v>2212</v>
      </c>
      <c r="G226" s="534">
        <f t="shared" si="38"/>
        <v>100</v>
      </c>
      <c r="H226" s="1024">
        <v>2055</v>
      </c>
      <c r="I226" s="534">
        <f t="shared" si="41"/>
        <v>92.902350813743212</v>
      </c>
      <c r="J226" s="534">
        <f t="shared" si="42"/>
        <v>92.902350813743212</v>
      </c>
      <c r="K226" s="888"/>
    </row>
    <row r="227" spans="1:11" ht="12.75" customHeight="1" x14ac:dyDescent="0.25">
      <c r="A227" s="852"/>
      <c r="B227" s="530"/>
      <c r="C227" s="553">
        <v>4110</v>
      </c>
      <c r="D227" s="291" t="s">
        <v>42</v>
      </c>
      <c r="E227" s="863">
        <v>4503</v>
      </c>
      <c r="F227" s="863">
        <v>4503</v>
      </c>
      <c r="G227" s="534">
        <f t="shared" si="38"/>
        <v>100</v>
      </c>
      <c r="H227" s="1024">
        <v>2490</v>
      </c>
      <c r="I227" s="534">
        <f t="shared" si="41"/>
        <v>55.296469020652893</v>
      </c>
      <c r="J227" s="534">
        <f t="shared" si="42"/>
        <v>55.296469020652893</v>
      </c>
      <c r="K227" s="888"/>
    </row>
    <row r="228" spans="1:11" ht="12.75" customHeight="1" x14ac:dyDescent="0.25">
      <c r="A228" s="852"/>
      <c r="B228" s="530"/>
      <c r="C228" s="553">
        <v>4120</v>
      </c>
      <c r="D228" s="291" t="s">
        <v>43</v>
      </c>
      <c r="E228" s="863">
        <v>632</v>
      </c>
      <c r="F228" s="863">
        <v>632</v>
      </c>
      <c r="G228" s="534">
        <f t="shared" si="38"/>
        <v>100</v>
      </c>
      <c r="H228" s="1024">
        <v>346</v>
      </c>
      <c r="I228" s="534">
        <f t="shared" si="41"/>
        <v>54.74683544303798</v>
      </c>
      <c r="J228" s="534">
        <f t="shared" si="42"/>
        <v>54.74683544303798</v>
      </c>
      <c r="K228" s="888"/>
    </row>
    <row r="229" spans="1:11" ht="12.75" customHeight="1" x14ac:dyDescent="0.25">
      <c r="A229" s="852"/>
      <c r="B229" s="530"/>
      <c r="C229" s="553">
        <v>4170</v>
      </c>
      <c r="D229" s="291" t="s">
        <v>45</v>
      </c>
      <c r="E229" s="863">
        <v>12</v>
      </c>
      <c r="F229" s="863">
        <v>12</v>
      </c>
      <c r="G229" s="534">
        <f t="shared" si="38"/>
        <v>100</v>
      </c>
      <c r="H229" s="1024">
        <v>6</v>
      </c>
      <c r="I229" s="534">
        <f t="shared" si="41"/>
        <v>50</v>
      </c>
      <c r="J229" s="534">
        <f t="shared" si="42"/>
        <v>50</v>
      </c>
      <c r="K229" s="888"/>
    </row>
    <row r="230" spans="1:11" ht="12.75" customHeight="1" x14ac:dyDescent="0.25">
      <c r="A230" s="852"/>
      <c r="B230" s="530"/>
      <c r="C230" s="553">
        <v>4210</v>
      </c>
      <c r="D230" s="291" t="s">
        <v>31</v>
      </c>
      <c r="E230" s="863">
        <v>364</v>
      </c>
      <c r="F230" s="863">
        <v>364</v>
      </c>
      <c r="G230" s="534">
        <f t="shared" si="38"/>
        <v>100</v>
      </c>
      <c r="H230" s="1024">
        <v>184</v>
      </c>
      <c r="I230" s="534">
        <f t="shared" si="41"/>
        <v>50.549450549450547</v>
      </c>
      <c r="J230" s="534">
        <f t="shared" si="42"/>
        <v>50.549450549450547</v>
      </c>
      <c r="K230" s="888"/>
    </row>
    <row r="231" spans="1:11" ht="12.75" customHeight="1" x14ac:dyDescent="0.25">
      <c r="A231" s="852"/>
      <c r="B231" s="530"/>
      <c r="C231" s="553">
        <v>4230</v>
      </c>
      <c r="D231" s="889" t="s">
        <v>104</v>
      </c>
      <c r="E231" s="863">
        <v>4</v>
      </c>
      <c r="F231" s="863">
        <v>4</v>
      </c>
      <c r="G231" s="534">
        <f t="shared" si="38"/>
        <v>100</v>
      </c>
      <c r="H231" s="1024"/>
      <c r="I231" s="534">
        <f t="shared" si="41"/>
        <v>0</v>
      </c>
      <c r="J231" s="534">
        <f t="shared" si="42"/>
        <v>0</v>
      </c>
      <c r="K231" s="888"/>
    </row>
    <row r="232" spans="1:11" ht="12.75" customHeight="1" x14ac:dyDescent="0.25">
      <c r="A232" s="852"/>
      <c r="B232" s="530"/>
      <c r="C232" s="553">
        <v>4240</v>
      </c>
      <c r="D232" s="1034" t="s">
        <v>88</v>
      </c>
      <c r="E232" s="863">
        <v>203</v>
      </c>
      <c r="F232" s="863">
        <v>203</v>
      </c>
      <c r="G232" s="534">
        <f t="shared" si="38"/>
        <v>100</v>
      </c>
      <c r="H232" s="1024">
        <v>101</v>
      </c>
      <c r="I232" s="534">
        <f t="shared" si="41"/>
        <v>49.75369458128079</v>
      </c>
      <c r="J232" s="534">
        <f t="shared" si="42"/>
        <v>49.75369458128079</v>
      </c>
      <c r="K232" s="888"/>
    </row>
    <row r="233" spans="1:11" ht="12.75" customHeight="1" x14ac:dyDescent="0.25">
      <c r="A233" s="852"/>
      <c r="B233" s="530"/>
      <c r="C233" s="553">
        <v>4260</v>
      </c>
      <c r="D233" s="291" t="s">
        <v>46</v>
      </c>
      <c r="E233" s="863">
        <v>3104</v>
      </c>
      <c r="F233" s="863">
        <v>3104</v>
      </c>
      <c r="G233" s="534">
        <f t="shared" si="38"/>
        <v>100</v>
      </c>
      <c r="H233" s="1024">
        <v>1552</v>
      </c>
      <c r="I233" s="534">
        <f t="shared" si="41"/>
        <v>50</v>
      </c>
      <c r="J233" s="534">
        <f t="shared" si="42"/>
        <v>50</v>
      </c>
      <c r="K233" s="888"/>
    </row>
    <row r="234" spans="1:11" ht="12.75" customHeight="1" x14ac:dyDescent="0.25">
      <c r="A234" s="852"/>
      <c r="B234" s="530"/>
      <c r="C234" s="553">
        <v>4270</v>
      </c>
      <c r="D234" s="291" t="s">
        <v>47</v>
      </c>
      <c r="E234" s="863">
        <v>377</v>
      </c>
      <c r="F234" s="863">
        <v>377</v>
      </c>
      <c r="G234" s="534">
        <f t="shared" si="38"/>
        <v>100</v>
      </c>
      <c r="H234" s="1024">
        <v>188</v>
      </c>
      <c r="I234" s="534">
        <f t="shared" si="41"/>
        <v>49.867374005305038</v>
      </c>
      <c r="J234" s="534">
        <f t="shared" si="42"/>
        <v>49.867374005305038</v>
      </c>
      <c r="K234" s="888"/>
    </row>
    <row r="235" spans="1:11" ht="12.75" customHeight="1" x14ac:dyDescent="0.25">
      <c r="A235" s="852"/>
      <c r="B235" s="530"/>
      <c r="C235" s="553">
        <v>4280</v>
      </c>
      <c r="D235" s="291" t="s">
        <v>48</v>
      </c>
      <c r="E235" s="863">
        <v>37</v>
      </c>
      <c r="F235" s="863">
        <v>37</v>
      </c>
      <c r="G235" s="534">
        <f t="shared" si="38"/>
        <v>100</v>
      </c>
      <c r="H235" s="1024">
        <v>18</v>
      </c>
      <c r="I235" s="534">
        <f t="shared" si="41"/>
        <v>48.648648648648653</v>
      </c>
      <c r="J235" s="534">
        <f t="shared" si="42"/>
        <v>48.648648648648653</v>
      </c>
      <c r="K235" s="888"/>
    </row>
    <row r="236" spans="1:11" ht="12.75" customHeight="1" x14ac:dyDescent="0.25">
      <c r="A236" s="852"/>
      <c r="B236" s="530"/>
      <c r="C236" s="553">
        <v>4300</v>
      </c>
      <c r="D236" s="198" t="s">
        <v>22</v>
      </c>
      <c r="E236" s="863">
        <v>965</v>
      </c>
      <c r="F236" s="863">
        <v>965</v>
      </c>
      <c r="G236" s="534">
        <f t="shared" si="38"/>
        <v>100</v>
      </c>
      <c r="H236" s="1024">
        <v>482</v>
      </c>
      <c r="I236" s="534">
        <f t="shared" si="41"/>
        <v>49.948186528497409</v>
      </c>
      <c r="J236" s="534">
        <f t="shared" si="42"/>
        <v>49.948186528497409</v>
      </c>
      <c r="K236" s="888"/>
    </row>
    <row r="237" spans="1:11" ht="12.75" customHeight="1" x14ac:dyDescent="0.25">
      <c r="A237" s="852"/>
      <c r="B237" s="530"/>
      <c r="C237" s="553">
        <v>4360</v>
      </c>
      <c r="D237" s="1025" t="s">
        <v>260</v>
      </c>
      <c r="E237" s="863">
        <v>103</v>
      </c>
      <c r="F237" s="863">
        <v>103</v>
      </c>
      <c r="G237" s="534">
        <f t="shared" si="38"/>
        <v>100</v>
      </c>
      <c r="H237" s="1024">
        <v>52</v>
      </c>
      <c r="I237" s="534">
        <f t="shared" si="41"/>
        <v>50.485436893203882</v>
      </c>
      <c r="J237" s="534">
        <f t="shared" si="42"/>
        <v>50.485436893203882</v>
      </c>
      <c r="K237" s="888"/>
    </row>
    <row r="238" spans="1:11" ht="12.75" customHeight="1" x14ac:dyDescent="0.25">
      <c r="A238" s="852"/>
      <c r="B238" s="530"/>
      <c r="C238" s="553">
        <v>4410</v>
      </c>
      <c r="D238" s="291" t="s">
        <v>54</v>
      </c>
      <c r="E238" s="863">
        <v>37</v>
      </c>
      <c r="F238" s="863">
        <v>37</v>
      </c>
      <c r="G238" s="534">
        <f t="shared" si="38"/>
        <v>100</v>
      </c>
      <c r="H238" s="1024">
        <v>18</v>
      </c>
      <c r="I238" s="534">
        <f t="shared" si="41"/>
        <v>48.648648648648653</v>
      </c>
      <c r="J238" s="534">
        <f t="shared" si="42"/>
        <v>48.648648648648653</v>
      </c>
      <c r="K238" s="888"/>
    </row>
    <row r="239" spans="1:11" ht="12.75" customHeight="1" x14ac:dyDescent="0.25">
      <c r="A239" s="852"/>
      <c r="B239" s="530"/>
      <c r="C239" s="553">
        <v>4440</v>
      </c>
      <c r="D239" s="291" t="s">
        <v>55</v>
      </c>
      <c r="E239" s="863">
        <v>1435</v>
      </c>
      <c r="F239" s="863">
        <v>1435</v>
      </c>
      <c r="G239" s="534">
        <f t="shared" si="38"/>
        <v>100</v>
      </c>
      <c r="H239" s="1024">
        <v>718</v>
      </c>
      <c r="I239" s="534">
        <f t="shared" si="41"/>
        <v>50.034843205574909</v>
      </c>
      <c r="J239" s="534">
        <f t="shared" si="42"/>
        <v>50.034843205574909</v>
      </c>
      <c r="K239" s="888"/>
    </row>
    <row r="240" spans="1:11" ht="12.75" customHeight="1" x14ac:dyDescent="0.25">
      <c r="A240" s="852"/>
      <c r="B240" s="530"/>
      <c r="C240" s="553">
        <v>4480</v>
      </c>
      <c r="D240" s="291" t="s">
        <v>56</v>
      </c>
      <c r="E240" s="863">
        <v>11</v>
      </c>
      <c r="F240" s="863">
        <v>11</v>
      </c>
      <c r="G240" s="534">
        <f t="shared" si="38"/>
        <v>100</v>
      </c>
      <c r="H240" s="1024">
        <v>5</v>
      </c>
      <c r="I240" s="534">
        <f t="shared" si="41"/>
        <v>45.454545454545453</v>
      </c>
      <c r="J240" s="534">
        <f t="shared" si="42"/>
        <v>45.454545454545453</v>
      </c>
      <c r="K240" s="888"/>
    </row>
    <row r="241" spans="1:11" ht="12.75" customHeight="1" x14ac:dyDescent="0.25">
      <c r="A241" s="852"/>
      <c r="B241" s="530"/>
      <c r="C241" s="865">
        <v>4700</v>
      </c>
      <c r="D241" s="166" t="s">
        <v>60</v>
      </c>
      <c r="E241" s="866">
        <v>37</v>
      </c>
      <c r="F241" s="866">
        <v>37</v>
      </c>
      <c r="G241" s="885">
        <f t="shared" si="38"/>
        <v>100</v>
      </c>
      <c r="H241" s="1026">
        <v>18</v>
      </c>
      <c r="I241" s="885">
        <f t="shared" si="41"/>
        <v>48.648648648648653</v>
      </c>
      <c r="J241" s="885">
        <f t="shared" si="42"/>
        <v>48.648648648648653</v>
      </c>
      <c r="K241" s="559"/>
    </row>
    <row r="242" spans="1:11" ht="18.75" customHeight="1" x14ac:dyDescent="0.25">
      <c r="A242" s="852"/>
      <c r="B242" s="530"/>
      <c r="C242" s="571"/>
      <c r="D242" s="529" t="s">
        <v>145</v>
      </c>
      <c r="E242" s="1020">
        <f>SUM(E243:E262)</f>
        <v>53715</v>
      </c>
      <c r="F242" s="1020">
        <f>SUM(F243:F262)</f>
        <v>53715</v>
      </c>
      <c r="G242" s="1200">
        <f t="shared" si="38"/>
        <v>100</v>
      </c>
      <c r="H242" s="1020">
        <f>SUM(H243:H262)</f>
        <v>107430</v>
      </c>
      <c r="I242" s="1200">
        <f t="shared" si="41"/>
        <v>200</v>
      </c>
      <c r="J242" s="1282">
        <f t="shared" si="42"/>
        <v>200</v>
      </c>
      <c r="K242" s="1272"/>
    </row>
    <row r="243" spans="1:11" ht="12.75" customHeight="1" x14ac:dyDescent="0.25">
      <c r="A243" s="852"/>
      <c r="B243" s="530"/>
      <c r="C243" s="966">
        <v>3020</v>
      </c>
      <c r="D243" s="283" t="s">
        <v>37</v>
      </c>
      <c r="E243" s="1021">
        <v>69</v>
      </c>
      <c r="F243" s="1021">
        <v>69</v>
      </c>
      <c r="G243" s="1029">
        <f t="shared" si="38"/>
        <v>100</v>
      </c>
      <c r="H243" s="1022">
        <v>138</v>
      </c>
      <c r="I243" s="1029">
        <f t="shared" ref="I243:I262" si="43">SUM(H243/F243*100)</f>
        <v>200</v>
      </c>
      <c r="J243" s="1029">
        <f t="shared" ref="J243:J262" si="44">SUM(H243/E243*100)</f>
        <v>200</v>
      </c>
      <c r="K243" s="1023"/>
    </row>
    <row r="244" spans="1:11" ht="12.75" customHeight="1" x14ac:dyDescent="0.25">
      <c r="A244" s="852"/>
      <c r="B244" s="530"/>
      <c r="C244" s="553">
        <v>4010</v>
      </c>
      <c r="D244" s="291" t="s">
        <v>39</v>
      </c>
      <c r="E244" s="863">
        <v>35386</v>
      </c>
      <c r="F244" s="863">
        <v>35386</v>
      </c>
      <c r="G244" s="534">
        <f t="shared" si="38"/>
        <v>100</v>
      </c>
      <c r="H244" s="1024">
        <v>70772</v>
      </c>
      <c r="I244" s="534">
        <f t="shared" si="43"/>
        <v>200</v>
      </c>
      <c r="J244" s="534">
        <f t="shared" si="44"/>
        <v>200</v>
      </c>
      <c r="K244" s="888"/>
    </row>
    <row r="245" spans="1:11" ht="12.75" customHeight="1" x14ac:dyDescent="0.25">
      <c r="A245" s="852"/>
      <c r="B245" s="530"/>
      <c r="C245" s="553">
        <v>4040</v>
      </c>
      <c r="D245" s="291" t="s">
        <v>41</v>
      </c>
      <c r="E245" s="863">
        <v>1040</v>
      </c>
      <c r="F245" s="863">
        <v>1040</v>
      </c>
      <c r="G245" s="534">
        <f t="shared" si="38"/>
        <v>100</v>
      </c>
      <c r="H245" s="1024">
        <v>2080</v>
      </c>
      <c r="I245" s="534">
        <f t="shared" si="43"/>
        <v>200</v>
      </c>
      <c r="J245" s="534">
        <f t="shared" si="44"/>
        <v>200</v>
      </c>
      <c r="K245" s="888"/>
    </row>
    <row r="246" spans="1:11" ht="12.75" customHeight="1" x14ac:dyDescent="0.25">
      <c r="A246" s="852"/>
      <c r="B246" s="530"/>
      <c r="C246" s="553">
        <v>4110</v>
      </c>
      <c r="D246" s="291" t="s">
        <v>42</v>
      </c>
      <c r="E246" s="863">
        <v>6669</v>
      </c>
      <c r="F246" s="863">
        <v>6669</v>
      </c>
      <c r="G246" s="534">
        <f t="shared" si="38"/>
        <v>100</v>
      </c>
      <c r="H246" s="1024">
        <v>12552</v>
      </c>
      <c r="I246" s="534">
        <f t="shared" si="43"/>
        <v>188.21412505623033</v>
      </c>
      <c r="J246" s="534">
        <f t="shared" si="44"/>
        <v>188.21412505623033</v>
      </c>
      <c r="K246" s="888"/>
    </row>
    <row r="247" spans="1:11" ht="12.75" customHeight="1" x14ac:dyDescent="0.25">
      <c r="A247" s="852"/>
      <c r="B247" s="530"/>
      <c r="C247" s="553">
        <v>4120</v>
      </c>
      <c r="D247" s="291" t="s">
        <v>43</v>
      </c>
      <c r="E247" s="863">
        <v>957</v>
      </c>
      <c r="F247" s="863">
        <v>957</v>
      </c>
      <c r="G247" s="534">
        <f t="shared" si="38"/>
        <v>100</v>
      </c>
      <c r="H247" s="1024">
        <v>1789</v>
      </c>
      <c r="I247" s="534">
        <f t="shared" si="43"/>
        <v>186.93834900731451</v>
      </c>
      <c r="J247" s="534">
        <f t="shared" si="44"/>
        <v>186.93834900731451</v>
      </c>
      <c r="K247" s="888"/>
    </row>
    <row r="248" spans="1:11" ht="12.75" customHeight="1" x14ac:dyDescent="0.25">
      <c r="A248" s="852"/>
      <c r="B248" s="530"/>
      <c r="C248" s="553">
        <v>4170</v>
      </c>
      <c r="D248" s="291" t="s">
        <v>45</v>
      </c>
      <c r="E248" s="863">
        <v>85</v>
      </c>
      <c r="F248" s="863">
        <v>85</v>
      </c>
      <c r="G248" s="534">
        <f t="shared" si="38"/>
        <v>100</v>
      </c>
      <c r="H248" s="1024">
        <v>170</v>
      </c>
      <c r="I248" s="534">
        <f t="shared" si="43"/>
        <v>200</v>
      </c>
      <c r="J248" s="534">
        <f t="shared" si="44"/>
        <v>200</v>
      </c>
      <c r="K248" s="888"/>
    </row>
    <row r="249" spans="1:11" ht="12.75" customHeight="1" x14ac:dyDescent="0.25">
      <c r="A249" s="852"/>
      <c r="B249" s="530"/>
      <c r="C249" s="553">
        <v>4210</v>
      </c>
      <c r="D249" s="291" t="s">
        <v>31</v>
      </c>
      <c r="E249" s="863">
        <v>994</v>
      </c>
      <c r="F249" s="863">
        <v>994</v>
      </c>
      <c r="G249" s="534">
        <f t="shared" si="38"/>
        <v>100</v>
      </c>
      <c r="H249" s="1024">
        <v>2899</v>
      </c>
      <c r="I249" s="534">
        <f t="shared" si="43"/>
        <v>291.64989939637826</v>
      </c>
      <c r="J249" s="534">
        <f t="shared" si="44"/>
        <v>291.64989939637826</v>
      </c>
      <c r="K249" s="888"/>
    </row>
    <row r="250" spans="1:11" ht="12.75" customHeight="1" x14ac:dyDescent="0.25">
      <c r="A250" s="852"/>
      <c r="B250" s="530"/>
      <c r="C250" s="553">
        <v>4240</v>
      </c>
      <c r="D250" s="291" t="s">
        <v>88</v>
      </c>
      <c r="E250" s="863">
        <v>77</v>
      </c>
      <c r="F250" s="863">
        <v>77</v>
      </c>
      <c r="G250" s="534">
        <f t="shared" si="38"/>
        <v>100</v>
      </c>
      <c r="H250" s="1024">
        <v>154</v>
      </c>
      <c r="I250" s="534">
        <f t="shared" si="43"/>
        <v>200</v>
      </c>
      <c r="J250" s="534">
        <f t="shared" si="44"/>
        <v>200</v>
      </c>
      <c r="K250" s="888"/>
    </row>
    <row r="251" spans="1:11" ht="12.75" customHeight="1" x14ac:dyDescent="0.25">
      <c r="A251" s="852"/>
      <c r="B251" s="530"/>
      <c r="C251" s="553">
        <v>4260</v>
      </c>
      <c r="D251" s="291" t="s">
        <v>46</v>
      </c>
      <c r="E251" s="863">
        <v>5264</v>
      </c>
      <c r="F251" s="863">
        <v>5264</v>
      </c>
      <c r="G251" s="534">
        <f t="shared" si="38"/>
        <v>100</v>
      </c>
      <c r="H251" s="1024">
        <v>10528</v>
      </c>
      <c r="I251" s="534">
        <f t="shared" si="43"/>
        <v>200</v>
      </c>
      <c r="J251" s="534">
        <f t="shared" si="44"/>
        <v>200</v>
      </c>
      <c r="K251" s="888"/>
    </row>
    <row r="252" spans="1:11" ht="12.75" customHeight="1" x14ac:dyDescent="0.25">
      <c r="A252" s="852"/>
      <c r="B252" s="530"/>
      <c r="C252" s="553">
        <v>4270</v>
      </c>
      <c r="D252" s="291" t="s">
        <v>47</v>
      </c>
      <c r="E252" s="863">
        <v>143</v>
      </c>
      <c r="F252" s="863">
        <v>143</v>
      </c>
      <c r="G252" s="534">
        <f t="shared" si="38"/>
        <v>100</v>
      </c>
      <c r="H252" s="1024">
        <v>286</v>
      </c>
      <c r="I252" s="534">
        <f t="shared" si="43"/>
        <v>200</v>
      </c>
      <c r="J252" s="534">
        <f t="shared" si="44"/>
        <v>200</v>
      </c>
      <c r="K252" s="888"/>
    </row>
    <row r="253" spans="1:11" ht="12.75" customHeight="1" x14ac:dyDescent="0.25">
      <c r="A253" s="852"/>
      <c r="B253" s="530"/>
      <c r="C253" s="553">
        <v>4280</v>
      </c>
      <c r="D253" s="291" t="s">
        <v>48</v>
      </c>
      <c r="E253" s="863">
        <v>65</v>
      </c>
      <c r="F253" s="863">
        <v>65</v>
      </c>
      <c r="G253" s="534">
        <f t="shared" si="38"/>
        <v>100</v>
      </c>
      <c r="H253" s="1024">
        <v>130</v>
      </c>
      <c r="I253" s="534">
        <f t="shared" si="43"/>
        <v>200</v>
      </c>
      <c r="J253" s="534">
        <f t="shared" si="44"/>
        <v>200</v>
      </c>
      <c r="K253" s="888"/>
    </row>
    <row r="254" spans="1:11" ht="12.75" customHeight="1" x14ac:dyDescent="0.25">
      <c r="A254" s="852"/>
      <c r="B254" s="530"/>
      <c r="C254" s="553">
        <v>4300</v>
      </c>
      <c r="D254" s="198" t="s">
        <v>22</v>
      </c>
      <c r="E254" s="863">
        <v>753</v>
      </c>
      <c r="F254" s="863">
        <v>753</v>
      </c>
      <c r="G254" s="534">
        <f t="shared" si="38"/>
        <v>100</v>
      </c>
      <c r="H254" s="1024">
        <v>1506</v>
      </c>
      <c r="I254" s="534">
        <f t="shared" si="43"/>
        <v>200</v>
      </c>
      <c r="J254" s="534">
        <f t="shared" si="44"/>
        <v>200</v>
      </c>
      <c r="K254" s="888"/>
    </row>
    <row r="255" spans="1:11" ht="12.75" customHeight="1" x14ac:dyDescent="0.25">
      <c r="A255" s="852"/>
      <c r="B255" s="530"/>
      <c r="C255" s="553">
        <v>4360</v>
      </c>
      <c r="D255" s="1025" t="s">
        <v>260</v>
      </c>
      <c r="E255" s="863">
        <v>134</v>
      </c>
      <c r="F255" s="863">
        <v>134</v>
      </c>
      <c r="G255" s="534">
        <f t="shared" si="38"/>
        <v>100</v>
      </c>
      <c r="H255" s="1024">
        <v>268</v>
      </c>
      <c r="I255" s="534">
        <f t="shared" si="43"/>
        <v>200</v>
      </c>
      <c r="J255" s="534">
        <f t="shared" si="44"/>
        <v>200</v>
      </c>
      <c r="K255" s="888"/>
    </row>
    <row r="256" spans="1:11" ht="12.75" customHeight="1" x14ac:dyDescent="0.25">
      <c r="A256" s="852"/>
      <c r="B256" s="530"/>
      <c r="C256" s="553">
        <v>4410</v>
      </c>
      <c r="D256" s="291" t="s">
        <v>54</v>
      </c>
      <c r="E256" s="863">
        <v>113</v>
      </c>
      <c r="F256" s="863">
        <v>113</v>
      </c>
      <c r="G256" s="534">
        <f t="shared" si="38"/>
        <v>100</v>
      </c>
      <c r="H256" s="1024">
        <v>226</v>
      </c>
      <c r="I256" s="534">
        <f t="shared" si="43"/>
        <v>200</v>
      </c>
      <c r="J256" s="534">
        <f t="shared" si="44"/>
        <v>200</v>
      </c>
      <c r="K256" s="888"/>
    </row>
    <row r="257" spans="1:11" ht="12.75" customHeight="1" x14ac:dyDescent="0.25">
      <c r="A257" s="852"/>
      <c r="B257" s="530"/>
      <c r="C257" s="553">
        <v>4420</v>
      </c>
      <c r="D257" s="183" t="s">
        <v>106</v>
      </c>
      <c r="E257" s="863">
        <v>10</v>
      </c>
      <c r="F257" s="863">
        <v>10</v>
      </c>
      <c r="G257" s="534">
        <f t="shared" si="38"/>
        <v>100</v>
      </c>
      <c r="H257" s="1024">
        <v>20</v>
      </c>
      <c r="I257" s="534">
        <f t="shared" si="43"/>
        <v>200</v>
      </c>
      <c r="J257" s="534">
        <f t="shared" si="44"/>
        <v>200</v>
      </c>
      <c r="K257" s="888"/>
    </row>
    <row r="258" spans="1:11" ht="12.75" customHeight="1" x14ac:dyDescent="0.25">
      <c r="A258" s="852"/>
      <c r="B258" s="530"/>
      <c r="C258" s="553">
        <v>4440</v>
      </c>
      <c r="D258" s="291" t="s">
        <v>55</v>
      </c>
      <c r="E258" s="863">
        <v>1837</v>
      </c>
      <c r="F258" s="863">
        <v>1837</v>
      </c>
      <c r="G258" s="534">
        <f t="shared" si="38"/>
        <v>100</v>
      </c>
      <c r="H258" s="1024">
        <v>3674</v>
      </c>
      <c r="I258" s="534">
        <f t="shared" si="43"/>
        <v>200</v>
      </c>
      <c r="J258" s="534">
        <f t="shared" si="44"/>
        <v>200</v>
      </c>
      <c r="K258" s="888"/>
    </row>
    <row r="259" spans="1:11" ht="12.75" customHeight="1" x14ac:dyDescent="0.25">
      <c r="A259" s="852"/>
      <c r="B259" s="530"/>
      <c r="C259" s="553">
        <v>4480</v>
      </c>
      <c r="D259" s="291" t="s">
        <v>56</v>
      </c>
      <c r="E259" s="863">
        <v>22</v>
      </c>
      <c r="F259" s="863">
        <v>22</v>
      </c>
      <c r="G259" s="534">
        <f t="shared" si="38"/>
        <v>100</v>
      </c>
      <c r="H259" s="1024">
        <v>44</v>
      </c>
      <c r="I259" s="534">
        <f t="shared" si="43"/>
        <v>200</v>
      </c>
      <c r="J259" s="534">
        <f t="shared" si="44"/>
        <v>200</v>
      </c>
      <c r="K259" s="888"/>
    </row>
    <row r="260" spans="1:11" ht="12.75" customHeight="1" x14ac:dyDescent="0.25">
      <c r="A260" s="852"/>
      <c r="B260" s="530"/>
      <c r="C260" s="553">
        <v>4520</v>
      </c>
      <c r="D260" s="596" t="s">
        <v>216</v>
      </c>
      <c r="E260" s="863">
        <v>11</v>
      </c>
      <c r="F260" s="863">
        <v>11</v>
      </c>
      <c r="G260" s="534">
        <f t="shared" si="38"/>
        <v>100</v>
      </c>
      <c r="H260" s="1024">
        <v>22</v>
      </c>
      <c r="I260" s="534">
        <f t="shared" si="43"/>
        <v>200</v>
      </c>
      <c r="J260" s="534">
        <f t="shared" si="44"/>
        <v>200</v>
      </c>
      <c r="K260" s="888"/>
    </row>
    <row r="261" spans="1:11" ht="12.75" customHeight="1" x14ac:dyDescent="0.25">
      <c r="A261" s="852"/>
      <c r="B261" s="530"/>
      <c r="C261" s="553">
        <v>4610</v>
      </c>
      <c r="D261" s="183" t="s">
        <v>96</v>
      </c>
      <c r="E261" s="863">
        <v>5</v>
      </c>
      <c r="F261" s="863">
        <v>5</v>
      </c>
      <c r="G261" s="534">
        <f t="shared" si="38"/>
        <v>100</v>
      </c>
      <c r="H261" s="1024">
        <v>10</v>
      </c>
      <c r="I261" s="534">
        <f t="shared" si="43"/>
        <v>200</v>
      </c>
      <c r="J261" s="534">
        <f t="shared" si="44"/>
        <v>200</v>
      </c>
      <c r="K261" s="888"/>
    </row>
    <row r="262" spans="1:11" ht="15" customHeight="1" x14ac:dyDescent="0.25">
      <c r="A262" s="1167"/>
      <c r="B262" s="875"/>
      <c r="C262" s="901">
        <v>4700</v>
      </c>
      <c r="D262" s="609" t="s">
        <v>60</v>
      </c>
      <c r="E262" s="1170">
        <v>81</v>
      </c>
      <c r="F262" s="1170">
        <v>81</v>
      </c>
      <c r="G262" s="904">
        <f t="shared" si="38"/>
        <v>100</v>
      </c>
      <c r="H262" s="1207">
        <v>162</v>
      </c>
      <c r="I262" s="904">
        <f t="shared" si="43"/>
        <v>200</v>
      </c>
      <c r="J262" s="904">
        <f t="shared" si="44"/>
        <v>200</v>
      </c>
      <c r="K262" s="1174"/>
    </row>
    <row r="263" spans="1:11" s="33" customFormat="1" ht="15" customHeight="1" x14ac:dyDescent="0.2">
      <c r="A263" s="827"/>
      <c r="B263" s="1203">
        <v>80195</v>
      </c>
      <c r="C263" s="1203"/>
      <c r="D263" s="1204" t="s">
        <v>71</v>
      </c>
      <c r="E263" s="1099">
        <f>SUM(E264+E277+E287+E293+E295)</f>
        <v>399129</v>
      </c>
      <c r="F263" s="1099">
        <f>SUM(F264+F277+F287+F293+F295)</f>
        <v>399129</v>
      </c>
      <c r="G263" s="1205">
        <f>SUM(F263/E263*100)</f>
        <v>100</v>
      </c>
      <c r="H263" s="1206">
        <f>SUM(H264+H277+H287+H293+H295)</f>
        <v>378076</v>
      </c>
      <c r="I263" s="554">
        <f t="shared" ref="I263:I292" si="45">SUM(H263/F263*100)</f>
        <v>94.725264262932541</v>
      </c>
      <c r="J263" s="554">
        <f>SUM(H263/E263*100)</f>
        <v>94.725264262932541</v>
      </c>
      <c r="K263" s="555"/>
    </row>
    <row r="264" spans="1:11" s="33" customFormat="1" ht="15" customHeight="1" x14ac:dyDescent="0.25">
      <c r="A264" s="827"/>
      <c r="B264" s="953"/>
      <c r="C264" s="934"/>
      <c r="D264" s="952" t="s">
        <v>145</v>
      </c>
      <c r="E264" s="1037">
        <f>SUM(E265:E276)</f>
        <v>207247</v>
      </c>
      <c r="F264" s="1037">
        <f>SUM(F265:F276)</f>
        <v>207247</v>
      </c>
      <c r="G264" s="534">
        <f t="shared" ref="G264:G286" si="46">SUM(F264/E264*100)</f>
        <v>100</v>
      </c>
      <c r="H264" s="1090">
        <f>SUM(H265:H276)</f>
        <v>219028</v>
      </c>
      <c r="I264" s="1019">
        <f t="shared" si="45"/>
        <v>105.68452136822246</v>
      </c>
      <c r="J264" s="1283">
        <f t="shared" ref="J264:J286" si="47">SUM(H264/E264*100)</f>
        <v>105.68452136822246</v>
      </c>
      <c r="K264" s="1284"/>
    </row>
    <row r="265" spans="1:11" s="33" customFormat="1" ht="15" customHeight="1" x14ac:dyDescent="0.25">
      <c r="A265" s="827"/>
      <c r="B265" s="953"/>
      <c r="C265" s="1055">
        <v>3267</v>
      </c>
      <c r="D265" s="1035" t="s">
        <v>247</v>
      </c>
      <c r="E265" s="1038">
        <v>24935</v>
      </c>
      <c r="F265" s="1038">
        <v>24935</v>
      </c>
      <c r="G265" s="534">
        <f t="shared" si="46"/>
        <v>100</v>
      </c>
      <c r="H265" s="1036">
        <v>27900</v>
      </c>
      <c r="I265" s="1065">
        <f t="shared" ref="I265:I270" si="48">SUM(H265/F265*100)</f>
        <v>111.89091638259474</v>
      </c>
      <c r="J265" s="1065">
        <f t="shared" si="47"/>
        <v>111.89091638259474</v>
      </c>
      <c r="K265" s="1023"/>
    </row>
    <row r="266" spans="1:11" s="33" customFormat="1" ht="15" customHeight="1" x14ac:dyDescent="0.25">
      <c r="A266" s="827"/>
      <c r="B266" s="953"/>
      <c r="C266" s="595">
        <v>4017</v>
      </c>
      <c r="D266" s="596" t="s">
        <v>39</v>
      </c>
      <c r="E266" s="1040">
        <v>1155</v>
      </c>
      <c r="F266" s="1040">
        <v>1155</v>
      </c>
      <c r="G266" s="534">
        <f t="shared" si="46"/>
        <v>100</v>
      </c>
      <c r="H266" s="864">
        <v>1155</v>
      </c>
      <c r="I266" s="1065">
        <f t="shared" si="48"/>
        <v>100</v>
      </c>
      <c r="J266" s="1065">
        <f t="shared" si="47"/>
        <v>100</v>
      </c>
      <c r="K266" s="930"/>
    </row>
    <row r="267" spans="1:11" s="33" customFormat="1" ht="15" customHeight="1" x14ac:dyDescent="0.25">
      <c r="A267" s="827"/>
      <c r="B267" s="953"/>
      <c r="C267" s="595">
        <v>4117</v>
      </c>
      <c r="D267" s="596" t="s">
        <v>42</v>
      </c>
      <c r="E267" s="1040">
        <v>724</v>
      </c>
      <c r="F267" s="1040">
        <v>724</v>
      </c>
      <c r="G267" s="534">
        <f t="shared" si="46"/>
        <v>100</v>
      </c>
      <c r="H267" s="864">
        <v>810</v>
      </c>
      <c r="I267" s="1065">
        <f t="shared" si="48"/>
        <v>111.87845303867402</v>
      </c>
      <c r="J267" s="1065">
        <f t="shared" si="47"/>
        <v>111.87845303867402</v>
      </c>
      <c r="K267" s="930"/>
    </row>
    <row r="268" spans="1:11" s="33" customFormat="1" ht="15" customHeight="1" x14ac:dyDescent="0.25">
      <c r="A268" s="827"/>
      <c r="B268" s="953"/>
      <c r="C268" s="595">
        <v>4127</v>
      </c>
      <c r="D268" s="596" t="s">
        <v>43</v>
      </c>
      <c r="E268" s="1040">
        <v>103</v>
      </c>
      <c r="F268" s="1040">
        <v>103</v>
      </c>
      <c r="G268" s="534">
        <f t="shared" si="46"/>
        <v>100</v>
      </c>
      <c r="H268" s="864">
        <v>115</v>
      </c>
      <c r="I268" s="1065">
        <f t="shared" si="48"/>
        <v>111.65048543689321</v>
      </c>
      <c r="J268" s="1065">
        <f t="shared" si="47"/>
        <v>111.65048543689321</v>
      </c>
      <c r="K268" s="930"/>
    </row>
    <row r="269" spans="1:11" s="33" customFormat="1" ht="15" customHeight="1" x14ac:dyDescent="0.25">
      <c r="A269" s="827"/>
      <c r="B269" s="953"/>
      <c r="C269" s="597">
        <v>4177</v>
      </c>
      <c r="D269" s="596" t="s">
        <v>45</v>
      </c>
      <c r="E269" s="1039">
        <v>3035</v>
      </c>
      <c r="F269" s="1039">
        <v>3035</v>
      </c>
      <c r="G269" s="534">
        <f t="shared" si="46"/>
        <v>100</v>
      </c>
      <c r="H269" s="864">
        <v>3500</v>
      </c>
      <c r="I269" s="1065">
        <f t="shared" si="48"/>
        <v>115.32125205930808</v>
      </c>
      <c r="J269" s="1065">
        <f t="shared" si="47"/>
        <v>115.32125205930808</v>
      </c>
      <c r="K269" s="930"/>
    </row>
    <row r="270" spans="1:11" s="33" customFormat="1" ht="15" customHeight="1" x14ac:dyDescent="0.25">
      <c r="A270" s="827"/>
      <c r="B270" s="953"/>
      <c r="C270" s="598">
        <v>4210</v>
      </c>
      <c r="D270" s="599" t="s">
        <v>31</v>
      </c>
      <c r="E270" s="1039">
        <v>5000</v>
      </c>
      <c r="F270" s="1039">
        <v>5000</v>
      </c>
      <c r="G270" s="534">
        <f t="shared" si="46"/>
        <v>100</v>
      </c>
      <c r="H270" s="864"/>
      <c r="I270" s="1065">
        <f t="shared" si="48"/>
        <v>0</v>
      </c>
      <c r="J270" s="1065">
        <f t="shared" si="47"/>
        <v>0</v>
      </c>
      <c r="K270" s="930"/>
    </row>
    <row r="271" spans="1:11" s="33" customFormat="1" ht="15" customHeight="1" x14ac:dyDescent="0.25">
      <c r="A271" s="827"/>
      <c r="B271" s="951"/>
      <c r="C271" s="598">
        <v>4217</v>
      </c>
      <c r="D271" s="599" t="s">
        <v>31</v>
      </c>
      <c r="E271" s="1039">
        <v>12000</v>
      </c>
      <c r="F271" s="1039">
        <v>12000</v>
      </c>
      <c r="G271" s="534">
        <f t="shared" si="46"/>
        <v>100</v>
      </c>
      <c r="H271" s="864">
        <v>12448</v>
      </c>
      <c r="I271" s="858">
        <f t="shared" si="45"/>
        <v>103.73333333333335</v>
      </c>
      <c r="J271" s="858">
        <f t="shared" si="47"/>
        <v>103.73333333333335</v>
      </c>
      <c r="K271" s="888"/>
    </row>
    <row r="272" spans="1:11" s="33" customFormat="1" ht="15" customHeight="1" x14ac:dyDescent="0.25">
      <c r="A272" s="827"/>
      <c r="B272" s="951"/>
      <c r="C272" s="598">
        <v>4247</v>
      </c>
      <c r="D272" s="599" t="s">
        <v>88</v>
      </c>
      <c r="E272" s="1039">
        <v>1080</v>
      </c>
      <c r="F272" s="1039">
        <v>1080</v>
      </c>
      <c r="G272" s="534">
        <f t="shared" si="46"/>
        <v>100</v>
      </c>
      <c r="H272" s="864">
        <v>1100</v>
      </c>
      <c r="I272" s="858">
        <f t="shared" si="45"/>
        <v>101.85185185185186</v>
      </c>
      <c r="J272" s="858">
        <f t="shared" si="47"/>
        <v>101.85185185185186</v>
      </c>
      <c r="K272" s="888"/>
    </row>
    <row r="273" spans="1:11" s="33" customFormat="1" ht="15" customHeight="1" x14ac:dyDescent="0.25">
      <c r="A273" s="827"/>
      <c r="B273" s="951"/>
      <c r="C273" s="598">
        <v>4300</v>
      </c>
      <c r="D273" s="600" t="s">
        <v>22</v>
      </c>
      <c r="E273" s="1039"/>
      <c r="F273" s="1039"/>
      <c r="G273" s="534"/>
      <c r="H273" s="864">
        <v>12000</v>
      </c>
      <c r="I273" s="858"/>
      <c r="J273" s="858"/>
      <c r="K273" s="888"/>
    </row>
    <row r="274" spans="1:11" s="33" customFormat="1" ht="15" customHeight="1" x14ac:dyDescent="0.25">
      <c r="A274" s="827"/>
      <c r="B274" s="951"/>
      <c r="C274" s="598">
        <v>4307</v>
      </c>
      <c r="D274" s="600" t="s">
        <v>22</v>
      </c>
      <c r="E274" s="1039">
        <v>154915</v>
      </c>
      <c r="F274" s="1039">
        <v>154915</v>
      </c>
      <c r="G274" s="534">
        <f t="shared" si="46"/>
        <v>100</v>
      </c>
      <c r="H274" s="864">
        <v>155000</v>
      </c>
      <c r="I274" s="858">
        <f t="shared" si="45"/>
        <v>100.05486879901882</v>
      </c>
      <c r="J274" s="858">
        <f t="shared" si="47"/>
        <v>100.05486879901882</v>
      </c>
      <c r="K274" s="888"/>
    </row>
    <row r="275" spans="1:11" s="33" customFormat="1" ht="15" customHeight="1" x14ac:dyDescent="0.25">
      <c r="A275" s="827"/>
      <c r="B275" s="951"/>
      <c r="C275" s="598">
        <v>4417</v>
      </c>
      <c r="D275" s="600" t="s">
        <v>217</v>
      </c>
      <c r="E275" s="1039">
        <v>700</v>
      </c>
      <c r="F275" s="1039">
        <v>700</v>
      </c>
      <c r="G275" s="534">
        <f t="shared" si="46"/>
        <v>100</v>
      </c>
      <c r="H275" s="864">
        <v>1000</v>
      </c>
      <c r="I275" s="858">
        <f t="shared" si="45"/>
        <v>142.85714285714286</v>
      </c>
      <c r="J275" s="858">
        <f t="shared" si="47"/>
        <v>142.85714285714286</v>
      </c>
      <c r="K275" s="888"/>
    </row>
    <row r="276" spans="1:11" s="33" customFormat="1" ht="15" customHeight="1" x14ac:dyDescent="0.25">
      <c r="A276" s="827"/>
      <c r="B276" s="951"/>
      <c r="C276" s="1208">
        <v>4427</v>
      </c>
      <c r="D276" s="1209" t="s">
        <v>106</v>
      </c>
      <c r="E276" s="1210">
        <v>3600</v>
      </c>
      <c r="F276" s="1210">
        <v>3600</v>
      </c>
      <c r="G276" s="885">
        <f t="shared" si="46"/>
        <v>100</v>
      </c>
      <c r="H276" s="867">
        <v>4000</v>
      </c>
      <c r="I276" s="558">
        <f t="shared" si="45"/>
        <v>111.11111111111111</v>
      </c>
      <c r="J276" s="558">
        <f t="shared" si="47"/>
        <v>111.11111111111111</v>
      </c>
      <c r="K276" s="559"/>
    </row>
    <row r="277" spans="1:11" s="33" customFormat="1" ht="15" customHeight="1" x14ac:dyDescent="0.2">
      <c r="A277" s="827"/>
      <c r="B277" s="951"/>
      <c r="C277" s="955"/>
      <c r="D277" s="529" t="s">
        <v>147</v>
      </c>
      <c r="E277" s="950">
        <f>SUM(E278:E286)</f>
        <v>73831</v>
      </c>
      <c r="F277" s="950">
        <f>SUM(F278:F286)</f>
        <v>73831</v>
      </c>
      <c r="G277" s="531">
        <f t="shared" si="46"/>
        <v>100</v>
      </c>
      <c r="H277" s="536">
        <f>SUM(H278:H286)</f>
        <v>54148</v>
      </c>
      <c r="I277" s="1214">
        <f t="shared" ref="I277:I286" si="49">SUM(H277/F277*100)</f>
        <v>73.340466741612602</v>
      </c>
      <c r="J277" s="1214">
        <f t="shared" si="47"/>
        <v>73.340466741612602</v>
      </c>
      <c r="K277" s="1274"/>
    </row>
    <row r="278" spans="1:11" s="33" customFormat="1" ht="15" customHeight="1" x14ac:dyDescent="0.25">
      <c r="A278" s="827"/>
      <c r="B278" s="951"/>
      <c r="C278" s="1055">
        <v>4117</v>
      </c>
      <c r="D278" s="1211" t="s">
        <v>42</v>
      </c>
      <c r="E278" s="1212">
        <v>684</v>
      </c>
      <c r="F278" s="1212">
        <v>684</v>
      </c>
      <c r="G278" s="1029">
        <f t="shared" si="46"/>
        <v>100</v>
      </c>
      <c r="H278" s="1036">
        <v>684</v>
      </c>
      <c r="I278" s="1213">
        <f t="shared" si="49"/>
        <v>100</v>
      </c>
      <c r="J278" s="1213">
        <f t="shared" si="47"/>
        <v>100</v>
      </c>
      <c r="K278" s="1023"/>
    </row>
    <row r="279" spans="1:11" s="33" customFormat="1" ht="15" customHeight="1" x14ac:dyDescent="0.25">
      <c r="A279" s="827"/>
      <c r="B279" s="951"/>
      <c r="C279" s="597">
        <v>4127</v>
      </c>
      <c r="D279" s="596" t="s">
        <v>43</v>
      </c>
      <c r="E279" s="920">
        <v>98</v>
      </c>
      <c r="F279" s="920">
        <v>98</v>
      </c>
      <c r="G279" s="534">
        <f t="shared" si="46"/>
        <v>100</v>
      </c>
      <c r="H279" s="864">
        <v>98</v>
      </c>
      <c r="I279" s="1065">
        <f t="shared" si="49"/>
        <v>100</v>
      </c>
      <c r="J279" s="1065">
        <f t="shared" si="47"/>
        <v>100</v>
      </c>
      <c r="K279" s="888"/>
    </row>
    <row r="280" spans="1:11" s="33" customFormat="1" ht="15" customHeight="1" x14ac:dyDescent="0.25">
      <c r="A280" s="827"/>
      <c r="B280" s="951"/>
      <c r="C280" s="597">
        <v>4177</v>
      </c>
      <c r="D280" s="596" t="s">
        <v>45</v>
      </c>
      <c r="E280" s="920">
        <v>4000</v>
      </c>
      <c r="F280" s="920">
        <v>4000</v>
      </c>
      <c r="G280" s="534">
        <f t="shared" si="46"/>
        <v>100</v>
      </c>
      <c r="H280" s="864">
        <v>4000</v>
      </c>
      <c r="I280" s="1065">
        <f t="shared" si="49"/>
        <v>100</v>
      </c>
      <c r="J280" s="1065">
        <f t="shared" si="47"/>
        <v>100</v>
      </c>
      <c r="K280" s="888"/>
    </row>
    <row r="281" spans="1:11" s="33" customFormat="1" ht="15" customHeight="1" x14ac:dyDescent="0.25">
      <c r="A281" s="827"/>
      <c r="B281" s="951"/>
      <c r="C281" s="597">
        <v>4210</v>
      </c>
      <c r="D281" s="599" t="s">
        <v>31</v>
      </c>
      <c r="E281" s="920">
        <v>5000</v>
      </c>
      <c r="F281" s="920">
        <v>5000</v>
      </c>
      <c r="G281" s="534">
        <f t="shared" si="46"/>
        <v>100</v>
      </c>
      <c r="H281" s="864">
        <v>0</v>
      </c>
      <c r="I281" s="1065">
        <f t="shared" si="49"/>
        <v>0</v>
      </c>
      <c r="J281" s="1065">
        <f t="shared" si="47"/>
        <v>0</v>
      </c>
      <c r="K281" s="888"/>
    </row>
    <row r="282" spans="1:11" s="33" customFormat="1" ht="15" customHeight="1" x14ac:dyDescent="0.25">
      <c r="A282" s="827"/>
      <c r="B282" s="951"/>
      <c r="C282" s="597">
        <v>4217</v>
      </c>
      <c r="D282" s="599" t="s">
        <v>31</v>
      </c>
      <c r="E282" s="920">
        <v>9551</v>
      </c>
      <c r="F282" s="920">
        <v>9551</v>
      </c>
      <c r="G282" s="534">
        <f t="shared" si="46"/>
        <v>100</v>
      </c>
      <c r="H282" s="864">
        <v>500</v>
      </c>
      <c r="I282" s="1065">
        <f t="shared" si="49"/>
        <v>5.2350539210553864</v>
      </c>
      <c r="J282" s="1065">
        <f t="shared" si="47"/>
        <v>5.2350539210553864</v>
      </c>
      <c r="K282" s="888"/>
    </row>
    <row r="283" spans="1:11" s="33" customFormat="1" ht="15" customHeight="1" x14ac:dyDescent="0.25">
      <c r="A283" s="827"/>
      <c r="B283" s="951"/>
      <c r="C283" s="597">
        <v>4247</v>
      </c>
      <c r="D283" s="599" t="s">
        <v>88</v>
      </c>
      <c r="E283" s="920">
        <v>1000</v>
      </c>
      <c r="F283" s="920">
        <v>1000</v>
      </c>
      <c r="G283" s="534">
        <f t="shared" si="46"/>
        <v>100</v>
      </c>
      <c r="H283" s="864">
        <v>0</v>
      </c>
      <c r="I283" s="1065">
        <f t="shared" si="49"/>
        <v>0</v>
      </c>
      <c r="J283" s="1065">
        <f t="shared" si="47"/>
        <v>0</v>
      </c>
      <c r="K283" s="888"/>
    </row>
    <row r="284" spans="1:11" s="33" customFormat="1" ht="15" customHeight="1" x14ac:dyDescent="0.25">
      <c r="A284" s="827"/>
      <c r="B284" s="951"/>
      <c r="C284" s="597">
        <v>4307</v>
      </c>
      <c r="D284" s="600" t="s">
        <v>22</v>
      </c>
      <c r="E284" s="920">
        <v>29684</v>
      </c>
      <c r="F284" s="920">
        <v>29684</v>
      </c>
      <c r="G284" s="534">
        <f t="shared" si="46"/>
        <v>100</v>
      </c>
      <c r="H284" s="864">
        <v>29996</v>
      </c>
      <c r="I284" s="1065">
        <f t="shared" si="49"/>
        <v>101.05107128419351</v>
      </c>
      <c r="J284" s="1065">
        <f t="shared" si="47"/>
        <v>101.05107128419351</v>
      </c>
      <c r="K284" s="888"/>
    </row>
    <row r="285" spans="1:11" s="33" customFormat="1" ht="15" customHeight="1" x14ac:dyDescent="0.25">
      <c r="A285" s="827"/>
      <c r="B285" s="951"/>
      <c r="C285" s="597">
        <v>4417</v>
      </c>
      <c r="D285" s="600" t="s">
        <v>217</v>
      </c>
      <c r="E285" s="920">
        <v>3070</v>
      </c>
      <c r="F285" s="920">
        <v>3070</v>
      </c>
      <c r="G285" s="534">
        <f t="shared" si="46"/>
        <v>100</v>
      </c>
      <c r="H285" s="864">
        <v>2000</v>
      </c>
      <c r="I285" s="1065">
        <f t="shared" si="49"/>
        <v>65.146579804560261</v>
      </c>
      <c r="J285" s="1065">
        <f t="shared" si="47"/>
        <v>65.146579804560261</v>
      </c>
      <c r="K285" s="888"/>
    </row>
    <row r="286" spans="1:11" s="33" customFormat="1" ht="15" customHeight="1" x14ac:dyDescent="0.25">
      <c r="A286" s="827"/>
      <c r="B286" s="951"/>
      <c r="C286" s="601">
        <v>4427</v>
      </c>
      <c r="D286" s="500" t="s">
        <v>106</v>
      </c>
      <c r="E286" s="919">
        <v>20744</v>
      </c>
      <c r="F286" s="919">
        <v>20744</v>
      </c>
      <c r="G286" s="534">
        <f t="shared" si="46"/>
        <v>100</v>
      </c>
      <c r="H286" s="909">
        <v>16870</v>
      </c>
      <c r="I286" s="1065">
        <f t="shared" si="49"/>
        <v>81.32472040107983</v>
      </c>
      <c r="J286" s="1065">
        <f t="shared" si="47"/>
        <v>81.32472040107983</v>
      </c>
      <c r="K286" s="910"/>
    </row>
    <row r="287" spans="1:11" s="34" customFormat="1" ht="15" customHeight="1" x14ac:dyDescent="0.2">
      <c r="A287" s="852"/>
      <c r="B287" s="954"/>
      <c r="C287" s="955"/>
      <c r="D287" s="918" t="s">
        <v>140</v>
      </c>
      <c r="E287" s="956">
        <f>SUM(E288:E292)</f>
        <v>108051</v>
      </c>
      <c r="F287" s="956">
        <f>SUM(F288:F292)</f>
        <v>108051</v>
      </c>
      <c r="G287" s="943">
        <f t="shared" ref="G287:G292" si="50">SUM(F287/E287*100)</f>
        <v>100</v>
      </c>
      <c r="H287" s="536">
        <f>SUM(H288:H292)</f>
        <v>104900</v>
      </c>
      <c r="I287" s="537">
        <f t="shared" si="45"/>
        <v>97.083784509166975</v>
      </c>
      <c r="J287" s="1271">
        <f t="shared" ref="J287:J292" si="51">SUM(H287/E287*100)</f>
        <v>97.083784509166975</v>
      </c>
      <c r="K287" s="1274"/>
    </row>
    <row r="288" spans="1:11" s="34" customFormat="1" ht="60.75" customHeight="1" x14ac:dyDescent="0.2">
      <c r="A288" s="852"/>
      <c r="B288" s="954"/>
      <c r="C288" s="575">
        <v>2310</v>
      </c>
      <c r="D288" s="921" t="s">
        <v>151</v>
      </c>
      <c r="E288" s="922">
        <v>4000</v>
      </c>
      <c r="F288" s="922">
        <v>4000</v>
      </c>
      <c r="G288" s="923">
        <f t="shared" si="50"/>
        <v>100</v>
      </c>
      <c r="H288" s="924"/>
      <c r="I288" s="915">
        <f t="shared" si="45"/>
        <v>0</v>
      </c>
      <c r="J288" s="1277">
        <f t="shared" si="51"/>
        <v>0</v>
      </c>
      <c r="K288" s="1278"/>
    </row>
    <row r="289" spans="1:11" s="34" customFormat="1" ht="80.25" customHeight="1" x14ac:dyDescent="0.2">
      <c r="A289" s="1167"/>
      <c r="B289" s="875"/>
      <c r="C289" s="969" t="s">
        <v>72</v>
      </c>
      <c r="D289" s="1221" t="s">
        <v>73</v>
      </c>
      <c r="E289" s="1222">
        <v>4000</v>
      </c>
      <c r="F289" s="1222">
        <v>4000</v>
      </c>
      <c r="G289" s="1223">
        <f t="shared" si="50"/>
        <v>100</v>
      </c>
      <c r="H289" s="1172">
        <v>2000</v>
      </c>
      <c r="I289" s="1171">
        <f t="shared" si="45"/>
        <v>50</v>
      </c>
      <c r="J289" s="1171">
        <f t="shared" si="51"/>
        <v>50</v>
      </c>
      <c r="K289" s="1174"/>
    </row>
    <row r="290" spans="1:11" s="34" customFormat="1" ht="12.75" customHeight="1" x14ac:dyDescent="0.2">
      <c r="A290" s="1291"/>
      <c r="B290" s="1062"/>
      <c r="C290" s="1215">
        <v>3030</v>
      </c>
      <c r="D290" s="1216" t="s">
        <v>27</v>
      </c>
      <c r="E290" s="1217">
        <v>500</v>
      </c>
      <c r="F290" s="1217">
        <v>500</v>
      </c>
      <c r="G290" s="1218">
        <f t="shared" si="50"/>
        <v>100</v>
      </c>
      <c r="H290" s="1219">
        <v>500</v>
      </c>
      <c r="I290" s="1213">
        <f t="shared" si="45"/>
        <v>100</v>
      </c>
      <c r="J290" s="1213">
        <f t="shared" si="51"/>
        <v>100</v>
      </c>
      <c r="K290" s="1220"/>
    </row>
    <row r="291" spans="1:11" s="34" customFormat="1" ht="12.75" customHeight="1" x14ac:dyDescent="0.25">
      <c r="A291" s="1292"/>
      <c r="B291" s="1062"/>
      <c r="C291" s="1067">
        <v>4170</v>
      </c>
      <c r="D291" s="1068" t="s">
        <v>45</v>
      </c>
      <c r="E291" s="1063">
        <v>2400</v>
      </c>
      <c r="F291" s="1063">
        <v>2400</v>
      </c>
      <c r="G291" s="1064">
        <f t="shared" si="50"/>
        <v>100</v>
      </c>
      <c r="H291" s="1100">
        <v>2400</v>
      </c>
      <c r="I291" s="1065">
        <f t="shared" si="45"/>
        <v>100</v>
      </c>
      <c r="J291" s="1065">
        <f t="shared" si="51"/>
        <v>100</v>
      </c>
      <c r="K291" s="1066"/>
    </row>
    <row r="292" spans="1:11" ht="12.75" customHeight="1" x14ac:dyDescent="0.25">
      <c r="A292" s="1292"/>
      <c r="B292" s="1062"/>
      <c r="C292" s="1295">
        <v>4440</v>
      </c>
      <c r="D292" s="1296" t="s">
        <v>55</v>
      </c>
      <c r="E292" s="1297">
        <v>97151</v>
      </c>
      <c r="F292" s="1297">
        <v>97151</v>
      </c>
      <c r="G292" s="1298">
        <f t="shared" si="50"/>
        <v>100</v>
      </c>
      <c r="H292" s="1299">
        <v>100000</v>
      </c>
      <c r="I292" s="1298">
        <f t="shared" si="45"/>
        <v>102.93254830109828</v>
      </c>
      <c r="J292" s="1298">
        <f t="shared" si="51"/>
        <v>102.93254830109828</v>
      </c>
      <c r="K292" s="1300"/>
    </row>
    <row r="293" spans="1:11" ht="15" x14ac:dyDescent="0.25">
      <c r="A293" s="1293"/>
      <c r="B293" s="1069"/>
      <c r="C293" s="1074"/>
      <c r="D293" s="1224" t="s">
        <v>143</v>
      </c>
      <c r="E293" s="1225">
        <f>SUM(E294)</f>
        <v>5000</v>
      </c>
      <c r="F293" s="1225">
        <f>SUM(F294)</f>
        <v>5000</v>
      </c>
      <c r="G293" s="1201">
        <f t="shared" ref="G293:G296" si="52">SUM(F293/E293*100)</f>
        <v>100</v>
      </c>
      <c r="H293" s="1225">
        <f>SUM(H294)</f>
        <v>0</v>
      </c>
      <c r="I293" s="1226">
        <f t="shared" ref="I293:I296" si="53">SUM(H293/F293*100)</f>
        <v>0</v>
      </c>
      <c r="J293" s="1226">
        <f t="shared" ref="J293:J296" si="54">SUM(H293/E293*100)</f>
        <v>0</v>
      </c>
      <c r="K293" s="1285"/>
    </row>
    <row r="294" spans="1:11" ht="15" x14ac:dyDescent="0.25">
      <c r="A294" s="1293"/>
      <c r="B294" s="1069"/>
      <c r="C294" s="1072">
        <v>4210</v>
      </c>
      <c r="D294" s="1060" t="s">
        <v>31</v>
      </c>
      <c r="E294" s="1075">
        <v>5000</v>
      </c>
      <c r="F294" s="1076">
        <v>5000</v>
      </c>
      <c r="G294" s="540">
        <f t="shared" si="52"/>
        <v>100</v>
      </c>
      <c r="H294" s="1079"/>
      <c r="I294" s="1227">
        <f t="shared" si="53"/>
        <v>0</v>
      </c>
      <c r="J294" s="1227">
        <f t="shared" si="54"/>
        <v>0</v>
      </c>
      <c r="K294" s="1286"/>
    </row>
    <row r="295" spans="1:11" ht="15" x14ac:dyDescent="0.25">
      <c r="A295" s="1293"/>
      <c r="B295" s="1069"/>
      <c r="C295" s="1070"/>
      <c r="D295" s="1071" t="s">
        <v>148</v>
      </c>
      <c r="E295" s="1081">
        <f>SUM(E296)</f>
        <v>5000</v>
      </c>
      <c r="F295" s="1081">
        <f>SUM(F296)</f>
        <v>5000</v>
      </c>
      <c r="G295" s="1228">
        <f t="shared" si="52"/>
        <v>100</v>
      </c>
      <c r="H295" s="1081">
        <f>SUM(H296)</f>
        <v>0</v>
      </c>
      <c r="I295" s="1229">
        <f t="shared" si="53"/>
        <v>0</v>
      </c>
      <c r="J295" s="1229">
        <f t="shared" si="54"/>
        <v>0</v>
      </c>
      <c r="K295" s="1287"/>
    </row>
    <row r="296" spans="1:11" ht="15" x14ac:dyDescent="0.25">
      <c r="A296" s="1294"/>
      <c r="B296" s="1073"/>
      <c r="C296" s="1074">
        <v>4210</v>
      </c>
      <c r="D296" s="1061" t="s">
        <v>31</v>
      </c>
      <c r="E296" s="1077">
        <v>5000</v>
      </c>
      <c r="F296" s="1078">
        <v>5000</v>
      </c>
      <c r="G296" s="1201">
        <f t="shared" si="52"/>
        <v>100</v>
      </c>
      <c r="H296" s="1080"/>
      <c r="I296" s="1226">
        <f t="shared" si="53"/>
        <v>0</v>
      </c>
      <c r="J296" s="1226">
        <f t="shared" si="54"/>
        <v>0</v>
      </c>
      <c r="K296" s="1288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4" firstPageNumber="0" fitToHeight="0" orientation="landscape" r:id="rId1"/>
  <headerFooter alignWithMargins="0"/>
  <rowBreaks count="5" manualBreakCount="5">
    <brk id="43" max="10" man="1"/>
    <brk id="82" max="10" man="1"/>
    <brk id="116" max="10" man="1"/>
    <brk id="192" max="10" man="1"/>
    <brk id="262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60" zoomScaleNormal="11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7" sqref="H17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7.4257812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140625" style="1"/>
    <col min="8" max="8" width="14.7109375" style="1" customWidth="1"/>
    <col min="9" max="10" width="9.140625" style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1" t="s">
        <v>0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1" t="s">
        <v>229</v>
      </c>
      <c r="J3" s="51"/>
      <c r="K3" s="51"/>
    </row>
    <row r="4" spans="1:11" ht="15" x14ac:dyDescent="0.25">
      <c r="A4" s="51"/>
      <c r="B4" s="51"/>
      <c r="C4" s="52"/>
      <c r="D4" s="101" t="s">
        <v>231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x14ac:dyDescent="0.2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37" customFormat="1" ht="25.5" customHeight="1" x14ac:dyDescent="0.2">
      <c r="A10" s="461">
        <v>851</v>
      </c>
      <c r="B10" s="468"/>
      <c r="C10" s="462"/>
      <c r="D10" s="463" t="s">
        <v>152</v>
      </c>
      <c r="E10" s="45">
        <f>SUM(E11+E14+E21)</f>
        <v>3001135</v>
      </c>
      <c r="F10" s="45">
        <f>SUM(F11+F14+F21)</f>
        <v>3001135</v>
      </c>
      <c r="G10" s="98">
        <f t="shared" ref="G10:G22" si="0">SUM(F10/E10*100)</f>
        <v>100</v>
      </c>
      <c r="H10" s="45">
        <f>SUM(H11+H14+H21)</f>
        <v>2876848</v>
      </c>
      <c r="I10" s="98">
        <f t="shared" ref="I10:I20" si="1">SUM(H10/F10*100)</f>
        <v>95.858666804392328</v>
      </c>
      <c r="J10" s="464">
        <f t="shared" ref="J10:J20" si="2">SUM(H10/E10*100)</f>
        <v>95.858666804392328</v>
      </c>
      <c r="K10" s="465"/>
    </row>
    <row r="11" spans="1:11" s="37" customFormat="1" ht="24" customHeight="1" x14ac:dyDescent="0.2">
      <c r="A11" s="466"/>
      <c r="B11" s="483">
        <v>85111</v>
      </c>
      <c r="C11" s="467"/>
      <c r="D11" s="469" t="s">
        <v>153</v>
      </c>
      <c r="E11" s="90">
        <f>SUM(E12:E13)</f>
        <v>465606</v>
      </c>
      <c r="F11" s="90">
        <f>SUM(F12:F13)</f>
        <v>465606</v>
      </c>
      <c r="G11" s="91">
        <f t="shared" si="0"/>
        <v>100</v>
      </c>
      <c r="H11" s="90">
        <f>SUM(H12:H13)</f>
        <v>420866</v>
      </c>
      <c r="I11" s="91">
        <f t="shared" si="1"/>
        <v>90.391017297887061</v>
      </c>
      <c r="J11" s="484">
        <f t="shared" si="2"/>
        <v>90.391017297887061</v>
      </c>
      <c r="K11" s="485"/>
    </row>
    <row r="12" spans="1:11" s="37" customFormat="1" ht="63.75" customHeight="1" x14ac:dyDescent="0.2">
      <c r="A12" s="466"/>
      <c r="B12" s="486"/>
      <c r="C12" s="470">
        <v>4160</v>
      </c>
      <c r="D12" s="471" t="s">
        <v>154</v>
      </c>
      <c r="E12" s="159">
        <v>395000</v>
      </c>
      <c r="F12" s="159">
        <v>395000</v>
      </c>
      <c r="G12" s="160">
        <f t="shared" si="0"/>
        <v>100</v>
      </c>
      <c r="H12" s="159">
        <v>370000</v>
      </c>
      <c r="I12" s="160">
        <f t="shared" si="1"/>
        <v>93.670886075949369</v>
      </c>
      <c r="J12" s="472">
        <f t="shared" si="2"/>
        <v>93.670886075949369</v>
      </c>
      <c r="K12" s="473"/>
    </row>
    <row r="13" spans="1:11" s="37" customFormat="1" ht="20.25" customHeight="1" x14ac:dyDescent="0.25">
      <c r="A13" s="466"/>
      <c r="B13" s="486"/>
      <c r="C13" s="190">
        <v>4580</v>
      </c>
      <c r="D13" s="291" t="s">
        <v>108</v>
      </c>
      <c r="E13" s="167">
        <v>70606</v>
      </c>
      <c r="F13" s="167">
        <v>70606</v>
      </c>
      <c r="G13" s="168">
        <f t="shared" si="0"/>
        <v>100</v>
      </c>
      <c r="H13" s="167">
        <v>50866</v>
      </c>
      <c r="I13" s="168">
        <f t="shared" si="1"/>
        <v>72.04203608758462</v>
      </c>
      <c r="J13" s="474">
        <f t="shared" si="2"/>
        <v>72.04203608758462</v>
      </c>
      <c r="K13" s="475"/>
    </row>
    <row r="14" spans="1:11" s="9" customFormat="1" ht="48" customHeight="1" x14ac:dyDescent="0.2">
      <c r="A14" s="153"/>
      <c r="B14" s="233">
        <v>85156</v>
      </c>
      <c r="C14" s="233"/>
      <c r="D14" s="476" t="s">
        <v>155</v>
      </c>
      <c r="E14" s="146">
        <f>SUM(E15+E17+E19)</f>
        <v>2533529</v>
      </c>
      <c r="F14" s="146">
        <f>SUM(F15+F17+F19)</f>
        <v>2533529</v>
      </c>
      <c r="G14" s="147">
        <f t="shared" si="0"/>
        <v>100</v>
      </c>
      <c r="H14" s="148">
        <f>SUM(H15+H17+H19)</f>
        <v>2453982</v>
      </c>
      <c r="I14" s="149">
        <f t="shared" si="1"/>
        <v>96.86022934807535</v>
      </c>
      <c r="J14" s="150">
        <f t="shared" si="2"/>
        <v>96.86022934807535</v>
      </c>
      <c r="K14" s="231"/>
    </row>
    <row r="15" spans="1:11" s="23" customFormat="1" ht="15" customHeight="1" x14ac:dyDescent="0.2">
      <c r="A15" s="153"/>
      <c r="B15" s="302"/>
      <c r="C15" s="233"/>
      <c r="D15" s="487" t="s">
        <v>156</v>
      </c>
      <c r="E15" s="488">
        <f>SUM(E16:E16)</f>
        <v>2500394</v>
      </c>
      <c r="F15" s="488">
        <f>SUM(F16:F16)</f>
        <v>2500394</v>
      </c>
      <c r="G15" s="489">
        <f t="shared" si="0"/>
        <v>100</v>
      </c>
      <c r="H15" s="103">
        <f>SUM(H16:H16)</f>
        <v>2420847</v>
      </c>
      <c r="I15" s="93">
        <f t="shared" si="1"/>
        <v>96.81862138526968</v>
      </c>
      <c r="J15" s="490">
        <f t="shared" si="2"/>
        <v>96.81862138526968</v>
      </c>
      <c r="K15" s="307"/>
    </row>
    <row r="16" spans="1:11" s="23" customFormat="1" ht="12.75" customHeight="1" x14ac:dyDescent="0.25">
      <c r="A16" s="153"/>
      <c r="B16" s="97"/>
      <c r="C16" s="477">
        <v>4130</v>
      </c>
      <c r="D16" s="321" t="s">
        <v>157</v>
      </c>
      <c r="E16" s="419">
        <v>2500394</v>
      </c>
      <c r="F16" s="419">
        <v>2500394</v>
      </c>
      <c r="G16" s="420">
        <f t="shared" si="0"/>
        <v>100</v>
      </c>
      <c r="H16" s="322">
        <v>2420847</v>
      </c>
      <c r="I16" s="220">
        <f t="shared" si="1"/>
        <v>96.81862138526968</v>
      </c>
      <c r="J16" s="220">
        <f t="shared" si="2"/>
        <v>96.81862138526968</v>
      </c>
      <c r="K16" s="478"/>
    </row>
    <row r="17" spans="1:11" s="23" customFormat="1" ht="15" customHeight="1" x14ac:dyDescent="0.2">
      <c r="A17" s="153"/>
      <c r="B17" s="97"/>
      <c r="C17" s="479"/>
      <c r="D17" s="122" t="s">
        <v>158</v>
      </c>
      <c r="E17" s="491">
        <f>SUM(E18)</f>
        <v>16848</v>
      </c>
      <c r="F17" s="491">
        <f>SUM(F18)</f>
        <v>16848</v>
      </c>
      <c r="G17" s="147">
        <f t="shared" si="0"/>
        <v>100</v>
      </c>
      <c r="H17" s="148">
        <f>SUM(H18)</f>
        <v>16848</v>
      </c>
      <c r="I17" s="149">
        <f t="shared" si="1"/>
        <v>100</v>
      </c>
      <c r="J17" s="149">
        <f t="shared" si="2"/>
        <v>100</v>
      </c>
      <c r="K17" s="231"/>
    </row>
    <row r="18" spans="1:11" s="18" customFormat="1" ht="12.75" customHeight="1" x14ac:dyDescent="0.25">
      <c r="A18" s="179"/>
      <c r="B18" s="157"/>
      <c r="C18" s="477">
        <v>4130</v>
      </c>
      <c r="D18" s="321" t="s">
        <v>157</v>
      </c>
      <c r="E18" s="189">
        <v>16848</v>
      </c>
      <c r="F18" s="189">
        <v>16848</v>
      </c>
      <c r="G18" s="214">
        <f t="shared" si="0"/>
        <v>100</v>
      </c>
      <c r="H18" s="189">
        <v>16848</v>
      </c>
      <c r="I18" s="214">
        <f t="shared" si="1"/>
        <v>100</v>
      </c>
      <c r="J18" s="215">
        <f t="shared" si="2"/>
        <v>100</v>
      </c>
      <c r="K18" s="216"/>
    </row>
    <row r="19" spans="1:11" s="18" customFormat="1" ht="12.75" customHeight="1" x14ac:dyDescent="0.25">
      <c r="A19" s="179"/>
      <c r="B19" s="157"/>
      <c r="C19" s="480"/>
      <c r="D19" s="122" t="s">
        <v>159</v>
      </c>
      <c r="E19" s="492">
        <f>SUM(E20)</f>
        <v>16287</v>
      </c>
      <c r="F19" s="492">
        <f>SUM(F20)</f>
        <v>16287</v>
      </c>
      <c r="G19" s="493">
        <f t="shared" si="0"/>
        <v>100</v>
      </c>
      <c r="H19" s="492">
        <f>SUM(H20)</f>
        <v>16287</v>
      </c>
      <c r="I19" s="493">
        <f t="shared" si="1"/>
        <v>100</v>
      </c>
      <c r="J19" s="493">
        <f t="shared" si="2"/>
        <v>100</v>
      </c>
      <c r="K19" s="308"/>
    </row>
    <row r="20" spans="1:11" s="18" customFormat="1" ht="13.5" customHeight="1" x14ac:dyDescent="0.25">
      <c r="A20" s="179"/>
      <c r="B20" s="157"/>
      <c r="C20" s="477">
        <v>4130</v>
      </c>
      <c r="D20" s="294" t="s">
        <v>157</v>
      </c>
      <c r="E20" s="189">
        <v>16287</v>
      </c>
      <c r="F20" s="189">
        <v>16287</v>
      </c>
      <c r="G20" s="214">
        <f t="shared" si="0"/>
        <v>100</v>
      </c>
      <c r="H20" s="189">
        <v>16287</v>
      </c>
      <c r="I20" s="214">
        <f t="shared" si="1"/>
        <v>100</v>
      </c>
      <c r="J20" s="215">
        <f t="shared" si="2"/>
        <v>100</v>
      </c>
      <c r="K20" s="216"/>
    </row>
    <row r="21" spans="1:11" ht="15" x14ac:dyDescent="0.25">
      <c r="A21" s="217"/>
      <c r="B21" s="233">
        <v>85195</v>
      </c>
      <c r="C21" s="233"/>
      <c r="D21" s="122" t="s">
        <v>71</v>
      </c>
      <c r="E21" s="148">
        <f>SUM(E22:E22)</f>
        <v>2000</v>
      </c>
      <c r="F21" s="148">
        <f>SUM(F22:F22)</f>
        <v>2000</v>
      </c>
      <c r="G21" s="493">
        <f t="shared" si="0"/>
        <v>100</v>
      </c>
      <c r="H21" s="148">
        <f>SUM(H22:H22)</f>
        <v>2000</v>
      </c>
      <c r="I21" s="493">
        <f t="shared" ref="I21" si="3">SUM(H21/F21*100)</f>
        <v>100</v>
      </c>
      <c r="J21" s="493">
        <f t="shared" ref="J21" si="4">SUM(H21/E21*100)</f>
        <v>100</v>
      </c>
      <c r="K21" s="231"/>
    </row>
    <row r="22" spans="1:11" ht="76.5" customHeight="1" thickBot="1" x14ac:dyDescent="0.3">
      <c r="A22" s="251"/>
      <c r="B22" s="349"/>
      <c r="C22" s="481" t="s">
        <v>72</v>
      </c>
      <c r="D22" s="482" t="s">
        <v>73</v>
      </c>
      <c r="E22" s="137">
        <v>2000</v>
      </c>
      <c r="F22" s="1101">
        <v>2000</v>
      </c>
      <c r="G22" s="1102">
        <f t="shared" si="0"/>
        <v>100</v>
      </c>
      <c r="H22" s="1101">
        <v>2000</v>
      </c>
      <c r="I22" s="1102">
        <f t="shared" ref="I22" si="5">SUM(H22/F22*100)</f>
        <v>100</v>
      </c>
      <c r="J22" s="1103">
        <f t="shared" ref="J22" si="6">SUM(H22/E22*100)</f>
        <v>100</v>
      </c>
      <c r="K22" s="1104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view="pageBreakPreview" zoomScale="115" zoomScaleNormal="100" zoomScaleSheetLayoutView="115" workbookViewId="0">
      <pane xSplit="3" ySplit="10" topLeftCell="D111" activePane="bottomRight" state="frozen"/>
      <selection pane="topRight" activeCell="D1" sqref="D1"/>
      <selection pane="bottomLeft" activeCell="A48" sqref="A48"/>
      <selection pane="bottomRight" activeCell="A114" sqref="A114:A125"/>
    </sheetView>
  </sheetViews>
  <sheetFormatPr defaultRowHeight="12.75" x14ac:dyDescent="0.2"/>
  <cols>
    <col min="1" max="1" width="5.28515625" style="1" customWidth="1"/>
    <col min="2" max="2" width="8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7109375" style="1" customWidth="1"/>
    <col min="8" max="8" width="14.7109375" style="1" customWidth="1"/>
    <col min="9" max="10" width="9.7109375" style="1" customWidth="1"/>
    <col min="11" max="11" width="8.7109375" style="1" customWidth="1"/>
    <col min="12" max="16384" width="9.140625" style="1"/>
  </cols>
  <sheetData>
    <row r="1" spans="1:13" ht="15" x14ac:dyDescent="0.25">
      <c r="A1" s="51"/>
      <c r="B1" s="51"/>
      <c r="C1" s="52"/>
      <c r="D1" s="51"/>
      <c r="E1" s="51"/>
      <c r="F1" s="51"/>
      <c r="G1" s="51"/>
      <c r="H1" s="53"/>
      <c r="I1" s="51" t="s">
        <v>0</v>
      </c>
      <c r="J1" s="51"/>
      <c r="K1" s="51"/>
    </row>
    <row r="2" spans="1:13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3"/>
      <c r="K2" s="51"/>
    </row>
    <row r="3" spans="1:13" ht="15" x14ac:dyDescent="0.25">
      <c r="A3" s="51"/>
      <c r="B3" s="51"/>
      <c r="C3" s="52"/>
      <c r="D3" s="51"/>
      <c r="E3" s="51"/>
      <c r="F3" s="51"/>
      <c r="G3" s="51"/>
      <c r="H3" s="53"/>
      <c r="I3" s="51" t="s">
        <v>229</v>
      </c>
      <c r="J3" s="51"/>
      <c r="K3" s="51"/>
    </row>
    <row r="4" spans="1:13" ht="15" x14ac:dyDescent="0.25">
      <c r="A4" s="51"/>
      <c r="B4" s="51"/>
      <c r="C4" s="52"/>
      <c r="D4" s="101" t="s">
        <v>230</v>
      </c>
      <c r="E4" s="101"/>
      <c r="F4" s="51"/>
      <c r="G4" s="51"/>
      <c r="H4" s="51"/>
      <c r="I4" s="51"/>
      <c r="J4" s="51"/>
      <c r="K4" s="51"/>
    </row>
    <row r="5" spans="1:13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3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3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3" ht="15" x14ac:dyDescent="0.25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3" s="7" customFormat="1" ht="10.5" customHeight="1" x14ac:dyDescent="0.2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3" s="37" customFormat="1" ht="25.5" customHeight="1" x14ac:dyDescent="0.2">
      <c r="A10" s="466">
        <v>852</v>
      </c>
      <c r="B10" s="629"/>
      <c r="C10" s="627"/>
      <c r="D10" s="568" t="s">
        <v>160</v>
      </c>
      <c r="E10" s="488">
        <f>SUM(E11+E43+E74+E76+E88+E93+E118+E125+E111)</f>
        <v>7219676</v>
      </c>
      <c r="F10" s="488">
        <f>SUM(F11+F43+F74+F76+F88+F93+F118+F125+F111)</f>
        <v>7219676</v>
      </c>
      <c r="G10" s="303">
        <f t="shared" ref="G10:G136" si="0">SUM(F10/E10*100)</f>
        <v>100</v>
      </c>
      <c r="H10" s="488">
        <f>SUM(H11+H43+H74+H76+H88+H93+H118+H125+H111)</f>
        <v>7267381</v>
      </c>
      <c r="I10" s="303">
        <f t="shared" ref="I10:I132" si="1">SUM(H10/F10*100)</f>
        <v>100.66076372402308</v>
      </c>
      <c r="J10" s="628">
        <f t="shared" ref="J10:J132" si="2">SUM(H10/E10*100)</f>
        <v>100.66076372402308</v>
      </c>
      <c r="K10" s="465"/>
      <c r="M10" s="38"/>
    </row>
    <row r="11" spans="1:13" s="9" customFormat="1" ht="15" customHeight="1" x14ac:dyDescent="0.2">
      <c r="A11" s="222"/>
      <c r="B11" s="100">
        <v>85201</v>
      </c>
      <c r="C11" s="100"/>
      <c r="D11" s="156" t="s">
        <v>161</v>
      </c>
      <c r="E11" s="560">
        <f>SUM(E12+E15+E38)</f>
        <v>2146182</v>
      </c>
      <c r="F11" s="560">
        <f>SUM(F12+F15+F38)</f>
        <v>2146182</v>
      </c>
      <c r="G11" s="91">
        <f t="shared" si="0"/>
        <v>100</v>
      </c>
      <c r="H11" s="92">
        <f>SUM(H12+H15+H38)</f>
        <v>2155575</v>
      </c>
      <c r="I11" s="94">
        <f t="shared" si="1"/>
        <v>100.43766092530828</v>
      </c>
      <c r="J11" s="143">
        <f t="shared" si="2"/>
        <v>100.43766092530828</v>
      </c>
      <c r="K11" s="278"/>
    </row>
    <row r="12" spans="1:13" s="23" customFormat="1" ht="15" customHeight="1" x14ac:dyDescent="0.2">
      <c r="A12" s="179"/>
      <c r="B12" s="157"/>
      <c r="C12" s="172"/>
      <c r="D12" s="122" t="s">
        <v>159</v>
      </c>
      <c r="E12" s="148">
        <f>SUM(E13:E14)</f>
        <v>115832</v>
      </c>
      <c r="F12" s="148">
        <f>SUM(F13:F14)</f>
        <v>115832</v>
      </c>
      <c r="G12" s="149">
        <f t="shared" si="0"/>
        <v>100</v>
      </c>
      <c r="H12" s="148">
        <f>SUM(H13:H14)</f>
        <v>108867</v>
      </c>
      <c r="I12" s="149">
        <f t="shared" si="1"/>
        <v>93.986981145106711</v>
      </c>
      <c r="J12" s="150">
        <f t="shared" si="2"/>
        <v>93.986981145106711</v>
      </c>
      <c r="K12" s="231"/>
    </row>
    <row r="13" spans="1:13" s="9" customFormat="1" ht="12.75" customHeight="1" x14ac:dyDescent="0.2">
      <c r="A13" s="153"/>
      <c r="B13" s="157"/>
      <c r="C13" s="157">
        <v>3110</v>
      </c>
      <c r="D13" s="294" t="s">
        <v>162</v>
      </c>
      <c r="E13" s="161">
        <v>115832</v>
      </c>
      <c r="F13" s="161">
        <v>115832</v>
      </c>
      <c r="G13" s="162">
        <f t="shared" si="0"/>
        <v>100</v>
      </c>
      <c r="H13" s="161">
        <v>108867</v>
      </c>
      <c r="I13" s="162">
        <f t="shared" si="1"/>
        <v>93.986981145106711</v>
      </c>
      <c r="J13" s="163">
        <f t="shared" si="2"/>
        <v>93.986981145106711</v>
      </c>
      <c r="K13" s="164"/>
    </row>
    <row r="14" spans="1:13" s="9" customFormat="1" ht="12.75" hidden="1" customHeight="1" x14ac:dyDescent="0.25">
      <c r="A14" s="153"/>
      <c r="B14" s="157"/>
      <c r="C14" s="243">
        <v>4300</v>
      </c>
      <c r="D14" s="197" t="s">
        <v>22</v>
      </c>
      <c r="E14" s="245"/>
      <c r="F14" s="245"/>
      <c r="G14" s="333" t="e">
        <f t="shared" si="0"/>
        <v>#DIV/0!</v>
      </c>
      <c r="H14" s="245"/>
      <c r="I14" s="333" t="e">
        <f t="shared" si="1"/>
        <v>#DIV/0!</v>
      </c>
      <c r="J14" s="333" t="e">
        <f t="shared" si="2"/>
        <v>#DIV/0!</v>
      </c>
      <c r="K14" s="247"/>
    </row>
    <row r="15" spans="1:13" s="23" customFormat="1" ht="15" customHeight="1" x14ac:dyDescent="0.2">
      <c r="A15" s="153"/>
      <c r="B15" s="157"/>
      <c r="C15" s="172"/>
      <c r="D15" s="122" t="s">
        <v>158</v>
      </c>
      <c r="E15" s="491">
        <f>SUM(E16:E37)</f>
        <v>1145132</v>
      </c>
      <c r="F15" s="491">
        <f>SUM(F16:F37)</f>
        <v>1145132</v>
      </c>
      <c r="G15" s="147">
        <f t="shared" si="0"/>
        <v>100</v>
      </c>
      <c r="H15" s="148">
        <f>SUM(H16:H37)</f>
        <v>1137219</v>
      </c>
      <c r="I15" s="149">
        <f t="shared" si="1"/>
        <v>99.308987959466677</v>
      </c>
      <c r="J15" s="149">
        <f t="shared" si="2"/>
        <v>99.308987959466677</v>
      </c>
      <c r="K15" s="1089"/>
      <c r="L15" s="39"/>
    </row>
    <row r="16" spans="1:13" s="23" customFormat="1" ht="12.75" customHeight="1" x14ac:dyDescent="0.25">
      <c r="A16" s="153"/>
      <c r="B16" s="157"/>
      <c r="C16" s="1120">
        <v>3020</v>
      </c>
      <c r="D16" s="1088" t="s">
        <v>37</v>
      </c>
      <c r="E16" s="1132">
        <v>6500</v>
      </c>
      <c r="F16" s="1132">
        <v>6500</v>
      </c>
      <c r="G16" s="1138">
        <f t="shared" si="0"/>
        <v>100</v>
      </c>
      <c r="H16" s="1132">
        <v>6000</v>
      </c>
      <c r="I16" s="1138">
        <f t="shared" si="1"/>
        <v>92.307692307692307</v>
      </c>
      <c r="J16" s="1139">
        <f t="shared" si="2"/>
        <v>92.307692307692307</v>
      </c>
      <c r="K16" s="1133"/>
      <c r="L16" s="39"/>
      <c r="M16" s="39"/>
    </row>
    <row r="17" spans="1:13" s="23" customFormat="1" ht="12.75" customHeight="1" x14ac:dyDescent="0.25">
      <c r="A17" s="153"/>
      <c r="B17" s="157"/>
      <c r="C17" s="190">
        <v>3110</v>
      </c>
      <c r="D17" s="183" t="s">
        <v>162</v>
      </c>
      <c r="E17" s="184">
        <v>16000</v>
      </c>
      <c r="F17" s="184">
        <v>16000</v>
      </c>
      <c r="G17" s="185">
        <f t="shared" si="0"/>
        <v>100</v>
      </c>
      <c r="H17" s="184">
        <v>16000</v>
      </c>
      <c r="I17" s="185">
        <f t="shared" si="1"/>
        <v>100</v>
      </c>
      <c r="J17" s="186">
        <f t="shared" si="2"/>
        <v>100</v>
      </c>
      <c r="K17" s="1140"/>
      <c r="L17" s="39"/>
      <c r="M17" s="39"/>
    </row>
    <row r="18" spans="1:13" s="23" customFormat="1" ht="12.95" customHeight="1" x14ac:dyDescent="0.25">
      <c r="A18" s="153"/>
      <c r="B18" s="157"/>
      <c r="C18" s="190">
        <v>4010</v>
      </c>
      <c r="D18" s="183" t="s">
        <v>39</v>
      </c>
      <c r="E18" s="184">
        <v>605346</v>
      </c>
      <c r="F18" s="184">
        <v>605346</v>
      </c>
      <c r="G18" s="185">
        <f t="shared" si="0"/>
        <v>100</v>
      </c>
      <c r="H18" s="184">
        <v>589425</v>
      </c>
      <c r="I18" s="185">
        <f t="shared" si="1"/>
        <v>97.369933889048582</v>
      </c>
      <c r="J18" s="186">
        <f t="shared" si="2"/>
        <v>97.369933889048582</v>
      </c>
      <c r="K18" s="1140"/>
      <c r="L18" s="39"/>
      <c r="M18" s="39"/>
    </row>
    <row r="19" spans="1:13" s="18" customFormat="1" ht="12.75" customHeight="1" x14ac:dyDescent="0.25">
      <c r="A19" s="179"/>
      <c r="B19" s="157"/>
      <c r="C19" s="190">
        <v>4040</v>
      </c>
      <c r="D19" s="183" t="s">
        <v>41</v>
      </c>
      <c r="E19" s="184">
        <v>44769</v>
      </c>
      <c r="F19" s="184">
        <v>44769</v>
      </c>
      <c r="G19" s="185">
        <f t="shared" si="0"/>
        <v>100</v>
      </c>
      <c r="H19" s="184">
        <v>47860</v>
      </c>
      <c r="I19" s="185">
        <f t="shared" si="1"/>
        <v>106.90433112198173</v>
      </c>
      <c r="J19" s="186">
        <f t="shared" si="2"/>
        <v>106.90433112198173</v>
      </c>
      <c r="K19" s="1140"/>
      <c r="L19" s="39"/>
      <c r="M19" s="39"/>
    </row>
    <row r="20" spans="1:13" ht="15" x14ac:dyDescent="0.25">
      <c r="A20" s="293"/>
      <c r="B20" s="157"/>
      <c r="C20" s="190">
        <v>4110</v>
      </c>
      <c r="D20" s="183" t="s">
        <v>42</v>
      </c>
      <c r="E20" s="184">
        <v>108263</v>
      </c>
      <c r="F20" s="184">
        <v>108263</v>
      </c>
      <c r="G20" s="185">
        <f t="shared" si="0"/>
        <v>100</v>
      </c>
      <c r="H20" s="184">
        <v>109741</v>
      </c>
      <c r="I20" s="185">
        <f t="shared" si="1"/>
        <v>101.36519401827033</v>
      </c>
      <c r="J20" s="186">
        <f t="shared" si="2"/>
        <v>101.36519401827033</v>
      </c>
      <c r="K20" s="1140"/>
      <c r="L20" s="39"/>
      <c r="M20" s="39"/>
    </row>
    <row r="21" spans="1:13" ht="15" x14ac:dyDescent="0.25">
      <c r="A21" s="293"/>
      <c r="B21" s="157"/>
      <c r="C21" s="190">
        <v>4120</v>
      </c>
      <c r="D21" s="183" t="s">
        <v>43</v>
      </c>
      <c r="E21" s="184">
        <v>15324</v>
      </c>
      <c r="F21" s="184">
        <v>15324</v>
      </c>
      <c r="G21" s="185">
        <f t="shared" si="0"/>
        <v>100</v>
      </c>
      <c r="H21" s="184">
        <v>15614</v>
      </c>
      <c r="I21" s="185">
        <f t="shared" si="1"/>
        <v>101.89245627773427</v>
      </c>
      <c r="J21" s="186">
        <f t="shared" si="2"/>
        <v>101.89245627773427</v>
      </c>
      <c r="K21" s="1140"/>
      <c r="L21" s="39"/>
      <c r="M21" s="39"/>
    </row>
    <row r="22" spans="1:13" ht="15" x14ac:dyDescent="0.25">
      <c r="A22" s="293"/>
      <c r="B22" s="157"/>
      <c r="C22" s="190">
        <v>4170</v>
      </c>
      <c r="D22" s="183" t="s">
        <v>45</v>
      </c>
      <c r="E22" s="184">
        <v>4500</v>
      </c>
      <c r="F22" s="184">
        <v>4500</v>
      </c>
      <c r="G22" s="185">
        <f t="shared" si="0"/>
        <v>100</v>
      </c>
      <c r="H22" s="184">
        <v>4500</v>
      </c>
      <c r="I22" s="185">
        <f t="shared" si="1"/>
        <v>100</v>
      </c>
      <c r="J22" s="186">
        <f t="shared" si="2"/>
        <v>100</v>
      </c>
      <c r="K22" s="1140"/>
      <c r="L22" s="39"/>
      <c r="M22" s="39"/>
    </row>
    <row r="23" spans="1:13" ht="15" x14ac:dyDescent="0.25">
      <c r="A23" s="293"/>
      <c r="B23" s="157"/>
      <c r="C23" s="190">
        <v>4210</v>
      </c>
      <c r="D23" s="183" t="s">
        <v>31</v>
      </c>
      <c r="E23" s="184">
        <v>75019</v>
      </c>
      <c r="F23" s="184">
        <v>75019</v>
      </c>
      <c r="G23" s="185">
        <f t="shared" si="0"/>
        <v>100</v>
      </c>
      <c r="H23" s="184">
        <v>81500</v>
      </c>
      <c r="I23" s="185">
        <f t="shared" si="1"/>
        <v>108.63914474999667</v>
      </c>
      <c r="J23" s="186">
        <f t="shared" si="2"/>
        <v>108.63914474999667</v>
      </c>
      <c r="K23" s="1140"/>
      <c r="L23" s="39"/>
      <c r="M23" s="39"/>
    </row>
    <row r="24" spans="1:13" ht="15" x14ac:dyDescent="0.25">
      <c r="A24" s="293"/>
      <c r="B24" s="157"/>
      <c r="C24" s="190">
        <v>4220</v>
      </c>
      <c r="D24" s="183" t="s">
        <v>163</v>
      </c>
      <c r="E24" s="184">
        <v>61000</v>
      </c>
      <c r="F24" s="184">
        <v>61000</v>
      </c>
      <c r="G24" s="185">
        <f t="shared" si="0"/>
        <v>100</v>
      </c>
      <c r="H24" s="184">
        <v>61000</v>
      </c>
      <c r="I24" s="185">
        <f t="shared" si="1"/>
        <v>100</v>
      </c>
      <c r="J24" s="186">
        <f t="shared" si="2"/>
        <v>100</v>
      </c>
      <c r="K24" s="1140"/>
      <c r="L24" s="39"/>
      <c r="M24" s="39"/>
    </row>
    <row r="25" spans="1:13" ht="27" customHeight="1" x14ac:dyDescent="0.25">
      <c r="A25" s="293"/>
      <c r="B25" s="157"/>
      <c r="C25" s="190">
        <v>4230</v>
      </c>
      <c r="D25" s="398" t="s">
        <v>104</v>
      </c>
      <c r="E25" s="184">
        <v>4500</v>
      </c>
      <c r="F25" s="184">
        <v>4500</v>
      </c>
      <c r="G25" s="185">
        <f t="shared" si="0"/>
        <v>100</v>
      </c>
      <c r="H25" s="184"/>
      <c r="I25" s="185">
        <f t="shared" si="1"/>
        <v>0</v>
      </c>
      <c r="J25" s="186">
        <f t="shared" si="2"/>
        <v>0</v>
      </c>
      <c r="K25" s="1140"/>
      <c r="L25" s="39"/>
      <c r="M25" s="39"/>
    </row>
    <row r="26" spans="1:13" ht="15" x14ac:dyDescent="0.25">
      <c r="A26" s="293"/>
      <c r="B26" s="157"/>
      <c r="C26" s="190">
        <v>4240</v>
      </c>
      <c r="D26" s="291" t="s">
        <v>88</v>
      </c>
      <c r="E26" s="184">
        <v>6000</v>
      </c>
      <c r="F26" s="184">
        <v>6000</v>
      </c>
      <c r="G26" s="185">
        <f t="shared" si="0"/>
        <v>100</v>
      </c>
      <c r="H26" s="184"/>
      <c r="I26" s="185">
        <f t="shared" si="1"/>
        <v>0</v>
      </c>
      <c r="J26" s="186">
        <f t="shared" si="2"/>
        <v>0</v>
      </c>
      <c r="K26" s="1140"/>
      <c r="L26" s="39"/>
      <c r="M26" s="39"/>
    </row>
    <row r="27" spans="1:13" ht="15" x14ac:dyDescent="0.25">
      <c r="A27" s="293"/>
      <c r="B27" s="157"/>
      <c r="C27" s="190">
        <v>4260</v>
      </c>
      <c r="D27" s="183" t="s">
        <v>46</v>
      </c>
      <c r="E27" s="184">
        <v>80000</v>
      </c>
      <c r="F27" s="184">
        <v>80000</v>
      </c>
      <c r="G27" s="185">
        <f t="shared" si="0"/>
        <v>100</v>
      </c>
      <c r="H27" s="184">
        <v>80000</v>
      </c>
      <c r="I27" s="185">
        <f t="shared" si="1"/>
        <v>100</v>
      </c>
      <c r="J27" s="186">
        <f t="shared" si="2"/>
        <v>100</v>
      </c>
      <c r="K27" s="1140"/>
      <c r="L27" s="39"/>
      <c r="M27" s="39"/>
    </row>
    <row r="28" spans="1:13" ht="15" x14ac:dyDescent="0.25">
      <c r="A28" s="293"/>
      <c r="B28" s="157"/>
      <c r="C28" s="190">
        <v>4270</v>
      </c>
      <c r="D28" s="183" t="s">
        <v>47</v>
      </c>
      <c r="E28" s="184">
        <v>13000</v>
      </c>
      <c r="F28" s="184">
        <v>13000</v>
      </c>
      <c r="G28" s="185">
        <f t="shared" si="0"/>
        <v>100</v>
      </c>
      <c r="H28" s="184">
        <v>20000</v>
      </c>
      <c r="I28" s="185">
        <f t="shared" si="1"/>
        <v>153.84615384615387</v>
      </c>
      <c r="J28" s="186">
        <f t="shared" si="2"/>
        <v>153.84615384615387</v>
      </c>
      <c r="K28" s="1140"/>
      <c r="L28" s="39"/>
      <c r="M28" s="39"/>
    </row>
    <row r="29" spans="1:13" ht="15" x14ac:dyDescent="0.25">
      <c r="A29" s="293"/>
      <c r="B29" s="157"/>
      <c r="C29" s="190">
        <v>4280</v>
      </c>
      <c r="D29" s="183" t="s">
        <v>48</v>
      </c>
      <c r="E29" s="184">
        <v>1700</v>
      </c>
      <c r="F29" s="184">
        <v>1700</v>
      </c>
      <c r="G29" s="185">
        <f t="shared" si="0"/>
        <v>100</v>
      </c>
      <c r="H29" s="184">
        <v>1700</v>
      </c>
      <c r="I29" s="185">
        <f t="shared" si="1"/>
        <v>100</v>
      </c>
      <c r="J29" s="186">
        <f t="shared" si="2"/>
        <v>100</v>
      </c>
      <c r="K29" s="1140"/>
      <c r="L29" s="39"/>
      <c r="M29" s="39"/>
    </row>
    <row r="30" spans="1:13" ht="15" x14ac:dyDescent="0.25">
      <c r="A30" s="293"/>
      <c r="B30" s="157"/>
      <c r="C30" s="190">
        <v>4300</v>
      </c>
      <c r="D30" s="197" t="s">
        <v>22</v>
      </c>
      <c r="E30" s="184">
        <v>70600</v>
      </c>
      <c r="F30" s="184">
        <v>70600</v>
      </c>
      <c r="G30" s="185">
        <f t="shared" si="0"/>
        <v>100</v>
      </c>
      <c r="H30" s="184">
        <v>70000</v>
      </c>
      <c r="I30" s="185">
        <f t="shared" si="1"/>
        <v>99.150141643059484</v>
      </c>
      <c r="J30" s="186">
        <f t="shared" si="2"/>
        <v>99.150141643059484</v>
      </c>
      <c r="K30" s="1140"/>
      <c r="L30" s="39"/>
      <c r="M30" s="39"/>
    </row>
    <row r="31" spans="1:13" ht="18" customHeight="1" x14ac:dyDescent="0.25">
      <c r="A31" s="293"/>
      <c r="B31" s="157"/>
      <c r="C31" s="553">
        <v>4360</v>
      </c>
      <c r="D31" s="1025" t="s">
        <v>260</v>
      </c>
      <c r="E31" s="193">
        <v>3300</v>
      </c>
      <c r="F31" s="193">
        <v>3300</v>
      </c>
      <c r="G31" s="194">
        <f t="shared" si="0"/>
        <v>100</v>
      </c>
      <c r="H31" s="193">
        <v>3000</v>
      </c>
      <c r="I31" s="194">
        <f t="shared" si="1"/>
        <v>90.909090909090907</v>
      </c>
      <c r="J31" s="195">
        <f t="shared" si="2"/>
        <v>90.909090909090907</v>
      </c>
      <c r="K31" s="1140"/>
      <c r="L31" s="39"/>
      <c r="M31" s="39"/>
    </row>
    <row r="32" spans="1:13" ht="15" x14ac:dyDescent="0.25">
      <c r="A32" s="293"/>
      <c r="B32" s="157"/>
      <c r="C32" s="190">
        <v>4410</v>
      </c>
      <c r="D32" s="183" t="s">
        <v>54</v>
      </c>
      <c r="E32" s="184">
        <v>2500</v>
      </c>
      <c r="F32" s="184">
        <v>2500</v>
      </c>
      <c r="G32" s="185">
        <f t="shared" si="0"/>
        <v>100</v>
      </c>
      <c r="H32" s="184">
        <v>2500</v>
      </c>
      <c r="I32" s="185">
        <f t="shared" si="1"/>
        <v>100</v>
      </c>
      <c r="J32" s="186">
        <f t="shared" si="2"/>
        <v>100</v>
      </c>
      <c r="K32" s="1140"/>
      <c r="L32" s="39"/>
      <c r="M32" s="39"/>
    </row>
    <row r="33" spans="1:13" ht="15" x14ac:dyDescent="0.25">
      <c r="A33" s="293"/>
      <c r="B33" s="157"/>
      <c r="C33" s="190">
        <v>4440</v>
      </c>
      <c r="D33" s="183" t="s">
        <v>55</v>
      </c>
      <c r="E33" s="184">
        <v>24431</v>
      </c>
      <c r="F33" s="184">
        <v>24431</v>
      </c>
      <c r="G33" s="185">
        <f t="shared" si="0"/>
        <v>100</v>
      </c>
      <c r="H33" s="184">
        <v>24979</v>
      </c>
      <c r="I33" s="185">
        <f t="shared" si="1"/>
        <v>102.24305186034137</v>
      </c>
      <c r="J33" s="186">
        <f t="shared" si="2"/>
        <v>102.24305186034137</v>
      </c>
      <c r="K33" s="1140"/>
      <c r="L33" s="39"/>
      <c r="M33" s="39"/>
    </row>
    <row r="34" spans="1:13" ht="15" x14ac:dyDescent="0.25">
      <c r="A34" s="644"/>
      <c r="B34" s="583"/>
      <c r="C34" s="401">
        <v>4480</v>
      </c>
      <c r="D34" s="1176" t="s">
        <v>56</v>
      </c>
      <c r="E34" s="403">
        <v>60</v>
      </c>
      <c r="F34" s="403">
        <v>60</v>
      </c>
      <c r="G34" s="404">
        <f t="shared" si="0"/>
        <v>100</v>
      </c>
      <c r="H34" s="403">
        <v>80</v>
      </c>
      <c r="I34" s="404">
        <f t="shared" si="1"/>
        <v>133.33333333333331</v>
      </c>
      <c r="J34" s="405">
        <f t="shared" si="2"/>
        <v>133.33333333333331</v>
      </c>
      <c r="K34" s="1231"/>
      <c r="L34" s="39"/>
      <c r="M34" s="39"/>
    </row>
    <row r="35" spans="1:13" ht="15" x14ac:dyDescent="0.25">
      <c r="A35" s="1317"/>
      <c r="B35" s="1318"/>
      <c r="C35" s="407">
        <v>4580</v>
      </c>
      <c r="D35" s="547" t="s">
        <v>108</v>
      </c>
      <c r="E35" s="284">
        <v>20</v>
      </c>
      <c r="F35" s="284">
        <v>20</v>
      </c>
      <c r="G35" s="285">
        <f t="shared" si="0"/>
        <v>100</v>
      </c>
      <c r="H35" s="284">
        <v>20</v>
      </c>
      <c r="I35" s="285">
        <f t="shared" si="1"/>
        <v>100</v>
      </c>
      <c r="J35" s="285">
        <f t="shared" si="2"/>
        <v>100</v>
      </c>
      <c r="K35" s="1315"/>
      <c r="L35" s="39"/>
      <c r="M35" s="39"/>
    </row>
    <row r="36" spans="1:13" ht="18" customHeight="1" x14ac:dyDescent="0.25">
      <c r="A36" s="293"/>
      <c r="B36" s="157"/>
      <c r="C36" s="190">
        <v>4610</v>
      </c>
      <c r="D36" s="183" t="s">
        <v>96</v>
      </c>
      <c r="E36" s="184">
        <v>300</v>
      </c>
      <c r="F36" s="184">
        <v>300</v>
      </c>
      <c r="G36" s="185">
        <f t="shared" si="0"/>
        <v>100</v>
      </c>
      <c r="H36" s="184">
        <v>300</v>
      </c>
      <c r="I36" s="185">
        <f t="shared" si="1"/>
        <v>100</v>
      </c>
      <c r="J36" s="185">
        <f t="shared" si="2"/>
        <v>100</v>
      </c>
      <c r="K36" s="1140"/>
      <c r="L36" s="39"/>
      <c r="M36" s="39"/>
    </row>
    <row r="37" spans="1:13" ht="40.5" customHeight="1" x14ac:dyDescent="0.25">
      <c r="A37" s="293"/>
      <c r="B37" s="157"/>
      <c r="C37" s="243">
        <v>4700</v>
      </c>
      <c r="D37" s="244" t="s">
        <v>60</v>
      </c>
      <c r="E37" s="245">
        <v>2000</v>
      </c>
      <c r="F37" s="245">
        <v>2000</v>
      </c>
      <c r="G37" s="333">
        <f t="shared" si="0"/>
        <v>100</v>
      </c>
      <c r="H37" s="245">
        <v>3000</v>
      </c>
      <c r="I37" s="333">
        <f t="shared" si="1"/>
        <v>150</v>
      </c>
      <c r="J37" s="333">
        <f t="shared" si="2"/>
        <v>150</v>
      </c>
      <c r="K37" s="1316"/>
      <c r="L37" s="39"/>
      <c r="M37" s="39"/>
    </row>
    <row r="38" spans="1:13" ht="15" customHeight="1" x14ac:dyDescent="0.25">
      <c r="A38" s="293"/>
      <c r="B38" s="157"/>
      <c r="C38" s="542"/>
      <c r="D38" s="122" t="s">
        <v>140</v>
      </c>
      <c r="E38" s="148">
        <f>SUM(E39:E42)</f>
        <v>885218</v>
      </c>
      <c r="F38" s="148">
        <f>SUM(F39:F42)</f>
        <v>885218</v>
      </c>
      <c r="G38" s="149">
        <f t="shared" si="0"/>
        <v>100</v>
      </c>
      <c r="H38" s="148">
        <f>SUM(H39:H42)</f>
        <v>909489</v>
      </c>
      <c r="I38" s="149">
        <f t="shared" si="1"/>
        <v>102.74181049187882</v>
      </c>
      <c r="J38" s="149">
        <f t="shared" si="2"/>
        <v>102.74181049187882</v>
      </c>
      <c r="K38" s="308"/>
    </row>
    <row r="39" spans="1:13" ht="78.75" customHeight="1" x14ac:dyDescent="0.25">
      <c r="A39" s="293"/>
      <c r="B39" s="157"/>
      <c r="C39" s="511" t="s">
        <v>72</v>
      </c>
      <c r="D39" s="248" t="s">
        <v>73</v>
      </c>
      <c r="E39" s="322">
        <v>705471</v>
      </c>
      <c r="F39" s="322">
        <v>705471</v>
      </c>
      <c r="G39" s="220">
        <f t="shared" si="0"/>
        <v>100</v>
      </c>
      <c r="H39" s="322">
        <v>909489</v>
      </c>
      <c r="I39" s="220">
        <f t="shared" si="1"/>
        <v>128.9194027819712</v>
      </c>
      <c r="J39" s="324">
        <f t="shared" si="2"/>
        <v>128.9194027819712</v>
      </c>
      <c r="K39" s="421"/>
    </row>
    <row r="40" spans="1:13" ht="66.75" customHeight="1" x14ac:dyDescent="0.2">
      <c r="A40" s="293"/>
      <c r="B40" s="157"/>
      <c r="C40" s="191">
        <v>2830</v>
      </c>
      <c r="D40" s="192" t="s">
        <v>164</v>
      </c>
      <c r="E40" s="193">
        <v>179747</v>
      </c>
      <c r="F40" s="193">
        <v>179747</v>
      </c>
      <c r="G40" s="194">
        <f t="shared" si="0"/>
        <v>100</v>
      </c>
      <c r="H40" s="193"/>
      <c r="I40" s="194">
        <f t="shared" si="1"/>
        <v>0</v>
      </c>
      <c r="J40" s="194">
        <f t="shared" si="2"/>
        <v>0</v>
      </c>
      <c r="K40" s="196"/>
    </row>
    <row r="41" spans="1:13" ht="15" hidden="1" x14ac:dyDescent="0.25">
      <c r="A41" s="293"/>
      <c r="B41" s="157"/>
      <c r="C41" s="190">
        <v>4010</v>
      </c>
      <c r="D41" s="183" t="s">
        <v>39</v>
      </c>
      <c r="E41" s="200"/>
      <c r="F41" s="200"/>
      <c r="G41" s="194" t="e">
        <f t="shared" si="0"/>
        <v>#DIV/0!</v>
      </c>
      <c r="H41" s="200"/>
      <c r="I41" s="194" t="e">
        <f t="shared" si="1"/>
        <v>#DIV/0!</v>
      </c>
      <c r="J41" s="194" t="e">
        <f t="shared" si="2"/>
        <v>#DIV/0!</v>
      </c>
      <c r="K41" s="210"/>
    </row>
    <row r="42" spans="1:13" ht="15" hidden="1" x14ac:dyDescent="0.25">
      <c r="A42" s="293"/>
      <c r="B42" s="157"/>
      <c r="C42" s="190">
        <v>4110</v>
      </c>
      <c r="D42" s="183" t="s">
        <v>42</v>
      </c>
      <c r="E42" s="200"/>
      <c r="F42" s="200"/>
      <c r="G42" s="194" t="e">
        <f t="shared" si="0"/>
        <v>#DIV/0!</v>
      </c>
      <c r="H42" s="200"/>
      <c r="I42" s="194" t="e">
        <f t="shared" si="1"/>
        <v>#DIV/0!</v>
      </c>
      <c r="J42" s="194" t="e">
        <f t="shared" si="2"/>
        <v>#DIV/0!</v>
      </c>
      <c r="K42" s="210"/>
    </row>
    <row r="43" spans="1:13" ht="15" customHeight="1" x14ac:dyDescent="0.2">
      <c r="A43" s="293"/>
      <c r="B43" s="233">
        <v>85202</v>
      </c>
      <c r="C43" s="233"/>
      <c r="D43" s="122" t="s">
        <v>165</v>
      </c>
      <c r="E43" s="146">
        <f>SUM(E44+E72)</f>
        <v>2490241</v>
      </c>
      <c r="F43" s="146">
        <f>SUM(F44+F72)</f>
        <v>2490241</v>
      </c>
      <c r="G43" s="147">
        <f t="shared" si="0"/>
        <v>100</v>
      </c>
      <c r="H43" s="146">
        <f>SUM(H44+H72)</f>
        <v>2524268</v>
      </c>
      <c r="I43" s="149">
        <f t="shared" si="1"/>
        <v>101.36641393343054</v>
      </c>
      <c r="J43" s="150">
        <f t="shared" si="2"/>
        <v>101.36641393343054</v>
      </c>
      <c r="K43" s="231"/>
    </row>
    <row r="44" spans="1:13" ht="15" customHeight="1" x14ac:dyDescent="0.2">
      <c r="A44" s="293"/>
      <c r="B44" s="97"/>
      <c r="C44" s="233"/>
      <c r="D44" s="122" t="s">
        <v>166</v>
      </c>
      <c r="E44" s="146">
        <f>SUM(E45:E71)</f>
        <v>2490241</v>
      </c>
      <c r="F44" s="146">
        <f>SUM(F45:F71)</f>
        <v>2490241</v>
      </c>
      <c r="G44" s="147">
        <f t="shared" si="0"/>
        <v>100</v>
      </c>
      <c r="H44" s="146">
        <f>SUM(H45:H71)</f>
        <v>2524268</v>
      </c>
      <c r="I44" s="149">
        <f t="shared" si="1"/>
        <v>101.36641393343054</v>
      </c>
      <c r="J44" s="150">
        <f t="shared" si="2"/>
        <v>101.36641393343054</v>
      </c>
      <c r="K44" s="231"/>
    </row>
    <row r="45" spans="1:13" ht="12.75" customHeight="1" x14ac:dyDescent="0.25">
      <c r="A45" s="293"/>
      <c r="B45" s="97"/>
      <c r="C45" s="107">
        <v>3020</v>
      </c>
      <c r="D45" s="108" t="s">
        <v>37</v>
      </c>
      <c r="E45" s="109">
        <v>11120</v>
      </c>
      <c r="F45" s="109">
        <v>11120</v>
      </c>
      <c r="G45" s="110">
        <f t="shared" si="0"/>
        <v>100</v>
      </c>
      <c r="H45" s="630">
        <v>8900</v>
      </c>
      <c r="I45" s="112">
        <f t="shared" si="1"/>
        <v>80.035971223021591</v>
      </c>
      <c r="J45" s="113">
        <f t="shared" si="2"/>
        <v>80.035971223021591</v>
      </c>
      <c r="K45" s="631"/>
    </row>
    <row r="46" spans="1:13" ht="12.75" customHeight="1" x14ac:dyDescent="0.25">
      <c r="A46" s="293"/>
      <c r="B46" s="161"/>
      <c r="C46" s="190">
        <v>4010</v>
      </c>
      <c r="D46" s="183" t="s">
        <v>39</v>
      </c>
      <c r="E46" s="184">
        <v>1488446</v>
      </c>
      <c r="F46" s="184">
        <v>1488446</v>
      </c>
      <c r="G46" s="185">
        <f t="shared" si="0"/>
        <v>100</v>
      </c>
      <c r="H46" s="184">
        <v>1532447</v>
      </c>
      <c r="I46" s="185">
        <f t="shared" si="1"/>
        <v>102.95617039516381</v>
      </c>
      <c r="J46" s="186">
        <f t="shared" si="2"/>
        <v>102.95617039516381</v>
      </c>
      <c r="K46" s="187"/>
    </row>
    <row r="47" spans="1:13" ht="15" x14ac:dyDescent="0.25">
      <c r="A47" s="293"/>
      <c r="B47" s="161"/>
      <c r="C47" s="190">
        <v>4040</v>
      </c>
      <c r="D47" s="183" t="s">
        <v>41</v>
      </c>
      <c r="E47" s="184">
        <v>106165</v>
      </c>
      <c r="F47" s="184">
        <v>106165</v>
      </c>
      <c r="G47" s="185">
        <f t="shared" si="0"/>
        <v>100</v>
      </c>
      <c r="H47" s="184">
        <v>113532</v>
      </c>
      <c r="I47" s="185">
        <f t="shared" si="1"/>
        <v>106.93919841755756</v>
      </c>
      <c r="J47" s="186">
        <f t="shared" si="2"/>
        <v>106.93919841755756</v>
      </c>
      <c r="K47" s="187"/>
    </row>
    <row r="48" spans="1:13" ht="15" x14ac:dyDescent="0.25">
      <c r="A48" s="293"/>
      <c r="B48" s="161"/>
      <c r="C48" s="190">
        <v>4110</v>
      </c>
      <c r="D48" s="183" t="s">
        <v>42</v>
      </c>
      <c r="E48" s="184">
        <v>267527</v>
      </c>
      <c r="F48" s="184">
        <v>267527</v>
      </c>
      <c r="G48" s="185">
        <f t="shared" si="0"/>
        <v>100</v>
      </c>
      <c r="H48" s="184">
        <v>273998</v>
      </c>
      <c r="I48" s="185">
        <f t="shared" si="1"/>
        <v>102.41882127785233</v>
      </c>
      <c r="J48" s="186">
        <f t="shared" si="2"/>
        <v>102.41882127785233</v>
      </c>
      <c r="K48" s="187"/>
    </row>
    <row r="49" spans="1:12" ht="15" x14ac:dyDescent="0.25">
      <c r="A49" s="293"/>
      <c r="B49" s="161"/>
      <c r="C49" s="190">
        <v>4120</v>
      </c>
      <c r="D49" s="183" t="s">
        <v>43</v>
      </c>
      <c r="E49" s="184">
        <v>28761</v>
      </c>
      <c r="F49" s="184">
        <v>28761</v>
      </c>
      <c r="G49" s="185">
        <f t="shared" si="0"/>
        <v>100</v>
      </c>
      <c r="H49" s="184">
        <v>27947</v>
      </c>
      <c r="I49" s="185">
        <f t="shared" si="1"/>
        <v>97.169778519522964</v>
      </c>
      <c r="J49" s="186">
        <f t="shared" si="2"/>
        <v>97.169778519522964</v>
      </c>
      <c r="K49" s="187"/>
    </row>
    <row r="50" spans="1:12" ht="15" x14ac:dyDescent="0.25">
      <c r="A50" s="293"/>
      <c r="B50" s="161"/>
      <c r="C50" s="632">
        <v>4170</v>
      </c>
      <c r="D50" s="603" t="s">
        <v>208</v>
      </c>
      <c r="E50" s="633">
        <v>3300</v>
      </c>
      <c r="F50" s="633">
        <v>3300</v>
      </c>
      <c r="G50" s="634">
        <f t="shared" si="0"/>
        <v>100</v>
      </c>
      <c r="H50" s="633">
        <v>2400</v>
      </c>
      <c r="I50" s="634">
        <f t="shared" si="1"/>
        <v>72.727272727272734</v>
      </c>
      <c r="J50" s="635">
        <f t="shared" si="2"/>
        <v>72.727272727272734</v>
      </c>
      <c r="K50" s="636"/>
    </row>
    <row r="51" spans="1:12" ht="15" x14ac:dyDescent="0.25">
      <c r="A51" s="293"/>
      <c r="B51" s="161"/>
      <c r="C51" s="190">
        <v>4210</v>
      </c>
      <c r="D51" s="183" t="s">
        <v>31</v>
      </c>
      <c r="E51" s="184">
        <v>102195</v>
      </c>
      <c r="F51" s="184">
        <v>102195</v>
      </c>
      <c r="G51" s="185">
        <f t="shared" si="0"/>
        <v>100</v>
      </c>
      <c r="H51" s="184">
        <v>89945</v>
      </c>
      <c r="I51" s="185">
        <f t="shared" si="1"/>
        <v>88.013112187484708</v>
      </c>
      <c r="J51" s="186">
        <f t="shared" si="2"/>
        <v>88.013112187484708</v>
      </c>
      <c r="K51" s="187"/>
    </row>
    <row r="52" spans="1:12" ht="15" x14ac:dyDescent="0.25">
      <c r="A52" s="293"/>
      <c r="B52" s="161"/>
      <c r="C52" s="190">
        <v>4220</v>
      </c>
      <c r="D52" s="183" t="s">
        <v>163</v>
      </c>
      <c r="E52" s="184">
        <v>188420</v>
      </c>
      <c r="F52" s="184">
        <v>188420</v>
      </c>
      <c r="G52" s="185">
        <f t="shared" si="0"/>
        <v>100</v>
      </c>
      <c r="H52" s="184">
        <v>179100</v>
      </c>
      <c r="I52" s="185">
        <f t="shared" si="1"/>
        <v>95.053603651417049</v>
      </c>
      <c r="J52" s="186">
        <f t="shared" si="2"/>
        <v>95.053603651417049</v>
      </c>
      <c r="K52" s="187"/>
    </row>
    <row r="53" spans="1:12" ht="30" x14ac:dyDescent="0.2">
      <c r="A53" s="293"/>
      <c r="B53" s="161"/>
      <c r="C53" s="408">
        <v>4230</v>
      </c>
      <c r="D53" s="192" t="s">
        <v>104</v>
      </c>
      <c r="E53" s="193">
        <v>8800</v>
      </c>
      <c r="F53" s="193">
        <v>8800</v>
      </c>
      <c r="G53" s="194">
        <f t="shared" si="0"/>
        <v>100</v>
      </c>
      <c r="H53" s="193">
        <v>16506</v>
      </c>
      <c r="I53" s="194">
        <f t="shared" si="1"/>
        <v>187.56818181818181</v>
      </c>
      <c r="J53" s="195">
        <f t="shared" si="2"/>
        <v>187.56818181818181</v>
      </c>
      <c r="K53" s="196"/>
      <c r="L53" s="7"/>
    </row>
    <row r="54" spans="1:12" ht="15" x14ac:dyDescent="0.25">
      <c r="A54" s="293"/>
      <c r="B54" s="161"/>
      <c r="C54" s="190">
        <v>4260</v>
      </c>
      <c r="D54" s="183" t="s">
        <v>46</v>
      </c>
      <c r="E54" s="184">
        <v>89408</v>
      </c>
      <c r="F54" s="184">
        <v>89408</v>
      </c>
      <c r="G54" s="185">
        <f t="shared" si="0"/>
        <v>100</v>
      </c>
      <c r="H54" s="184">
        <v>81980</v>
      </c>
      <c r="I54" s="185">
        <f t="shared" si="1"/>
        <v>91.692018611309948</v>
      </c>
      <c r="J54" s="186">
        <f t="shared" si="2"/>
        <v>91.692018611309948</v>
      </c>
      <c r="K54" s="187"/>
    </row>
    <row r="55" spans="1:12" ht="15" x14ac:dyDescent="0.25">
      <c r="A55" s="293"/>
      <c r="B55" s="161"/>
      <c r="C55" s="190">
        <v>4270</v>
      </c>
      <c r="D55" s="183" t="s">
        <v>47</v>
      </c>
      <c r="E55" s="184">
        <v>23954</v>
      </c>
      <c r="F55" s="184">
        <v>23954</v>
      </c>
      <c r="G55" s="185">
        <f t="shared" si="0"/>
        <v>100</v>
      </c>
      <c r="H55" s="184">
        <v>32641</v>
      </c>
      <c r="I55" s="185">
        <f t="shared" si="1"/>
        <v>136.26534190531854</v>
      </c>
      <c r="J55" s="186">
        <f t="shared" si="2"/>
        <v>136.26534190531854</v>
      </c>
      <c r="K55" s="187"/>
    </row>
    <row r="56" spans="1:12" ht="15" x14ac:dyDescent="0.25">
      <c r="A56" s="644"/>
      <c r="B56" s="400"/>
      <c r="C56" s="401">
        <v>4280</v>
      </c>
      <c r="D56" s="402" t="s">
        <v>48</v>
      </c>
      <c r="E56" s="403">
        <v>16268</v>
      </c>
      <c r="F56" s="403">
        <v>16268</v>
      </c>
      <c r="G56" s="404">
        <f t="shared" si="0"/>
        <v>100</v>
      </c>
      <c r="H56" s="403">
        <v>17063</v>
      </c>
      <c r="I56" s="404">
        <f t="shared" si="1"/>
        <v>104.88689451684287</v>
      </c>
      <c r="J56" s="405">
        <f t="shared" si="2"/>
        <v>104.88689451684287</v>
      </c>
      <c r="K56" s="406"/>
    </row>
    <row r="57" spans="1:12" ht="15" x14ac:dyDescent="0.25">
      <c r="A57" s="293"/>
      <c r="B57" s="161"/>
      <c r="C57" s="407">
        <v>4300</v>
      </c>
      <c r="D57" s="283" t="s">
        <v>22</v>
      </c>
      <c r="E57" s="284">
        <v>40932</v>
      </c>
      <c r="F57" s="284">
        <v>40932</v>
      </c>
      <c r="G57" s="285">
        <f t="shared" si="0"/>
        <v>100</v>
      </c>
      <c r="H57" s="284">
        <v>39700</v>
      </c>
      <c r="I57" s="285">
        <f t="shared" si="1"/>
        <v>96.990129971660309</v>
      </c>
      <c r="J57" s="287">
        <f t="shared" si="2"/>
        <v>96.990129971660309</v>
      </c>
      <c r="K57" s="288"/>
    </row>
    <row r="58" spans="1:12" ht="15" x14ac:dyDescent="0.25">
      <c r="A58" s="293"/>
      <c r="B58" s="161"/>
      <c r="C58" s="190">
        <v>4360</v>
      </c>
      <c r="D58" s="1025" t="s">
        <v>260</v>
      </c>
      <c r="E58" s="184">
        <v>3233</v>
      </c>
      <c r="F58" s="184">
        <v>3233</v>
      </c>
      <c r="G58" s="185">
        <f t="shared" si="0"/>
        <v>100</v>
      </c>
      <c r="H58" s="184">
        <v>2950</v>
      </c>
      <c r="I58" s="185">
        <f t="shared" si="1"/>
        <v>91.246520259820599</v>
      </c>
      <c r="J58" s="186">
        <f t="shared" si="2"/>
        <v>91.246520259820599</v>
      </c>
      <c r="K58" s="187"/>
    </row>
    <row r="59" spans="1:12" ht="52.5" hidden="1" customHeight="1" x14ac:dyDescent="0.2">
      <c r="A59" s="293"/>
      <c r="B59" s="161"/>
      <c r="C59" s="191">
        <v>4360</v>
      </c>
      <c r="D59" s="199" t="s">
        <v>50</v>
      </c>
      <c r="E59" s="193"/>
      <c r="F59" s="193"/>
      <c r="G59" s="194" t="e">
        <f t="shared" si="0"/>
        <v>#DIV/0!</v>
      </c>
      <c r="H59" s="193"/>
      <c r="I59" s="194" t="e">
        <f t="shared" si="1"/>
        <v>#DIV/0!</v>
      </c>
      <c r="J59" s="195" t="e">
        <f t="shared" si="2"/>
        <v>#DIV/0!</v>
      </c>
      <c r="K59" s="196"/>
    </row>
    <row r="60" spans="1:12" ht="36" hidden="1" customHeight="1" x14ac:dyDescent="0.25">
      <c r="A60" s="293"/>
      <c r="B60" s="161"/>
      <c r="C60" s="408">
        <v>4390</v>
      </c>
      <c r="D60" s="199" t="s">
        <v>52</v>
      </c>
      <c r="E60" s="193"/>
      <c r="F60" s="193"/>
      <c r="G60" s="194" t="e">
        <f t="shared" si="0"/>
        <v>#DIV/0!</v>
      </c>
      <c r="H60" s="193"/>
      <c r="I60" s="194" t="e">
        <f t="shared" si="1"/>
        <v>#DIV/0!</v>
      </c>
      <c r="J60" s="195" t="e">
        <f t="shared" si="2"/>
        <v>#DIV/0!</v>
      </c>
      <c r="K60" s="187"/>
    </row>
    <row r="61" spans="1:12" ht="31.5" customHeight="1" x14ac:dyDescent="0.25">
      <c r="A61" s="293"/>
      <c r="B61" s="161"/>
      <c r="C61" s="408">
        <v>4390</v>
      </c>
      <c r="D61" s="199" t="s">
        <v>52</v>
      </c>
      <c r="E61" s="193">
        <v>500</v>
      </c>
      <c r="F61" s="193">
        <v>500</v>
      </c>
      <c r="G61" s="194">
        <f t="shared" si="0"/>
        <v>100</v>
      </c>
      <c r="H61" s="193"/>
      <c r="I61" s="194"/>
      <c r="J61" s="195"/>
      <c r="K61" s="187"/>
    </row>
    <row r="62" spans="1:12" ht="15" x14ac:dyDescent="0.25">
      <c r="A62" s="293"/>
      <c r="B62" s="161"/>
      <c r="C62" s="190">
        <v>4410</v>
      </c>
      <c r="D62" s="183" t="s">
        <v>54</v>
      </c>
      <c r="E62" s="184">
        <v>2000</v>
      </c>
      <c r="F62" s="184">
        <v>2000</v>
      </c>
      <c r="G62" s="185">
        <f t="shared" si="0"/>
        <v>100</v>
      </c>
      <c r="H62" s="184">
        <v>500</v>
      </c>
      <c r="I62" s="185">
        <f t="shared" si="1"/>
        <v>25</v>
      </c>
      <c r="J62" s="186">
        <f t="shared" si="2"/>
        <v>25</v>
      </c>
      <c r="K62" s="187"/>
    </row>
    <row r="63" spans="1:12" ht="15" x14ac:dyDescent="0.25">
      <c r="A63" s="293"/>
      <c r="B63" s="161"/>
      <c r="C63" s="190">
        <v>4430</v>
      </c>
      <c r="D63" s="183" t="s">
        <v>93</v>
      </c>
      <c r="E63" s="184">
        <v>2750</v>
      </c>
      <c r="F63" s="184">
        <v>2750</v>
      </c>
      <c r="G63" s="185">
        <f t="shared" si="0"/>
        <v>100</v>
      </c>
      <c r="H63" s="184">
        <v>3021</v>
      </c>
      <c r="I63" s="185">
        <f t="shared" si="1"/>
        <v>109.85454545454544</v>
      </c>
      <c r="J63" s="186">
        <f t="shared" si="2"/>
        <v>109.85454545454544</v>
      </c>
      <c r="K63" s="187"/>
    </row>
    <row r="64" spans="1:12" ht="15" x14ac:dyDescent="0.25">
      <c r="A64" s="293"/>
      <c r="B64" s="161"/>
      <c r="C64" s="190">
        <v>4440</v>
      </c>
      <c r="D64" s="183" t="s">
        <v>55</v>
      </c>
      <c r="E64" s="184">
        <v>78399</v>
      </c>
      <c r="F64" s="184">
        <v>78399</v>
      </c>
      <c r="G64" s="185">
        <f t="shared" si="0"/>
        <v>100</v>
      </c>
      <c r="H64" s="184">
        <v>78581</v>
      </c>
      <c r="I64" s="185">
        <f t="shared" si="1"/>
        <v>100.23214581818645</v>
      </c>
      <c r="J64" s="186">
        <f t="shared" si="2"/>
        <v>100.23214581818645</v>
      </c>
      <c r="K64" s="187"/>
    </row>
    <row r="65" spans="1:11" ht="15" x14ac:dyDescent="0.25">
      <c r="A65" s="293"/>
      <c r="B65" s="161"/>
      <c r="C65" s="190">
        <v>4480</v>
      </c>
      <c r="D65" s="183" t="s">
        <v>56</v>
      </c>
      <c r="E65" s="184">
        <v>3388</v>
      </c>
      <c r="F65" s="184">
        <v>3388</v>
      </c>
      <c r="G65" s="185">
        <f t="shared" si="0"/>
        <v>100</v>
      </c>
      <c r="H65" s="184">
        <v>3588</v>
      </c>
      <c r="I65" s="185">
        <f t="shared" si="1"/>
        <v>105.90318772136953</v>
      </c>
      <c r="J65" s="186">
        <f t="shared" si="2"/>
        <v>105.90318772136953</v>
      </c>
      <c r="K65" s="187"/>
    </row>
    <row r="66" spans="1:11" ht="15" x14ac:dyDescent="0.25">
      <c r="A66" s="293"/>
      <c r="B66" s="161"/>
      <c r="C66" s="632">
        <v>4510</v>
      </c>
      <c r="D66" s="603" t="s">
        <v>209</v>
      </c>
      <c r="E66" s="633">
        <v>300</v>
      </c>
      <c r="F66" s="633">
        <v>300</v>
      </c>
      <c r="G66" s="634">
        <f t="shared" si="0"/>
        <v>100</v>
      </c>
      <c r="H66" s="633">
        <v>100</v>
      </c>
      <c r="I66" s="634">
        <f t="shared" si="1"/>
        <v>33.333333333333329</v>
      </c>
      <c r="J66" s="635">
        <f t="shared" si="2"/>
        <v>33.333333333333329</v>
      </c>
      <c r="K66" s="636"/>
    </row>
    <row r="67" spans="1:11" ht="33.75" customHeight="1" x14ac:dyDescent="0.25">
      <c r="A67" s="293"/>
      <c r="B67" s="161"/>
      <c r="C67" s="191">
        <v>4520</v>
      </c>
      <c r="D67" s="192" t="s">
        <v>58</v>
      </c>
      <c r="E67" s="193">
        <v>3</v>
      </c>
      <c r="F67" s="193">
        <v>3</v>
      </c>
      <c r="G67" s="194">
        <f t="shared" si="0"/>
        <v>100</v>
      </c>
      <c r="H67" s="193">
        <v>3</v>
      </c>
      <c r="I67" s="194">
        <f t="shared" si="1"/>
        <v>100</v>
      </c>
      <c r="J67" s="195">
        <f t="shared" si="2"/>
        <v>100</v>
      </c>
      <c r="K67" s="187"/>
    </row>
    <row r="68" spans="1:11" ht="12.75" customHeight="1" x14ac:dyDescent="0.25">
      <c r="A68" s="293"/>
      <c r="B68" s="161"/>
      <c r="C68" s="190">
        <v>4610</v>
      </c>
      <c r="D68" s="183" t="s">
        <v>96</v>
      </c>
      <c r="E68" s="193">
        <v>1000</v>
      </c>
      <c r="F68" s="193">
        <v>1000</v>
      </c>
      <c r="G68" s="194">
        <f t="shared" si="0"/>
        <v>100</v>
      </c>
      <c r="H68" s="193">
        <v>1000</v>
      </c>
      <c r="I68" s="194">
        <f t="shared" si="1"/>
        <v>100</v>
      </c>
      <c r="J68" s="195">
        <f t="shared" si="2"/>
        <v>100</v>
      </c>
      <c r="K68" s="187"/>
    </row>
    <row r="69" spans="1:11" ht="30" x14ac:dyDescent="0.25">
      <c r="A69" s="293"/>
      <c r="B69" s="161"/>
      <c r="C69" s="191">
        <v>4700</v>
      </c>
      <c r="D69" s="192" t="s">
        <v>60</v>
      </c>
      <c r="E69" s="193">
        <v>4800</v>
      </c>
      <c r="F69" s="193">
        <v>4800</v>
      </c>
      <c r="G69" s="194">
        <f t="shared" si="0"/>
        <v>100</v>
      </c>
      <c r="H69" s="193">
        <v>4480</v>
      </c>
      <c r="I69" s="194">
        <f t="shared" si="1"/>
        <v>93.333333333333329</v>
      </c>
      <c r="J69" s="195">
        <f t="shared" si="2"/>
        <v>93.333333333333329</v>
      </c>
      <c r="K69" s="187"/>
    </row>
    <row r="70" spans="1:11" ht="12.75" customHeight="1" x14ac:dyDescent="0.25">
      <c r="A70" s="293"/>
      <c r="B70" s="161"/>
      <c r="C70" s="165">
        <v>4780</v>
      </c>
      <c r="D70" s="637" t="s">
        <v>139</v>
      </c>
      <c r="E70" s="169">
        <v>13655</v>
      </c>
      <c r="F70" s="169">
        <v>13655</v>
      </c>
      <c r="G70" s="170">
        <f t="shared" si="0"/>
        <v>100</v>
      </c>
      <c r="H70" s="169">
        <v>13886</v>
      </c>
      <c r="I70" s="170">
        <f t="shared" si="1"/>
        <v>101.69168802636396</v>
      </c>
      <c r="J70" s="170">
        <f t="shared" si="2"/>
        <v>101.69168802636396</v>
      </c>
      <c r="K70" s="209"/>
    </row>
    <row r="71" spans="1:11" ht="17.25" customHeight="1" x14ac:dyDescent="0.25">
      <c r="A71" s="293"/>
      <c r="B71" s="161"/>
      <c r="C71" s="165">
        <v>6050</v>
      </c>
      <c r="D71" s="211" t="s">
        <v>61</v>
      </c>
      <c r="E71" s="245">
        <v>4917</v>
      </c>
      <c r="F71" s="245">
        <v>4917</v>
      </c>
      <c r="G71" s="333">
        <f t="shared" si="0"/>
        <v>100</v>
      </c>
      <c r="H71" s="245"/>
      <c r="I71" s="333">
        <f t="shared" si="1"/>
        <v>0</v>
      </c>
      <c r="J71" s="333">
        <f t="shared" si="2"/>
        <v>0</v>
      </c>
      <c r="K71" s="342"/>
    </row>
    <row r="72" spans="1:11" ht="12.75" hidden="1" customHeight="1" x14ac:dyDescent="0.2">
      <c r="A72" s="293"/>
      <c r="B72" s="161"/>
      <c r="C72" s="172"/>
      <c r="D72" s="122" t="s">
        <v>140</v>
      </c>
      <c r="E72" s="224">
        <f>SUM(E73:E73)</f>
        <v>0</v>
      </c>
      <c r="F72" s="224">
        <f>SUM(F73:F73)</f>
        <v>0</v>
      </c>
      <c r="G72" s="225" t="e">
        <f t="shared" si="0"/>
        <v>#DIV/0!</v>
      </c>
      <c r="H72" s="224">
        <f>SUM(H73:H73)</f>
        <v>0</v>
      </c>
      <c r="I72" s="225" t="e">
        <f t="shared" si="1"/>
        <v>#DIV/0!</v>
      </c>
      <c r="J72" s="225" t="e">
        <f t="shared" si="2"/>
        <v>#DIV/0!</v>
      </c>
      <c r="K72" s="624"/>
    </row>
    <row r="73" spans="1:11" ht="12.75" hidden="1" customHeight="1" x14ac:dyDescent="0.25">
      <c r="A73" s="293"/>
      <c r="B73" s="161"/>
      <c r="C73" s="407">
        <v>4110</v>
      </c>
      <c r="D73" s="283" t="s">
        <v>42</v>
      </c>
      <c r="E73" s="328"/>
      <c r="F73" s="328"/>
      <c r="G73" s="329" t="e">
        <f t="shared" si="0"/>
        <v>#DIV/0!</v>
      </c>
      <c r="H73" s="328"/>
      <c r="I73" s="329" t="e">
        <f t="shared" si="1"/>
        <v>#DIV/0!</v>
      </c>
      <c r="J73" s="329" t="e">
        <f t="shared" si="2"/>
        <v>#DIV/0!</v>
      </c>
      <c r="K73" s="614"/>
    </row>
    <row r="74" spans="1:11" ht="15" customHeight="1" x14ac:dyDescent="0.2">
      <c r="A74" s="293"/>
      <c r="B74" s="145">
        <v>85203</v>
      </c>
      <c r="C74" s="172"/>
      <c r="D74" s="316" t="s">
        <v>167</v>
      </c>
      <c r="E74" s="148">
        <f>SUM(E75:E75)</f>
        <v>378000</v>
      </c>
      <c r="F74" s="148">
        <f>SUM(F75:F75)</f>
        <v>378000</v>
      </c>
      <c r="G74" s="149">
        <f t="shared" si="0"/>
        <v>100</v>
      </c>
      <c r="H74" s="148">
        <f>SUM(H75:H75)</f>
        <v>363272</v>
      </c>
      <c r="I74" s="149">
        <f t="shared" si="1"/>
        <v>96.103703703703701</v>
      </c>
      <c r="J74" s="149">
        <f t="shared" si="2"/>
        <v>96.103703703703701</v>
      </c>
      <c r="K74" s="231"/>
    </row>
    <row r="75" spans="1:11" ht="66" customHeight="1" x14ac:dyDescent="0.25">
      <c r="A75" s="293"/>
      <c r="B75" s="161"/>
      <c r="C75" s="239">
        <v>2830</v>
      </c>
      <c r="D75" s="192" t="s">
        <v>164</v>
      </c>
      <c r="E75" s="127">
        <v>378000</v>
      </c>
      <c r="F75" s="127">
        <v>378000</v>
      </c>
      <c r="G75" s="128">
        <f t="shared" si="0"/>
        <v>100</v>
      </c>
      <c r="H75" s="127">
        <v>363272</v>
      </c>
      <c r="I75" s="128">
        <f t="shared" si="1"/>
        <v>96.103703703703701</v>
      </c>
      <c r="J75" s="129">
        <f t="shared" si="2"/>
        <v>96.103703703703701</v>
      </c>
      <c r="K75" s="591"/>
    </row>
    <row r="76" spans="1:11" ht="15" customHeight="1" x14ac:dyDescent="0.2">
      <c r="A76" s="293"/>
      <c r="B76" s="233">
        <v>85204</v>
      </c>
      <c r="C76" s="479"/>
      <c r="D76" s="122" t="s">
        <v>168</v>
      </c>
      <c r="E76" s="491">
        <f>SUM(E77:E87)</f>
        <v>1665424</v>
      </c>
      <c r="F76" s="491">
        <f>SUM(F77:F87)</f>
        <v>1665424</v>
      </c>
      <c r="G76" s="147">
        <f t="shared" si="0"/>
        <v>100</v>
      </c>
      <c r="H76" s="148">
        <f>SUM(H77:H87)</f>
        <v>1491803</v>
      </c>
      <c r="I76" s="149">
        <f t="shared" si="1"/>
        <v>89.574967095466391</v>
      </c>
      <c r="J76" s="150">
        <f t="shared" si="2"/>
        <v>89.574967095466391</v>
      </c>
      <c r="K76" s="231"/>
    </row>
    <row r="77" spans="1:11" ht="66.75" customHeight="1" x14ac:dyDescent="0.2">
      <c r="A77" s="293"/>
      <c r="B77" s="97"/>
      <c r="C77" s="1321">
        <v>2320</v>
      </c>
      <c r="D77" s="1258" t="s">
        <v>169</v>
      </c>
      <c r="E77" s="1322">
        <v>138066</v>
      </c>
      <c r="F77" s="1322">
        <v>138066</v>
      </c>
      <c r="G77" s="1122">
        <f t="shared" si="0"/>
        <v>100</v>
      </c>
      <c r="H77" s="1086">
        <v>122146</v>
      </c>
      <c r="I77" s="1085">
        <f t="shared" si="1"/>
        <v>88.469282806773577</v>
      </c>
      <c r="J77" s="1323">
        <f t="shared" si="2"/>
        <v>88.469282806773577</v>
      </c>
      <c r="K77" s="1164"/>
    </row>
    <row r="78" spans="1:11" ht="15" x14ac:dyDescent="0.25">
      <c r="A78" s="293"/>
      <c r="B78" s="97"/>
      <c r="C78" s="611">
        <v>3110</v>
      </c>
      <c r="D78" s="183" t="s">
        <v>162</v>
      </c>
      <c r="E78" s="184">
        <v>1318579</v>
      </c>
      <c r="F78" s="184">
        <v>1318579</v>
      </c>
      <c r="G78" s="185">
        <f t="shared" si="0"/>
        <v>100</v>
      </c>
      <c r="H78" s="184">
        <v>1210190</v>
      </c>
      <c r="I78" s="185">
        <f t="shared" ref="I78:I92" si="3">SUM(H78/F78*100)</f>
        <v>91.779863019204768</v>
      </c>
      <c r="J78" s="185">
        <f t="shared" ref="J78:J92" si="4">SUM(H78/E78*100)</f>
        <v>91.779863019204768</v>
      </c>
      <c r="K78" s="314"/>
    </row>
    <row r="79" spans="1:11" ht="15" x14ac:dyDescent="0.25">
      <c r="A79" s="293"/>
      <c r="B79" s="97"/>
      <c r="C79" s="190">
        <v>4010</v>
      </c>
      <c r="D79" s="183" t="s">
        <v>39</v>
      </c>
      <c r="E79" s="184">
        <v>38178</v>
      </c>
      <c r="F79" s="184">
        <v>38178</v>
      </c>
      <c r="G79" s="185">
        <f t="shared" si="0"/>
        <v>100</v>
      </c>
      <c r="H79" s="184">
        <v>0</v>
      </c>
      <c r="I79" s="185">
        <f t="shared" si="3"/>
        <v>0</v>
      </c>
      <c r="J79" s="186">
        <f t="shared" si="4"/>
        <v>0</v>
      </c>
      <c r="K79" s="314"/>
    </row>
    <row r="80" spans="1:11" ht="15" x14ac:dyDescent="0.25">
      <c r="A80" s="293"/>
      <c r="B80" s="97"/>
      <c r="C80" s="607">
        <v>4110</v>
      </c>
      <c r="D80" s="183" t="s">
        <v>42</v>
      </c>
      <c r="E80" s="561">
        <v>21105</v>
      </c>
      <c r="F80" s="561">
        <v>21105</v>
      </c>
      <c r="G80" s="241">
        <f t="shared" si="0"/>
        <v>100</v>
      </c>
      <c r="H80" s="193">
        <v>16298</v>
      </c>
      <c r="I80" s="194">
        <f t="shared" si="3"/>
        <v>77.223406775645586</v>
      </c>
      <c r="J80" s="195">
        <f t="shared" si="4"/>
        <v>77.223406775645586</v>
      </c>
      <c r="K80" s="314"/>
    </row>
    <row r="81" spans="1:11" ht="15" x14ac:dyDescent="0.25">
      <c r="A81" s="644"/>
      <c r="B81" s="590"/>
      <c r="C81" s="1136">
        <v>4120</v>
      </c>
      <c r="D81" s="402" t="s">
        <v>43</v>
      </c>
      <c r="E81" s="1232">
        <v>2740</v>
      </c>
      <c r="F81" s="1232">
        <v>2740</v>
      </c>
      <c r="G81" s="1000">
        <f t="shared" si="0"/>
        <v>100</v>
      </c>
      <c r="H81" s="641">
        <v>2319</v>
      </c>
      <c r="I81" s="587">
        <f t="shared" si="3"/>
        <v>84.635036496350367</v>
      </c>
      <c r="J81" s="1324">
        <f t="shared" si="4"/>
        <v>84.635036496350367</v>
      </c>
      <c r="K81" s="1233"/>
    </row>
    <row r="82" spans="1:11" ht="15" x14ac:dyDescent="0.25">
      <c r="A82" s="293"/>
      <c r="B82" s="97"/>
      <c r="C82" s="1319">
        <v>4170</v>
      </c>
      <c r="D82" s="283" t="s">
        <v>45</v>
      </c>
      <c r="E82" s="1320">
        <v>105680</v>
      </c>
      <c r="F82" s="1320">
        <v>105680</v>
      </c>
      <c r="G82" s="266">
        <f t="shared" si="0"/>
        <v>100</v>
      </c>
      <c r="H82" s="338">
        <v>100140</v>
      </c>
      <c r="I82" s="268">
        <f t="shared" si="3"/>
        <v>94.757759273277813</v>
      </c>
      <c r="J82" s="268">
        <f t="shared" si="4"/>
        <v>94.757759273277813</v>
      </c>
      <c r="K82" s="313"/>
    </row>
    <row r="83" spans="1:11" ht="15" x14ac:dyDescent="0.25">
      <c r="A83" s="293"/>
      <c r="B83" s="97"/>
      <c r="C83" s="608">
        <v>4210</v>
      </c>
      <c r="D83" s="183" t="s">
        <v>31</v>
      </c>
      <c r="E83" s="564">
        <v>1534</v>
      </c>
      <c r="F83" s="564">
        <v>1534</v>
      </c>
      <c r="G83" s="168">
        <f t="shared" si="0"/>
        <v>100</v>
      </c>
      <c r="H83" s="169">
        <v>2500</v>
      </c>
      <c r="I83" s="170">
        <f t="shared" si="3"/>
        <v>162.97262059973926</v>
      </c>
      <c r="J83" s="170">
        <f t="shared" si="4"/>
        <v>162.97262059973926</v>
      </c>
      <c r="K83" s="647"/>
    </row>
    <row r="84" spans="1:11" ht="15" x14ac:dyDescent="0.25">
      <c r="A84" s="293"/>
      <c r="B84" s="97"/>
      <c r="C84" s="608">
        <v>4280</v>
      </c>
      <c r="D84" s="183" t="s">
        <v>31</v>
      </c>
      <c r="E84" s="564">
        <v>422</v>
      </c>
      <c r="F84" s="564">
        <v>422</v>
      </c>
      <c r="G84" s="168">
        <f t="shared" si="0"/>
        <v>100</v>
      </c>
      <c r="H84" s="169">
        <v>310</v>
      </c>
      <c r="I84" s="170">
        <f t="shared" si="3"/>
        <v>73.459715639810426</v>
      </c>
      <c r="J84" s="170">
        <f t="shared" si="4"/>
        <v>73.459715639810426</v>
      </c>
      <c r="K84" s="647"/>
    </row>
    <row r="85" spans="1:11" ht="15" x14ac:dyDescent="0.25">
      <c r="A85" s="293"/>
      <c r="B85" s="97"/>
      <c r="C85" s="607">
        <v>4300</v>
      </c>
      <c r="D85" s="183" t="s">
        <v>22</v>
      </c>
      <c r="E85" s="561">
        <v>31900</v>
      </c>
      <c r="F85" s="561">
        <v>31900</v>
      </c>
      <c r="G85" s="241">
        <f>SUM(F85/E85*100)</f>
        <v>100</v>
      </c>
      <c r="H85" s="193">
        <v>27900</v>
      </c>
      <c r="I85" s="194">
        <f>SUM(H85/F85*100)</f>
        <v>87.460815047021939</v>
      </c>
      <c r="J85" s="194">
        <f>SUM(H85/E85*100)</f>
        <v>87.460815047021939</v>
      </c>
      <c r="K85" s="314"/>
    </row>
    <row r="86" spans="1:11" ht="15" x14ac:dyDescent="0.25">
      <c r="A86" s="293"/>
      <c r="B86" s="97"/>
      <c r="C86" s="607">
        <v>4410</v>
      </c>
      <c r="D86" s="183" t="s">
        <v>54</v>
      </c>
      <c r="E86" s="561">
        <v>6020</v>
      </c>
      <c r="F86" s="561">
        <v>6020</v>
      </c>
      <c r="G86" s="241">
        <f t="shared" si="0"/>
        <v>100</v>
      </c>
      <c r="H86" s="193">
        <v>8000</v>
      </c>
      <c r="I86" s="194">
        <f t="shared" si="3"/>
        <v>132.89036544850498</v>
      </c>
      <c r="J86" s="194">
        <f>SUM(H86/E86*100)</f>
        <v>132.89036544850498</v>
      </c>
      <c r="K86" s="314"/>
    </row>
    <row r="87" spans="1:11" ht="30" x14ac:dyDescent="0.2">
      <c r="A87" s="293"/>
      <c r="B87" s="97"/>
      <c r="C87" s="612">
        <v>4700</v>
      </c>
      <c r="D87" s="244" t="s">
        <v>60</v>
      </c>
      <c r="E87" s="1325">
        <v>1200</v>
      </c>
      <c r="F87" s="1325">
        <v>1200</v>
      </c>
      <c r="G87" s="521">
        <f t="shared" si="0"/>
        <v>100</v>
      </c>
      <c r="H87" s="245">
        <v>2000</v>
      </c>
      <c r="I87" s="333">
        <f t="shared" si="3"/>
        <v>166.66666666666669</v>
      </c>
      <c r="J87" s="333">
        <f>SUM(H87/E87*100)</f>
        <v>166.66666666666669</v>
      </c>
      <c r="K87" s="340"/>
    </row>
    <row r="88" spans="1:11" ht="28.5" x14ac:dyDescent="0.2">
      <c r="A88" s="293"/>
      <c r="B88" s="233">
        <v>85205</v>
      </c>
      <c r="C88" s="563"/>
      <c r="D88" s="335" t="s">
        <v>170</v>
      </c>
      <c r="E88" s="491">
        <f>SUM(E89:E92)</f>
        <v>15228</v>
      </c>
      <c r="F88" s="491">
        <f>SUM(F89:F92)</f>
        <v>15228</v>
      </c>
      <c r="G88" s="147">
        <f t="shared" si="0"/>
        <v>100</v>
      </c>
      <c r="H88" s="148">
        <f>SUM(H89:H92)</f>
        <v>15000</v>
      </c>
      <c r="I88" s="149">
        <f t="shared" si="3"/>
        <v>98.502758077226162</v>
      </c>
      <c r="J88" s="149">
        <f t="shared" si="4"/>
        <v>98.502758077226162</v>
      </c>
      <c r="K88" s="231"/>
    </row>
    <row r="89" spans="1:11" ht="15" x14ac:dyDescent="0.2">
      <c r="A89" s="293"/>
      <c r="B89" s="97"/>
      <c r="C89" s="574">
        <v>3030</v>
      </c>
      <c r="D89" s="321" t="s">
        <v>27</v>
      </c>
      <c r="E89" s="639">
        <v>4490</v>
      </c>
      <c r="F89" s="639">
        <v>4490</v>
      </c>
      <c r="G89" s="640">
        <f t="shared" si="0"/>
        <v>100</v>
      </c>
      <c r="H89" s="322">
        <v>2159</v>
      </c>
      <c r="I89" s="220">
        <f t="shared" si="3"/>
        <v>48.084632516703785</v>
      </c>
      <c r="J89" s="220">
        <f t="shared" si="4"/>
        <v>48.084632516703785</v>
      </c>
      <c r="K89" s="478"/>
    </row>
    <row r="90" spans="1:11" ht="15" x14ac:dyDescent="0.25">
      <c r="A90" s="293"/>
      <c r="B90" s="97"/>
      <c r="C90" s="607">
        <v>4110</v>
      </c>
      <c r="D90" s="183" t="s">
        <v>42</v>
      </c>
      <c r="E90" s="561">
        <v>138</v>
      </c>
      <c r="F90" s="561">
        <v>138</v>
      </c>
      <c r="G90" s="241">
        <f t="shared" si="0"/>
        <v>100</v>
      </c>
      <c r="H90" s="193">
        <v>104</v>
      </c>
      <c r="I90" s="194">
        <f t="shared" si="3"/>
        <v>75.362318840579718</v>
      </c>
      <c r="J90" s="194">
        <f t="shared" si="4"/>
        <v>75.362318840579718</v>
      </c>
      <c r="K90" s="314"/>
    </row>
    <row r="91" spans="1:11" ht="15" x14ac:dyDescent="0.25">
      <c r="A91" s="293"/>
      <c r="B91" s="97"/>
      <c r="C91" s="607">
        <v>4170</v>
      </c>
      <c r="D91" s="183" t="s">
        <v>45</v>
      </c>
      <c r="E91" s="561">
        <v>5700</v>
      </c>
      <c r="F91" s="561">
        <v>5700</v>
      </c>
      <c r="G91" s="241">
        <f t="shared" si="0"/>
        <v>100</v>
      </c>
      <c r="H91" s="193">
        <v>5700</v>
      </c>
      <c r="I91" s="194">
        <f t="shared" si="3"/>
        <v>100</v>
      </c>
      <c r="J91" s="194">
        <f t="shared" si="4"/>
        <v>100</v>
      </c>
      <c r="K91" s="314"/>
    </row>
    <row r="92" spans="1:11" ht="15" x14ac:dyDescent="0.25">
      <c r="A92" s="293"/>
      <c r="B92" s="97"/>
      <c r="C92" s="607">
        <v>4300</v>
      </c>
      <c r="D92" s="183" t="s">
        <v>22</v>
      </c>
      <c r="E92" s="561">
        <v>4900</v>
      </c>
      <c r="F92" s="561">
        <v>4900</v>
      </c>
      <c r="G92" s="241">
        <f t="shared" si="0"/>
        <v>100</v>
      </c>
      <c r="H92" s="193">
        <v>7037</v>
      </c>
      <c r="I92" s="194">
        <f t="shared" si="3"/>
        <v>143.61224489795919</v>
      </c>
      <c r="J92" s="194">
        <f t="shared" si="4"/>
        <v>143.61224489795919</v>
      </c>
      <c r="K92" s="314"/>
    </row>
    <row r="93" spans="1:11" ht="15" customHeight="1" x14ac:dyDescent="0.2">
      <c r="A93" s="293"/>
      <c r="B93" s="233">
        <v>85218</v>
      </c>
      <c r="C93" s="479"/>
      <c r="D93" s="122" t="s">
        <v>171</v>
      </c>
      <c r="E93" s="491">
        <f>SUM(E109+E94)</f>
        <v>484644</v>
      </c>
      <c r="F93" s="491">
        <f>SUM(F109+F94)</f>
        <v>484644</v>
      </c>
      <c r="G93" s="147">
        <f t="shared" si="0"/>
        <v>100</v>
      </c>
      <c r="H93" s="148">
        <f>SUM(H109+H94)</f>
        <v>551143</v>
      </c>
      <c r="I93" s="149">
        <f t="shared" si="1"/>
        <v>113.72120566849068</v>
      </c>
      <c r="J93" s="149">
        <f t="shared" si="2"/>
        <v>113.72120566849068</v>
      </c>
      <c r="K93" s="231"/>
    </row>
    <row r="94" spans="1:11" ht="15" customHeight="1" x14ac:dyDescent="0.2">
      <c r="A94" s="293"/>
      <c r="B94" s="97"/>
      <c r="C94" s="648"/>
      <c r="D94" s="487" t="s">
        <v>159</v>
      </c>
      <c r="E94" s="649">
        <f>SUM(E95:E108)</f>
        <v>484644</v>
      </c>
      <c r="F94" s="649">
        <f>SUM(F95:F108)</f>
        <v>484644</v>
      </c>
      <c r="G94" s="303">
        <f t="shared" si="0"/>
        <v>100</v>
      </c>
      <c r="H94" s="625">
        <f>SUM(H95:H108)</f>
        <v>551143</v>
      </c>
      <c r="I94" s="305">
        <f t="shared" si="1"/>
        <v>113.72120566849068</v>
      </c>
      <c r="J94" s="306">
        <f t="shared" si="2"/>
        <v>113.72120566849068</v>
      </c>
      <c r="K94" s="478"/>
    </row>
    <row r="95" spans="1:11" ht="15" customHeight="1" x14ac:dyDescent="0.25">
      <c r="A95" s="293"/>
      <c r="B95" s="97"/>
      <c r="C95" s="606">
        <v>3020</v>
      </c>
      <c r="D95" s="108" t="s">
        <v>37</v>
      </c>
      <c r="E95" s="638"/>
      <c r="F95" s="638"/>
      <c r="G95" s="1230" t="e">
        <f t="shared" si="0"/>
        <v>#DIV/0!</v>
      </c>
      <c r="H95" s="127">
        <v>850</v>
      </c>
      <c r="I95" s="128"/>
      <c r="J95" s="128"/>
      <c r="K95" s="232"/>
    </row>
    <row r="96" spans="1:11" ht="15" x14ac:dyDescent="0.25">
      <c r="A96" s="293"/>
      <c r="B96" s="157"/>
      <c r="C96" s="610">
        <v>4010</v>
      </c>
      <c r="D96" s="283" t="s">
        <v>39</v>
      </c>
      <c r="E96" s="284">
        <v>340290</v>
      </c>
      <c r="F96" s="284">
        <v>340290</v>
      </c>
      <c r="G96" s="285">
        <f t="shared" si="0"/>
        <v>100</v>
      </c>
      <c r="H96" s="284">
        <v>385600</v>
      </c>
      <c r="I96" s="285">
        <f t="shared" si="1"/>
        <v>113.31511357959387</v>
      </c>
      <c r="J96" s="287">
        <f t="shared" si="2"/>
        <v>113.31511357959387</v>
      </c>
      <c r="K96" s="288"/>
    </row>
    <row r="97" spans="1:11" ht="15" x14ac:dyDescent="0.25">
      <c r="A97" s="293"/>
      <c r="B97" s="157"/>
      <c r="C97" s="611">
        <v>4040</v>
      </c>
      <c r="D97" s="183" t="s">
        <v>41</v>
      </c>
      <c r="E97" s="184">
        <v>26692</v>
      </c>
      <c r="F97" s="184">
        <v>26692</v>
      </c>
      <c r="G97" s="185">
        <f t="shared" si="0"/>
        <v>100</v>
      </c>
      <c r="H97" s="184">
        <v>28150</v>
      </c>
      <c r="I97" s="185">
        <f t="shared" si="1"/>
        <v>105.46231080473549</v>
      </c>
      <c r="J97" s="186">
        <f t="shared" si="2"/>
        <v>105.46231080473549</v>
      </c>
      <c r="K97" s="187"/>
    </row>
    <row r="98" spans="1:11" ht="15" x14ac:dyDescent="0.25">
      <c r="A98" s="293"/>
      <c r="B98" s="157"/>
      <c r="C98" s="190">
        <v>4110</v>
      </c>
      <c r="D98" s="183" t="s">
        <v>42</v>
      </c>
      <c r="E98" s="184">
        <v>58635</v>
      </c>
      <c r="F98" s="184">
        <v>58635</v>
      </c>
      <c r="G98" s="185">
        <f t="shared" si="0"/>
        <v>100</v>
      </c>
      <c r="H98" s="184">
        <v>73965</v>
      </c>
      <c r="I98" s="185">
        <f t="shared" si="1"/>
        <v>126.14479406497824</v>
      </c>
      <c r="J98" s="186">
        <f t="shared" si="2"/>
        <v>126.14479406497824</v>
      </c>
      <c r="K98" s="187"/>
    </row>
    <row r="99" spans="1:11" ht="15" x14ac:dyDescent="0.25">
      <c r="A99" s="293"/>
      <c r="B99" s="157"/>
      <c r="C99" s="190">
        <v>4120</v>
      </c>
      <c r="D99" s="183" t="s">
        <v>43</v>
      </c>
      <c r="E99" s="184">
        <v>4748</v>
      </c>
      <c r="F99" s="184">
        <v>4748</v>
      </c>
      <c r="G99" s="185">
        <f t="shared" si="0"/>
        <v>100</v>
      </c>
      <c r="H99" s="184">
        <v>8500</v>
      </c>
      <c r="I99" s="185">
        <f t="shared" si="1"/>
        <v>179.02274641954509</v>
      </c>
      <c r="J99" s="186">
        <f t="shared" si="2"/>
        <v>179.02274641954509</v>
      </c>
      <c r="K99" s="187"/>
    </row>
    <row r="100" spans="1:11" ht="15" x14ac:dyDescent="0.25">
      <c r="A100" s="293"/>
      <c r="B100" s="157"/>
      <c r="C100" s="190">
        <v>4170</v>
      </c>
      <c r="D100" s="183" t="s">
        <v>45</v>
      </c>
      <c r="E100" s="184">
        <v>12240</v>
      </c>
      <c r="F100" s="184">
        <v>12240</v>
      </c>
      <c r="G100" s="185">
        <f t="shared" si="0"/>
        <v>100</v>
      </c>
      <c r="H100" s="184">
        <v>12240</v>
      </c>
      <c r="I100" s="185">
        <f t="shared" si="1"/>
        <v>100</v>
      </c>
      <c r="J100" s="186">
        <f t="shared" si="2"/>
        <v>100</v>
      </c>
      <c r="K100" s="187"/>
    </row>
    <row r="101" spans="1:11" ht="15" x14ac:dyDescent="0.25">
      <c r="A101" s="293"/>
      <c r="B101" s="157"/>
      <c r="C101" s="190">
        <v>4210</v>
      </c>
      <c r="D101" s="183" t="s">
        <v>31</v>
      </c>
      <c r="E101" s="184">
        <v>13000</v>
      </c>
      <c r="F101" s="184">
        <v>13000</v>
      </c>
      <c r="G101" s="185">
        <f t="shared" si="0"/>
        <v>100</v>
      </c>
      <c r="H101" s="184">
        <v>13000</v>
      </c>
      <c r="I101" s="185">
        <f t="shared" si="1"/>
        <v>100</v>
      </c>
      <c r="J101" s="186">
        <f t="shared" si="2"/>
        <v>100</v>
      </c>
      <c r="K101" s="187"/>
    </row>
    <row r="102" spans="1:11" ht="15" x14ac:dyDescent="0.25">
      <c r="A102" s="293"/>
      <c r="B102" s="157"/>
      <c r="C102" s="190">
        <v>4280</v>
      </c>
      <c r="D102" s="183" t="s">
        <v>31</v>
      </c>
      <c r="E102" s="184">
        <v>948</v>
      </c>
      <c r="F102" s="184">
        <v>948</v>
      </c>
      <c r="G102" s="185">
        <f t="shared" si="0"/>
        <v>100</v>
      </c>
      <c r="H102" s="184">
        <v>310</v>
      </c>
      <c r="I102" s="185">
        <f t="shared" si="1"/>
        <v>32.700421940928273</v>
      </c>
      <c r="J102" s="186">
        <f t="shared" si="2"/>
        <v>32.700421940928273</v>
      </c>
      <c r="K102" s="187"/>
    </row>
    <row r="103" spans="1:11" ht="15" x14ac:dyDescent="0.25">
      <c r="A103" s="293"/>
      <c r="B103" s="157"/>
      <c r="C103" s="190">
        <v>4300</v>
      </c>
      <c r="D103" s="197" t="s">
        <v>22</v>
      </c>
      <c r="E103" s="184">
        <v>9000</v>
      </c>
      <c r="F103" s="184">
        <v>9000</v>
      </c>
      <c r="G103" s="185">
        <f t="shared" si="0"/>
        <v>100</v>
      </c>
      <c r="H103" s="184">
        <v>10000</v>
      </c>
      <c r="I103" s="185">
        <f t="shared" si="1"/>
        <v>111.11111111111111</v>
      </c>
      <c r="J103" s="186">
        <f t="shared" si="2"/>
        <v>111.11111111111111</v>
      </c>
      <c r="K103" s="187"/>
    </row>
    <row r="104" spans="1:11" ht="15" hidden="1" x14ac:dyDescent="0.25">
      <c r="A104" s="293"/>
      <c r="B104" s="157"/>
      <c r="C104" s="190">
        <v>4350</v>
      </c>
      <c r="D104" s="183" t="s">
        <v>49</v>
      </c>
      <c r="E104" s="184"/>
      <c r="F104" s="184"/>
      <c r="G104" s="185" t="e">
        <f t="shared" si="0"/>
        <v>#DIV/0!</v>
      </c>
      <c r="H104" s="184"/>
      <c r="I104" s="185" t="e">
        <f t="shared" si="1"/>
        <v>#DIV/0!</v>
      </c>
      <c r="J104" s="186" t="e">
        <f t="shared" si="2"/>
        <v>#DIV/0!</v>
      </c>
      <c r="K104" s="187"/>
    </row>
    <row r="105" spans="1:11" ht="17.25" customHeight="1" x14ac:dyDescent="0.2">
      <c r="A105" s="293"/>
      <c r="B105" s="157"/>
      <c r="C105" s="191">
        <v>4360</v>
      </c>
      <c r="D105" s="1025" t="s">
        <v>260</v>
      </c>
      <c r="E105" s="193">
        <v>2650</v>
      </c>
      <c r="F105" s="193">
        <v>2650</v>
      </c>
      <c r="G105" s="194">
        <f t="shared" si="0"/>
        <v>100</v>
      </c>
      <c r="H105" s="193">
        <v>3000</v>
      </c>
      <c r="I105" s="194">
        <f t="shared" si="1"/>
        <v>113.20754716981132</v>
      </c>
      <c r="J105" s="194">
        <f t="shared" si="2"/>
        <v>113.20754716981132</v>
      </c>
      <c r="K105" s="196"/>
    </row>
    <row r="106" spans="1:11" ht="12.75" customHeight="1" x14ac:dyDescent="0.25">
      <c r="A106" s="293"/>
      <c r="B106" s="157"/>
      <c r="C106" s="190">
        <v>4410</v>
      </c>
      <c r="D106" s="183" t="s">
        <v>54</v>
      </c>
      <c r="E106" s="184">
        <v>3160</v>
      </c>
      <c r="F106" s="184">
        <v>3160</v>
      </c>
      <c r="G106" s="185">
        <f t="shared" si="0"/>
        <v>100</v>
      </c>
      <c r="H106" s="184">
        <v>1400</v>
      </c>
      <c r="I106" s="185">
        <f t="shared" si="1"/>
        <v>44.303797468354425</v>
      </c>
      <c r="J106" s="186">
        <f t="shared" si="2"/>
        <v>44.303797468354425</v>
      </c>
      <c r="K106" s="187"/>
    </row>
    <row r="107" spans="1:11" ht="15" x14ac:dyDescent="0.25">
      <c r="A107" s="293"/>
      <c r="B107" s="157"/>
      <c r="C107" s="190">
        <v>4440</v>
      </c>
      <c r="D107" s="183" t="s">
        <v>55</v>
      </c>
      <c r="E107" s="184">
        <v>12581</v>
      </c>
      <c r="F107" s="184">
        <v>12581</v>
      </c>
      <c r="G107" s="185">
        <f t="shared" ref="G107:G114" si="5">SUM(F107/E107*100)</f>
        <v>100</v>
      </c>
      <c r="H107" s="184">
        <v>12128</v>
      </c>
      <c r="I107" s="185">
        <f t="shared" si="1"/>
        <v>96.399332326524117</v>
      </c>
      <c r="J107" s="186">
        <f t="shared" si="2"/>
        <v>96.399332326524117</v>
      </c>
      <c r="K107" s="187"/>
    </row>
    <row r="108" spans="1:11" ht="30" x14ac:dyDescent="0.2">
      <c r="A108" s="293"/>
      <c r="B108" s="157"/>
      <c r="C108" s="585">
        <v>4700</v>
      </c>
      <c r="D108" s="609" t="s">
        <v>60</v>
      </c>
      <c r="E108" s="641">
        <v>700</v>
      </c>
      <c r="F108" s="641">
        <v>700</v>
      </c>
      <c r="G108" s="587">
        <f t="shared" si="5"/>
        <v>100</v>
      </c>
      <c r="H108" s="641">
        <v>2000</v>
      </c>
      <c r="I108" s="587">
        <f t="shared" si="1"/>
        <v>285.71428571428572</v>
      </c>
      <c r="J108" s="587">
        <f t="shared" si="2"/>
        <v>285.71428571428572</v>
      </c>
      <c r="K108" s="589"/>
    </row>
    <row r="109" spans="1:11" ht="15" hidden="1" x14ac:dyDescent="0.2">
      <c r="A109" s="293"/>
      <c r="B109" s="157"/>
      <c r="C109" s="642"/>
      <c r="D109" s="650" t="s">
        <v>140</v>
      </c>
      <c r="E109" s="651">
        <f>SUM(E110)</f>
        <v>0</v>
      </c>
      <c r="F109" s="651">
        <f>SUM(F110)</f>
        <v>0</v>
      </c>
      <c r="G109" s="652" t="e">
        <f t="shared" si="5"/>
        <v>#DIV/0!</v>
      </c>
      <c r="H109" s="651">
        <f>SUM(H110)</f>
        <v>0</v>
      </c>
      <c r="I109" s="652" t="e">
        <f t="shared" si="1"/>
        <v>#DIV/0!</v>
      </c>
      <c r="J109" s="652" t="e">
        <f t="shared" si="2"/>
        <v>#DIV/0!</v>
      </c>
      <c r="K109" s="653"/>
    </row>
    <row r="110" spans="1:11" ht="15" hidden="1" x14ac:dyDescent="0.25">
      <c r="A110" s="293"/>
      <c r="B110" s="157"/>
      <c r="C110" s="204">
        <v>4110</v>
      </c>
      <c r="D110" s="205" t="s">
        <v>42</v>
      </c>
      <c r="E110" s="161"/>
      <c r="F110" s="161"/>
      <c r="G110" s="162" t="e">
        <f t="shared" si="5"/>
        <v>#DIV/0!</v>
      </c>
      <c r="H110" s="161"/>
      <c r="I110" s="162" t="e">
        <f t="shared" si="1"/>
        <v>#DIV/0!</v>
      </c>
      <c r="J110" s="162" t="e">
        <f t="shared" si="2"/>
        <v>#DIV/0!</v>
      </c>
      <c r="K110" s="164"/>
    </row>
    <row r="111" spans="1:11" ht="47.25" customHeight="1" x14ac:dyDescent="0.25">
      <c r="A111" s="644"/>
      <c r="B111" s="336">
        <v>85220</v>
      </c>
      <c r="C111" s="1326"/>
      <c r="D111" s="1327" t="s">
        <v>173</v>
      </c>
      <c r="E111" s="1328">
        <f>SUM(E112+E116)</f>
        <v>30980</v>
      </c>
      <c r="F111" s="1328">
        <f>SUM(F112+F116)</f>
        <v>30980</v>
      </c>
      <c r="G111" s="1329">
        <f t="shared" si="5"/>
        <v>100</v>
      </c>
      <c r="H111" s="1328">
        <f>SUM(H112+H116)</f>
        <v>26720</v>
      </c>
      <c r="I111" s="1329">
        <f t="shared" si="1"/>
        <v>86.249193027759844</v>
      </c>
      <c r="J111" s="1329">
        <f t="shared" si="2"/>
        <v>86.249193027759844</v>
      </c>
      <c r="K111" s="1330"/>
    </row>
    <row r="112" spans="1:11" ht="15" customHeight="1" x14ac:dyDescent="0.25">
      <c r="A112" s="293"/>
      <c r="B112" s="643"/>
      <c r="C112" s="968"/>
      <c r="D112" s="229" t="s">
        <v>159</v>
      </c>
      <c r="E112" s="224">
        <f>SUM(E113:E115)</f>
        <v>30980</v>
      </c>
      <c r="F112" s="224">
        <f>SUM(F113:F115)</f>
        <v>30980</v>
      </c>
      <c r="G112" s="225">
        <f t="shared" si="5"/>
        <v>100</v>
      </c>
      <c r="H112" s="224">
        <f>SUM(H113:H115)</f>
        <v>26720</v>
      </c>
      <c r="I112" s="225">
        <f t="shared" si="1"/>
        <v>86.249193027759844</v>
      </c>
      <c r="J112" s="225">
        <f t="shared" si="2"/>
        <v>86.249193027759844</v>
      </c>
      <c r="K112" s="624"/>
    </row>
    <row r="113" spans="1:11" ht="12.75" customHeight="1" x14ac:dyDescent="0.25">
      <c r="A113" s="293"/>
      <c r="B113" s="643"/>
      <c r="C113" s="204">
        <v>4170</v>
      </c>
      <c r="D113" s="205" t="s">
        <v>45</v>
      </c>
      <c r="E113" s="161">
        <v>18960</v>
      </c>
      <c r="F113" s="161">
        <v>18960</v>
      </c>
      <c r="G113" s="162">
        <f t="shared" si="5"/>
        <v>100</v>
      </c>
      <c r="H113" s="161">
        <v>20700</v>
      </c>
      <c r="I113" s="162">
        <f t="shared" si="1"/>
        <v>109.17721518987342</v>
      </c>
      <c r="J113" s="163">
        <f t="shared" si="2"/>
        <v>109.17721518987342</v>
      </c>
      <c r="K113" s="654"/>
    </row>
    <row r="114" spans="1:11" ht="12.75" customHeight="1" x14ac:dyDescent="0.25">
      <c r="A114" s="293"/>
      <c r="B114" s="643"/>
      <c r="C114" s="190">
        <v>4210</v>
      </c>
      <c r="D114" s="183" t="s">
        <v>31</v>
      </c>
      <c r="E114" s="193">
        <v>140</v>
      </c>
      <c r="F114" s="193">
        <v>140</v>
      </c>
      <c r="G114" s="194">
        <f t="shared" si="5"/>
        <v>100</v>
      </c>
      <c r="H114" s="193">
        <v>140</v>
      </c>
      <c r="I114" s="194">
        <f t="shared" si="1"/>
        <v>100</v>
      </c>
      <c r="J114" s="194">
        <f t="shared" si="2"/>
        <v>100</v>
      </c>
      <c r="K114" s="655"/>
    </row>
    <row r="115" spans="1:11" ht="15" x14ac:dyDescent="0.25">
      <c r="A115" s="293"/>
      <c r="B115" s="1234"/>
      <c r="C115" s="401">
        <v>4300</v>
      </c>
      <c r="D115" s="576" t="s">
        <v>22</v>
      </c>
      <c r="E115" s="403">
        <v>11880</v>
      </c>
      <c r="F115" s="403">
        <v>11880</v>
      </c>
      <c r="G115" s="404">
        <f t="shared" ref="G115:G120" si="6">SUM(F115/E115*100)</f>
        <v>100</v>
      </c>
      <c r="H115" s="403">
        <v>5880</v>
      </c>
      <c r="I115" s="404">
        <f t="shared" si="1"/>
        <v>49.494949494949495</v>
      </c>
      <c r="J115" s="405">
        <f t="shared" si="2"/>
        <v>49.494949494949495</v>
      </c>
      <c r="K115" s="406"/>
    </row>
    <row r="116" spans="1:11" ht="15" hidden="1" customHeight="1" x14ac:dyDescent="0.25">
      <c r="A116" s="293"/>
      <c r="B116" s="643"/>
      <c r="C116" s="968"/>
      <c r="D116" s="229" t="s">
        <v>140</v>
      </c>
      <c r="E116" s="224">
        <f>SUM(E117:E117)</f>
        <v>0</v>
      </c>
      <c r="F116" s="224">
        <f>SUM(F117:F117)</f>
        <v>0</v>
      </c>
      <c r="G116" s="225" t="e">
        <f t="shared" si="6"/>
        <v>#DIV/0!</v>
      </c>
      <c r="H116" s="224">
        <f>SUM(H117:H117)</f>
        <v>0</v>
      </c>
      <c r="I116" s="225" t="e">
        <f t="shared" si="1"/>
        <v>#DIV/0!</v>
      </c>
      <c r="J116" s="226" t="e">
        <f t="shared" si="2"/>
        <v>#DIV/0!</v>
      </c>
      <c r="K116" s="624"/>
    </row>
    <row r="117" spans="1:11" ht="58.5" hidden="1" customHeight="1" x14ac:dyDescent="0.25">
      <c r="A117" s="293"/>
      <c r="B117" s="643"/>
      <c r="C117" s="511" t="s">
        <v>72</v>
      </c>
      <c r="D117" s="1093" t="s">
        <v>73</v>
      </c>
      <c r="E117" s="322"/>
      <c r="F117" s="322"/>
      <c r="G117" s="220" t="e">
        <f t="shared" si="6"/>
        <v>#DIV/0!</v>
      </c>
      <c r="H117" s="322"/>
      <c r="I117" s="220" t="e">
        <f t="shared" si="1"/>
        <v>#DIV/0!</v>
      </c>
      <c r="J117" s="324" t="e">
        <f t="shared" si="2"/>
        <v>#DIV/0!</v>
      </c>
      <c r="K117" s="421"/>
    </row>
    <row r="118" spans="1:11" ht="15" hidden="1" customHeight="1" x14ac:dyDescent="0.2">
      <c r="A118" s="293"/>
      <c r="B118" s="233">
        <v>85233</v>
      </c>
      <c r="C118" s="233"/>
      <c r="D118" s="335" t="s">
        <v>174</v>
      </c>
      <c r="E118" s="148">
        <f>SUM(E119+E121)</f>
        <v>0</v>
      </c>
      <c r="F118" s="148">
        <f>SUM(F119+F121)</f>
        <v>0</v>
      </c>
      <c r="G118" s="149" t="e">
        <f t="shared" si="6"/>
        <v>#DIV/0!</v>
      </c>
      <c r="H118" s="148">
        <f>SUM(H119+H121)</f>
        <v>0</v>
      </c>
      <c r="I118" s="149" t="e">
        <f t="shared" si="1"/>
        <v>#DIV/0!</v>
      </c>
      <c r="J118" s="149" t="e">
        <f t="shared" si="2"/>
        <v>#DIV/0!</v>
      </c>
      <c r="K118" s="231"/>
    </row>
    <row r="119" spans="1:11" ht="15" hidden="1" customHeight="1" x14ac:dyDescent="0.2">
      <c r="A119" s="293"/>
      <c r="B119" s="656"/>
      <c r="C119" s="233"/>
      <c r="D119" s="122" t="s">
        <v>158</v>
      </c>
      <c r="E119" s="148">
        <f>SUM(E120:E120)</f>
        <v>0</v>
      </c>
      <c r="F119" s="148">
        <f>SUM(F120:F120)</f>
        <v>0</v>
      </c>
      <c r="G119" s="149" t="e">
        <f t="shared" si="6"/>
        <v>#DIV/0!</v>
      </c>
      <c r="H119" s="148">
        <f>SUM(H120:H120)</f>
        <v>0</v>
      </c>
      <c r="I119" s="149" t="e">
        <f t="shared" si="1"/>
        <v>#DIV/0!</v>
      </c>
      <c r="J119" s="149" t="e">
        <f t="shared" si="2"/>
        <v>#DIV/0!</v>
      </c>
      <c r="K119" s="231"/>
    </row>
    <row r="120" spans="1:11" ht="31.5" hidden="1" customHeight="1" x14ac:dyDescent="0.2">
      <c r="A120" s="293"/>
      <c r="B120" s="157"/>
      <c r="C120" s="243">
        <v>4700</v>
      </c>
      <c r="D120" s="244" t="s">
        <v>60</v>
      </c>
      <c r="E120" s="245"/>
      <c r="F120" s="245"/>
      <c r="G120" s="333" t="e">
        <f t="shared" si="6"/>
        <v>#DIV/0!</v>
      </c>
      <c r="H120" s="245"/>
      <c r="I120" s="333" t="e">
        <f t="shared" si="1"/>
        <v>#DIV/0!</v>
      </c>
      <c r="J120" s="333" t="e">
        <f t="shared" si="2"/>
        <v>#DIV/0!</v>
      </c>
      <c r="K120" s="247"/>
    </row>
    <row r="121" spans="1:11" ht="15" hidden="1" customHeight="1" x14ac:dyDescent="0.2">
      <c r="A121" s="293"/>
      <c r="B121" s="157"/>
      <c r="C121" s="326"/>
      <c r="D121" s="122" t="s">
        <v>140</v>
      </c>
      <c r="E121" s="224">
        <f>SUM(E122:E124)</f>
        <v>0</v>
      </c>
      <c r="F121" s="224">
        <f>SUM(F122:F124)</f>
        <v>0</v>
      </c>
      <c r="G121" s="225"/>
      <c r="H121" s="224">
        <f>SUM(H122:H124)</f>
        <v>0</v>
      </c>
      <c r="I121" s="225"/>
      <c r="J121" s="225"/>
      <c r="K121" s="227"/>
    </row>
    <row r="122" spans="1:11" ht="12.75" hidden="1" customHeight="1" x14ac:dyDescent="0.25">
      <c r="A122" s="293"/>
      <c r="B122" s="157"/>
      <c r="C122" s="191">
        <v>4300</v>
      </c>
      <c r="D122" s="197" t="s">
        <v>22</v>
      </c>
      <c r="E122" s="161"/>
      <c r="F122" s="161"/>
      <c r="G122" s="162"/>
      <c r="H122" s="161"/>
      <c r="I122" s="162"/>
      <c r="J122" s="162"/>
      <c r="K122" s="164"/>
    </row>
    <row r="123" spans="1:11" ht="12.75" hidden="1" customHeight="1" x14ac:dyDescent="0.25">
      <c r="A123" s="293"/>
      <c r="B123" s="157"/>
      <c r="C123" s="190">
        <v>4410</v>
      </c>
      <c r="D123" s="183" t="s">
        <v>54</v>
      </c>
      <c r="E123" s="193"/>
      <c r="F123" s="193"/>
      <c r="G123" s="194"/>
      <c r="H123" s="193"/>
      <c r="I123" s="194"/>
      <c r="J123" s="194"/>
      <c r="K123" s="196"/>
    </row>
    <row r="124" spans="1:11" ht="27" hidden="1" customHeight="1" x14ac:dyDescent="0.2">
      <c r="A124" s="293"/>
      <c r="B124" s="157"/>
      <c r="C124" s="243">
        <v>4700</v>
      </c>
      <c r="D124" s="244" t="s">
        <v>60</v>
      </c>
      <c r="E124" s="328"/>
      <c r="F124" s="328"/>
      <c r="G124" s="329"/>
      <c r="H124" s="328"/>
      <c r="I124" s="329"/>
      <c r="J124" s="329"/>
      <c r="K124" s="331"/>
    </row>
    <row r="125" spans="1:11" ht="15" customHeight="1" x14ac:dyDescent="0.2">
      <c r="A125" s="293"/>
      <c r="B125" s="233">
        <v>85295</v>
      </c>
      <c r="C125" s="233"/>
      <c r="D125" s="122" t="s">
        <v>71</v>
      </c>
      <c r="E125" s="148">
        <f>SUM(E126+E131)</f>
        <v>8977</v>
      </c>
      <c r="F125" s="148">
        <f>SUM(F126+F131)</f>
        <v>8977</v>
      </c>
      <c r="G125" s="149">
        <f t="shared" si="0"/>
        <v>100</v>
      </c>
      <c r="H125" s="148">
        <f>SUM(H126+H131)</f>
        <v>139600</v>
      </c>
      <c r="I125" s="149">
        <f t="shared" si="1"/>
        <v>1555.0852177787681</v>
      </c>
      <c r="J125" s="149">
        <f t="shared" si="2"/>
        <v>1555.0852177787681</v>
      </c>
      <c r="K125" s="231"/>
    </row>
    <row r="126" spans="1:11" ht="15" hidden="1" customHeight="1" x14ac:dyDescent="0.2">
      <c r="A126" s="293"/>
      <c r="B126" s="97"/>
      <c r="C126" s="233"/>
      <c r="D126" s="122" t="s">
        <v>159</v>
      </c>
      <c r="E126" s="148">
        <f>SUM(E127:E130)</f>
        <v>0</v>
      </c>
      <c r="F126" s="148">
        <f>SUM(F127:F130)</f>
        <v>0</v>
      </c>
      <c r="G126" s="149"/>
      <c r="H126" s="148">
        <f>SUM(H127:H130)</f>
        <v>0</v>
      </c>
      <c r="I126" s="149"/>
      <c r="J126" s="149"/>
      <c r="K126" s="231"/>
    </row>
    <row r="127" spans="1:11" ht="12.75" hidden="1" customHeight="1" x14ac:dyDescent="0.25">
      <c r="A127" s="293"/>
      <c r="B127" s="97"/>
      <c r="C127" s="1235">
        <v>4010</v>
      </c>
      <c r="D127" s="1088" t="s">
        <v>39</v>
      </c>
      <c r="E127" s="161"/>
      <c r="F127" s="161"/>
      <c r="G127" s="162"/>
      <c r="H127" s="161"/>
      <c r="I127" s="162"/>
      <c r="J127" s="162"/>
      <c r="K127" s="164"/>
    </row>
    <row r="128" spans="1:11" ht="12.75" hidden="1" customHeight="1" x14ac:dyDescent="0.25">
      <c r="A128" s="293"/>
      <c r="B128" s="97"/>
      <c r="C128" s="190">
        <v>4110</v>
      </c>
      <c r="D128" s="183" t="s">
        <v>42</v>
      </c>
      <c r="E128" s="193"/>
      <c r="F128" s="193"/>
      <c r="G128" s="194"/>
      <c r="H128" s="193"/>
      <c r="I128" s="194"/>
      <c r="J128" s="194"/>
      <c r="K128" s="196"/>
    </row>
    <row r="129" spans="1:11" ht="12.75" hidden="1" customHeight="1" x14ac:dyDescent="0.25">
      <c r="A129" s="293"/>
      <c r="B129" s="97"/>
      <c r="C129" s="190">
        <v>4120</v>
      </c>
      <c r="D129" s="183" t="s">
        <v>43</v>
      </c>
      <c r="E129" s="161"/>
      <c r="F129" s="161"/>
      <c r="G129" s="162"/>
      <c r="H129" s="161"/>
      <c r="I129" s="162"/>
      <c r="J129" s="162"/>
      <c r="K129" s="164"/>
    </row>
    <row r="130" spans="1:11" ht="12.75" hidden="1" customHeight="1" x14ac:dyDescent="0.25">
      <c r="A130" s="293"/>
      <c r="B130" s="97"/>
      <c r="C130" s="165">
        <v>4300</v>
      </c>
      <c r="D130" s="494" t="s">
        <v>22</v>
      </c>
      <c r="E130" s="169"/>
      <c r="F130" s="169"/>
      <c r="G130" s="170"/>
      <c r="H130" s="169"/>
      <c r="I130" s="170"/>
      <c r="J130" s="170"/>
      <c r="K130" s="171"/>
    </row>
    <row r="131" spans="1:11" ht="15" customHeight="1" x14ac:dyDescent="0.25">
      <c r="A131" s="293"/>
      <c r="B131" s="294"/>
      <c r="C131" s="542"/>
      <c r="D131" s="122" t="s">
        <v>140</v>
      </c>
      <c r="E131" s="148">
        <f>SUM(E132:E136)</f>
        <v>8977</v>
      </c>
      <c r="F131" s="148">
        <f>SUM(F132:F136)</f>
        <v>8977</v>
      </c>
      <c r="G131" s="149">
        <f t="shared" si="0"/>
        <v>100</v>
      </c>
      <c r="H131" s="148">
        <f>SUM(H132:H136)</f>
        <v>139600</v>
      </c>
      <c r="I131" s="149">
        <f t="shared" si="1"/>
        <v>1555.0852177787681</v>
      </c>
      <c r="J131" s="149">
        <f t="shared" si="2"/>
        <v>1555.0852177787681</v>
      </c>
      <c r="K131" s="308"/>
    </row>
    <row r="132" spans="1:11" ht="83.25" hidden="1" customHeight="1" x14ac:dyDescent="0.25">
      <c r="A132" s="293"/>
      <c r="B132" s="294"/>
      <c r="C132" s="1260" t="s">
        <v>72</v>
      </c>
      <c r="D132" s="1261" t="s">
        <v>73</v>
      </c>
      <c r="E132" s="1262"/>
      <c r="F132" s="1262"/>
      <c r="G132" s="1263" t="e">
        <f t="shared" si="0"/>
        <v>#DIV/0!</v>
      </c>
      <c r="H132" s="1262"/>
      <c r="I132" s="1263" t="e">
        <f t="shared" si="1"/>
        <v>#DIV/0!</v>
      </c>
      <c r="J132" s="1263" t="e">
        <f t="shared" si="2"/>
        <v>#DIV/0!</v>
      </c>
      <c r="K132" s="1264"/>
    </row>
    <row r="133" spans="1:11" ht="78.75" customHeight="1" x14ac:dyDescent="0.25">
      <c r="A133" s="293"/>
      <c r="B133" s="294"/>
      <c r="C133" s="289" t="s">
        <v>72</v>
      </c>
      <c r="D133" s="1093" t="s">
        <v>73</v>
      </c>
      <c r="E133" s="1086"/>
      <c r="F133" s="1086"/>
      <c r="G133" s="1085"/>
      <c r="H133" s="1086">
        <v>59946</v>
      </c>
      <c r="I133" s="1085"/>
      <c r="J133" s="1085"/>
      <c r="K133" s="1259"/>
    </row>
    <row r="134" spans="1:11" ht="18" customHeight="1" x14ac:dyDescent="0.25">
      <c r="A134" s="293"/>
      <c r="B134" s="294"/>
      <c r="C134" s="190">
        <v>4170</v>
      </c>
      <c r="D134" s="183" t="s">
        <v>45</v>
      </c>
      <c r="E134" s="193"/>
      <c r="F134" s="193"/>
      <c r="G134" s="194"/>
      <c r="H134" s="193">
        <v>59946</v>
      </c>
      <c r="I134" s="194"/>
      <c r="J134" s="194"/>
      <c r="K134" s="187"/>
    </row>
    <row r="135" spans="1:11" ht="17.25" customHeight="1" x14ac:dyDescent="0.25">
      <c r="A135" s="293"/>
      <c r="B135" s="294"/>
      <c r="C135" s="289" t="s">
        <v>30</v>
      </c>
      <c r="D135" s="183" t="s">
        <v>31</v>
      </c>
      <c r="E135" s="193"/>
      <c r="F135" s="193"/>
      <c r="G135" s="194"/>
      <c r="H135" s="193">
        <v>3708</v>
      </c>
      <c r="I135" s="194"/>
      <c r="J135" s="194"/>
      <c r="K135" s="187"/>
    </row>
    <row r="136" spans="1:11" ht="15" x14ac:dyDescent="0.25">
      <c r="A136" s="644"/>
      <c r="B136" s="645"/>
      <c r="C136" s="401">
        <v>4440</v>
      </c>
      <c r="D136" s="402" t="s">
        <v>55</v>
      </c>
      <c r="E136" s="403">
        <v>8977</v>
      </c>
      <c r="F136" s="403">
        <v>8977</v>
      </c>
      <c r="G136" s="646">
        <f t="shared" si="0"/>
        <v>100</v>
      </c>
      <c r="H136" s="403">
        <v>16000</v>
      </c>
      <c r="I136" s="404">
        <f>SUM(H136/F136*100)</f>
        <v>178.23326278266683</v>
      </c>
      <c r="J136" s="404">
        <f>SUM(H136/E136*100)</f>
        <v>178.23326278266683</v>
      </c>
      <c r="K136" s="406"/>
    </row>
    <row r="137" spans="1:11" x14ac:dyDescent="0.2">
      <c r="B137" s="11"/>
      <c r="C137" s="12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">
      <c r="B138" s="11"/>
      <c r="C138" s="12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">
      <c r="B139" s="11"/>
      <c r="C139" s="12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">
      <c r="B140" s="11"/>
      <c r="C140" s="12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">
      <c r="B141" s="11"/>
      <c r="C141" s="12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">
      <c r="B142" s="11"/>
      <c r="C142" s="12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">
      <c r="B143" s="11"/>
      <c r="C143" s="12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">
      <c r="B144" s="11"/>
      <c r="C144" s="12"/>
      <c r="D144" s="11"/>
      <c r="E144" s="11"/>
      <c r="F144" s="11"/>
      <c r="G144" s="11"/>
      <c r="H144" s="11"/>
      <c r="I144" s="11"/>
      <c r="J144" s="11"/>
      <c r="K144" s="11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1" firstPageNumber="0" fitToHeight="0" orientation="landscape" r:id="rId1"/>
  <headerFooter alignWithMargins="0"/>
  <rowBreaks count="4" manualBreakCount="4">
    <brk id="34" max="10" man="1"/>
    <brk id="56" max="10" man="1"/>
    <brk id="81" max="10" man="1"/>
    <brk id="111" max="10" man="1"/>
  </rowBreaks>
  <colBreaks count="1" manualBreakCount="1">
    <brk id="11" max="1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view="pageBreakPreview" zoomScale="115" zoomScaleNormal="100" zoomScaleSheetLayoutView="115" workbookViewId="0">
      <pane xSplit="3" ySplit="10" topLeftCell="D11" activePane="bottomRight" state="frozen"/>
      <selection pane="topRight" activeCell="D1" sqref="D1"/>
      <selection pane="bottomLeft" activeCell="A20" sqref="A20"/>
      <selection pane="bottomRight" activeCell="E122" sqref="E122"/>
    </sheetView>
  </sheetViews>
  <sheetFormatPr defaultRowHeight="12.75" x14ac:dyDescent="0.2"/>
  <cols>
    <col min="1" max="1" width="5.28515625" style="1" customWidth="1"/>
    <col min="2" max="2" width="8.710937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1.140625" style="1" bestFit="1" customWidth="1"/>
    <col min="8" max="8" width="14.7109375" style="1" customWidth="1"/>
    <col min="9" max="10" width="11.140625" style="1" bestFit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3"/>
      <c r="K1" s="54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3"/>
      <c r="K2" s="54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222</v>
      </c>
      <c r="J3" s="53"/>
      <c r="K3" s="54"/>
    </row>
    <row r="4" spans="1:11" ht="15" x14ac:dyDescent="0.25">
      <c r="A4" s="51"/>
      <c r="B4" s="51"/>
      <c r="C4" s="52"/>
      <c r="D4" s="101" t="s">
        <v>228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6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x14ac:dyDescent="0.2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31.5" customHeight="1" thickTop="1" thickBot="1" x14ac:dyDescent="0.25">
      <c r="A10" s="461">
        <v>853</v>
      </c>
      <c r="B10" s="463"/>
      <c r="C10" s="463"/>
      <c r="D10" s="657" t="s">
        <v>175</v>
      </c>
      <c r="E10" s="45">
        <f>SUM(E11+E15+E30+E46)</f>
        <v>2363246</v>
      </c>
      <c r="F10" s="45">
        <f>SUM(F11+F15+F30+F46)</f>
        <v>2363246</v>
      </c>
      <c r="G10" s="98">
        <f t="shared" ref="G10:G30" si="0">SUM(F10/E10*100)</f>
        <v>100</v>
      </c>
      <c r="H10" s="45">
        <f>SUM(H11+H15+H30+H46)</f>
        <v>1853491</v>
      </c>
      <c r="I10" s="464">
        <f>SUM(H10/F10*100)</f>
        <v>78.429879919398999</v>
      </c>
      <c r="J10" s="658">
        <f t="shared" ref="J10:J31" si="1">SUM(H10/E10*100)</f>
        <v>78.429879919398999</v>
      </c>
      <c r="K10" s="465"/>
    </row>
    <row r="11" spans="1:11" s="21" customFormat="1" ht="29.25" customHeight="1" x14ac:dyDescent="0.2">
      <c r="A11" s="153"/>
      <c r="B11" s="100">
        <v>85311</v>
      </c>
      <c r="C11" s="100"/>
      <c r="D11" s="238" t="s">
        <v>176</v>
      </c>
      <c r="E11" s="90">
        <f>SUM(E12:E14)</f>
        <v>49820</v>
      </c>
      <c r="F11" s="90">
        <f>SUM(F12:F14)</f>
        <v>49820</v>
      </c>
      <c r="G11" s="91">
        <f t="shared" si="0"/>
        <v>100</v>
      </c>
      <c r="H11" s="92">
        <f>SUM(H12:H14)</f>
        <v>49820</v>
      </c>
      <c r="I11" s="94">
        <f>SUM(H11/F11*100)</f>
        <v>100</v>
      </c>
      <c r="J11" s="94">
        <f t="shared" si="1"/>
        <v>100</v>
      </c>
      <c r="K11" s="278"/>
    </row>
    <row r="12" spans="1:11" s="21" customFormat="1" ht="42" hidden="1" customHeight="1" x14ac:dyDescent="0.2">
      <c r="A12" s="153"/>
      <c r="B12" s="97"/>
      <c r="C12" s="157">
        <v>2580</v>
      </c>
      <c r="D12" s="395" t="s">
        <v>177</v>
      </c>
      <c r="E12" s="159"/>
      <c r="F12" s="159"/>
      <c r="G12" s="160" t="e">
        <f t="shared" si="0"/>
        <v>#DIV/0!</v>
      </c>
      <c r="H12" s="161"/>
      <c r="I12" s="162" t="e">
        <f>SUM(H12/F12*100)</f>
        <v>#DIV/0!</v>
      </c>
      <c r="J12" s="163" t="e">
        <f t="shared" si="1"/>
        <v>#DIV/0!</v>
      </c>
      <c r="K12" s="164"/>
    </row>
    <row r="13" spans="1:11" s="21" customFormat="1" ht="70.5" customHeight="1" x14ac:dyDescent="0.2">
      <c r="A13" s="153"/>
      <c r="B13" s="97"/>
      <c r="C13" s="191">
        <v>2830</v>
      </c>
      <c r="D13" s="192" t="s">
        <v>164</v>
      </c>
      <c r="E13" s="242">
        <v>49320</v>
      </c>
      <c r="F13" s="242">
        <v>49320</v>
      </c>
      <c r="G13" s="241">
        <f t="shared" si="0"/>
        <v>100</v>
      </c>
      <c r="H13" s="193">
        <v>49320</v>
      </c>
      <c r="I13" s="194">
        <f>SUM(H13/F13*100)</f>
        <v>100</v>
      </c>
      <c r="J13" s="194">
        <f t="shared" si="1"/>
        <v>100</v>
      </c>
      <c r="K13" s="196"/>
    </row>
    <row r="14" spans="1:11" s="21" customFormat="1" ht="13.5" customHeight="1" x14ac:dyDescent="0.2">
      <c r="A14" s="153"/>
      <c r="B14" s="97"/>
      <c r="C14" s="243">
        <v>3030</v>
      </c>
      <c r="D14" s="213" t="s">
        <v>27</v>
      </c>
      <c r="E14" s="659">
        <v>500</v>
      </c>
      <c r="F14" s="659">
        <v>500</v>
      </c>
      <c r="G14" s="521">
        <f t="shared" si="0"/>
        <v>100</v>
      </c>
      <c r="H14" s="245">
        <v>500</v>
      </c>
      <c r="I14" s="333">
        <f>SUM(H14/F14*100)</f>
        <v>100</v>
      </c>
      <c r="J14" s="660">
        <f t="shared" si="1"/>
        <v>100</v>
      </c>
      <c r="K14" s="247"/>
    </row>
    <row r="15" spans="1:11" s="9" customFormat="1" ht="27" customHeight="1" x14ac:dyDescent="0.2">
      <c r="A15" s="153"/>
      <c r="B15" s="233">
        <v>85321</v>
      </c>
      <c r="C15" s="233"/>
      <c r="D15" s="335" t="s">
        <v>178</v>
      </c>
      <c r="E15" s="146">
        <f>SUM(E16:E29)</f>
        <v>162960</v>
      </c>
      <c r="F15" s="146">
        <f>SUM(F16:F29)</f>
        <v>162960</v>
      </c>
      <c r="G15" s="147">
        <f t="shared" si="0"/>
        <v>100</v>
      </c>
      <c r="H15" s="146">
        <f>SUM(H16:H29)</f>
        <v>149680</v>
      </c>
      <c r="I15" s="149">
        <f t="shared" ref="I15:I91" si="2">SUM(H15/F15*100)</f>
        <v>91.850760922925872</v>
      </c>
      <c r="J15" s="149">
        <f t="shared" si="1"/>
        <v>91.850760922925872</v>
      </c>
      <c r="K15" s="231"/>
    </row>
    <row r="16" spans="1:11" s="9" customFormat="1" ht="16.5" hidden="1" customHeight="1" x14ac:dyDescent="0.25">
      <c r="A16" s="153"/>
      <c r="B16" s="97"/>
      <c r="C16" s="157">
        <v>3020</v>
      </c>
      <c r="D16" s="283" t="s">
        <v>37</v>
      </c>
      <c r="E16" s="159"/>
      <c r="F16" s="159"/>
      <c r="G16" s="160" t="e">
        <f t="shared" si="0"/>
        <v>#DIV/0!</v>
      </c>
      <c r="H16" s="161"/>
      <c r="I16" s="185" t="e">
        <f t="shared" si="2"/>
        <v>#DIV/0!</v>
      </c>
      <c r="J16" s="163"/>
      <c r="K16" s="164"/>
    </row>
    <row r="17" spans="1:11" ht="12.75" customHeight="1" x14ac:dyDescent="0.25">
      <c r="A17" s="179"/>
      <c r="B17" s="157"/>
      <c r="C17" s="190">
        <v>4010</v>
      </c>
      <c r="D17" s="183" t="s">
        <v>39</v>
      </c>
      <c r="E17" s="184">
        <v>60340</v>
      </c>
      <c r="F17" s="184">
        <v>60340</v>
      </c>
      <c r="G17" s="185">
        <f t="shared" si="0"/>
        <v>100</v>
      </c>
      <c r="H17" s="184">
        <v>60340</v>
      </c>
      <c r="I17" s="185">
        <f t="shared" si="2"/>
        <v>100</v>
      </c>
      <c r="J17" s="186">
        <f t="shared" si="1"/>
        <v>100</v>
      </c>
      <c r="K17" s="187"/>
    </row>
    <row r="18" spans="1:11" ht="12.75" customHeight="1" x14ac:dyDescent="0.25">
      <c r="A18" s="179"/>
      <c r="B18" s="157"/>
      <c r="C18" s="190">
        <v>4040</v>
      </c>
      <c r="D18" s="183" t="s">
        <v>41</v>
      </c>
      <c r="E18" s="184">
        <v>4265</v>
      </c>
      <c r="F18" s="184">
        <v>4265</v>
      </c>
      <c r="G18" s="185">
        <f t="shared" si="0"/>
        <v>100</v>
      </c>
      <c r="H18" s="184">
        <v>5035</v>
      </c>
      <c r="I18" s="185">
        <f t="shared" si="2"/>
        <v>118.05392731535756</v>
      </c>
      <c r="J18" s="186">
        <f t="shared" si="1"/>
        <v>118.05392731535756</v>
      </c>
      <c r="K18" s="187"/>
    </row>
    <row r="19" spans="1:11" ht="12.75" customHeight="1" x14ac:dyDescent="0.25">
      <c r="A19" s="179"/>
      <c r="B19" s="157"/>
      <c r="C19" s="190">
        <v>4110</v>
      </c>
      <c r="D19" s="183" t="s">
        <v>42</v>
      </c>
      <c r="E19" s="184">
        <v>10750</v>
      </c>
      <c r="F19" s="184">
        <v>10750</v>
      </c>
      <c r="G19" s="185">
        <f t="shared" si="0"/>
        <v>100</v>
      </c>
      <c r="H19" s="184">
        <v>9600</v>
      </c>
      <c r="I19" s="185">
        <f t="shared" si="2"/>
        <v>89.302325581395351</v>
      </c>
      <c r="J19" s="186">
        <f t="shared" si="1"/>
        <v>89.302325581395351</v>
      </c>
      <c r="K19" s="187"/>
    </row>
    <row r="20" spans="1:11" ht="12.75" customHeight="1" x14ac:dyDescent="0.25">
      <c r="A20" s="179"/>
      <c r="B20" s="157"/>
      <c r="C20" s="190">
        <v>4120</v>
      </c>
      <c r="D20" s="183" t="s">
        <v>43</v>
      </c>
      <c r="E20" s="184">
        <v>271</v>
      </c>
      <c r="F20" s="184">
        <v>271</v>
      </c>
      <c r="G20" s="185">
        <f t="shared" si="0"/>
        <v>100</v>
      </c>
      <c r="H20" s="184">
        <v>430</v>
      </c>
      <c r="I20" s="185">
        <f t="shared" si="2"/>
        <v>158.67158671586716</v>
      </c>
      <c r="J20" s="186">
        <f t="shared" si="1"/>
        <v>158.67158671586716</v>
      </c>
      <c r="K20" s="187"/>
    </row>
    <row r="21" spans="1:11" ht="12.75" customHeight="1" x14ac:dyDescent="0.25">
      <c r="A21" s="179"/>
      <c r="B21" s="157"/>
      <c r="C21" s="190">
        <v>4170</v>
      </c>
      <c r="D21" s="183" t="s">
        <v>45</v>
      </c>
      <c r="E21" s="184">
        <v>32180</v>
      </c>
      <c r="F21" s="184">
        <v>32180</v>
      </c>
      <c r="G21" s="185">
        <f t="shared" si="0"/>
        <v>100</v>
      </c>
      <c r="H21" s="184">
        <v>24027</v>
      </c>
      <c r="I21" s="185">
        <f t="shared" si="2"/>
        <v>74.664387818520822</v>
      </c>
      <c r="J21" s="186">
        <f t="shared" si="1"/>
        <v>74.664387818520822</v>
      </c>
      <c r="K21" s="187"/>
    </row>
    <row r="22" spans="1:11" ht="12.75" customHeight="1" x14ac:dyDescent="0.25">
      <c r="A22" s="179"/>
      <c r="B22" s="157"/>
      <c r="C22" s="190">
        <v>4210</v>
      </c>
      <c r="D22" s="183" t="s">
        <v>31</v>
      </c>
      <c r="E22" s="184">
        <v>3599</v>
      </c>
      <c r="F22" s="184">
        <v>3599</v>
      </c>
      <c r="G22" s="185">
        <f t="shared" si="0"/>
        <v>100</v>
      </c>
      <c r="H22" s="184">
        <v>3500</v>
      </c>
      <c r="I22" s="185">
        <f t="shared" si="2"/>
        <v>97.249235898860803</v>
      </c>
      <c r="J22" s="186">
        <f t="shared" si="1"/>
        <v>97.249235898860803</v>
      </c>
      <c r="K22" s="187"/>
    </row>
    <row r="23" spans="1:11" ht="12.75" customHeight="1" x14ac:dyDescent="0.25">
      <c r="A23" s="179"/>
      <c r="B23" s="157"/>
      <c r="C23" s="190">
        <v>4270</v>
      </c>
      <c r="D23" s="183" t="s">
        <v>47</v>
      </c>
      <c r="E23" s="184">
        <v>93</v>
      </c>
      <c r="F23" s="184">
        <v>93</v>
      </c>
      <c r="G23" s="185">
        <f t="shared" si="0"/>
        <v>100</v>
      </c>
      <c r="H23" s="184">
        <v>150</v>
      </c>
      <c r="I23" s="185">
        <f t="shared" si="2"/>
        <v>161.29032258064515</v>
      </c>
      <c r="J23" s="186">
        <f t="shared" si="1"/>
        <v>161.29032258064515</v>
      </c>
      <c r="K23" s="187"/>
    </row>
    <row r="24" spans="1:11" ht="12.75" customHeight="1" x14ac:dyDescent="0.25">
      <c r="A24" s="179"/>
      <c r="B24" s="157"/>
      <c r="C24" s="190">
        <v>4280</v>
      </c>
      <c r="D24" s="183" t="s">
        <v>48</v>
      </c>
      <c r="E24" s="184">
        <v>125</v>
      </c>
      <c r="F24" s="184">
        <v>125</v>
      </c>
      <c r="G24" s="185">
        <f t="shared" si="0"/>
        <v>100</v>
      </c>
      <c r="H24" s="184">
        <v>310</v>
      </c>
      <c r="I24" s="185">
        <f t="shared" si="2"/>
        <v>248</v>
      </c>
      <c r="J24" s="186">
        <f t="shared" si="1"/>
        <v>248</v>
      </c>
      <c r="K24" s="187"/>
    </row>
    <row r="25" spans="1:11" ht="12.75" customHeight="1" x14ac:dyDescent="0.25">
      <c r="A25" s="179"/>
      <c r="B25" s="157"/>
      <c r="C25" s="190">
        <v>4300</v>
      </c>
      <c r="D25" s="197" t="s">
        <v>22</v>
      </c>
      <c r="E25" s="184">
        <v>47913</v>
      </c>
      <c r="F25" s="184">
        <v>47913</v>
      </c>
      <c r="G25" s="185">
        <f t="shared" si="0"/>
        <v>100</v>
      </c>
      <c r="H25" s="184">
        <v>42900</v>
      </c>
      <c r="I25" s="185">
        <f t="shared" si="2"/>
        <v>89.537286331475798</v>
      </c>
      <c r="J25" s="186">
        <f t="shared" si="1"/>
        <v>89.537286331475798</v>
      </c>
      <c r="K25" s="187"/>
    </row>
    <row r="26" spans="1:11" ht="15.75" customHeight="1" x14ac:dyDescent="0.2">
      <c r="A26" s="179"/>
      <c r="B26" s="157"/>
      <c r="C26" s="191">
        <v>4360</v>
      </c>
      <c r="D26" s="1025" t="s">
        <v>260</v>
      </c>
      <c r="E26" s="193">
        <v>1236</v>
      </c>
      <c r="F26" s="193">
        <v>1236</v>
      </c>
      <c r="G26" s="194">
        <f t="shared" si="0"/>
        <v>100</v>
      </c>
      <c r="H26" s="193">
        <v>1200</v>
      </c>
      <c r="I26" s="194">
        <f t="shared" si="2"/>
        <v>97.087378640776706</v>
      </c>
      <c r="J26" s="194">
        <f t="shared" si="1"/>
        <v>97.087378640776706</v>
      </c>
      <c r="K26" s="196"/>
    </row>
    <row r="27" spans="1:11" ht="12.75" hidden="1" customHeight="1" x14ac:dyDescent="0.25">
      <c r="A27" s="179"/>
      <c r="B27" s="157"/>
      <c r="C27" s="407">
        <v>4410</v>
      </c>
      <c r="D27" s="283" t="s">
        <v>54</v>
      </c>
      <c r="E27" s="284"/>
      <c r="F27" s="284"/>
      <c r="G27" s="285" t="e">
        <f t="shared" si="0"/>
        <v>#DIV/0!</v>
      </c>
      <c r="H27" s="284"/>
      <c r="I27" s="285" t="e">
        <f t="shared" si="2"/>
        <v>#DIV/0!</v>
      </c>
      <c r="J27" s="285" t="e">
        <f t="shared" si="1"/>
        <v>#DIV/0!</v>
      </c>
      <c r="K27" s="288"/>
    </row>
    <row r="28" spans="1:11" s="18" customFormat="1" ht="12.75" customHeight="1" x14ac:dyDescent="0.25">
      <c r="A28" s="179"/>
      <c r="B28" s="157"/>
      <c r="C28" s="190">
        <v>4440</v>
      </c>
      <c r="D28" s="183" t="s">
        <v>55</v>
      </c>
      <c r="E28" s="184">
        <v>2188</v>
      </c>
      <c r="F28" s="184">
        <v>2188</v>
      </c>
      <c r="G28" s="185">
        <f t="shared" si="0"/>
        <v>100</v>
      </c>
      <c r="H28" s="184">
        <v>2188</v>
      </c>
      <c r="I28" s="185">
        <f t="shared" si="2"/>
        <v>100</v>
      </c>
      <c r="J28" s="186">
        <f t="shared" si="1"/>
        <v>100</v>
      </c>
      <c r="K28" s="187"/>
    </row>
    <row r="29" spans="1:11" s="18" customFormat="1" ht="25.5" hidden="1" customHeight="1" x14ac:dyDescent="0.2">
      <c r="A29" s="179"/>
      <c r="B29" s="157"/>
      <c r="C29" s="165">
        <v>4700</v>
      </c>
      <c r="D29" s="522" t="s">
        <v>60</v>
      </c>
      <c r="E29" s="169"/>
      <c r="F29" s="169"/>
      <c r="G29" s="170" t="e">
        <f t="shared" si="0"/>
        <v>#DIV/0!</v>
      </c>
      <c r="H29" s="169"/>
      <c r="I29" s="170" t="e">
        <f t="shared" si="2"/>
        <v>#DIV/0!</v>
      </c>
      <c r="J29" s="170" t="e">
        <f t="shared" si="1"/>
        <v>#DIV/0!</v>
      </c>
      <c r="K29" s="171"/>
    </row>
    <row r="30" spans="1:11" s="9" customFormat="1" ht="15" customHeight="1" x14ac:dyDescent="0.2">
      <c r="A30" s="153"/>
      <c r="B30" s="233">
        <v>85333</v>
      </c>
      <c r="C30" s="233"/>
      <c r="D30" s="122" t="s">
        <v>179</v>
      </c>
      <c r="E30" s="146">
        <f>SUM(E31:E45)</f>
        <v>1600314</v>
      </c>
      <c r="F30" s="146">
        <f>SUM(F31:F45)</f>
        <v>1600314</v>
      </c>
      <c r="G30" s="149">
        <f t="shared" si="0"/>
        <v>100</v>
      </c>
      <c r="H30" s="148">
        <f>SUM(H31:H44)</f>
        <v>1653991</v>
      </c>
      <c r="I30" s="149">
        <f t="shared" si="2"/>
        <v>103.35415424722898</v>
      </c>
      <c r="J30" s="149">
        <f t="shared" ref="J30:J91" si="3">SUM(H30/E30*100)</f>
        <v>103.35415424722898</v>
      </c>
      <c r="K30" s="231"/>
    </row>
    <row r="31" spans="1:11" s="9" customFormat="1" ht="12.75" customHeight="1" x14ac:dyDescent="0.25">
      <c r="A31" s="153"/>
      <c r="B31" s="97"/>
      <c r="C31" s="310">
        <v>3020</v>
      </c>
      <c r="D31" s="283" t="s">
        <v>37</v>
      </c>
      <c r="E31" s="265">
        <v>3003</v>
      </c>
      <c r="F31" s="265">
        <v>3003</v>
      </c>
      <c r="G31" s="285">
        <f>SUM(F31/E31*100)</f>
        <v>100</v>
      </c>
      <c r="H31" s="338">
        <v>3328</v>
      </c>
      <c r="I31" s="268">
        <f t="shared" si="2"/>
        <v>110.82251082251082</v>
      </c>
      <c r="J31" s="312">
        <f t="shared" si="1"/>
        <v>110.82251082251082</v>
      </c>
      <c r="K31" s="313"/>
    </row>
    <row r="32" spans="1:11" ht="12.75" customHeight="1" x14ac:dyDescent="0.25">
      <c r="A32" s="661"/>
      <c r="B32" s="161"/>
      <c r="C32" s="190">
        <v>4010</v>
      </c>
      <c r="D32" s="183" t="s">
        <v>39</v>
      </c>
      <c r="E32" s="184">
        <v>1181819</v>
      </c>
      <c r="F32" s="184">
        <v>1181819</v>
      </c>
      <c r="G32" s="185">
        <f t="shared" ref="G32:G91" si="4">SUM(F32/E32*100)</f>
        <v>100</v>
      </c>
      <c r="H32" s="184">
        <v>1226093</v>
      </c>
      <c r="I32" s="185">
        <f t="shared" si="2"/>
        <v>103.74625894489766</v>
      </c>
      <c r="J32" s="186">
        <f t="shared" si="3"/>
        <v>103.74625894489766</v>
      </c>
      <c r="K32" s="187"/>
    </row>
    <row r="33" spans="1:11" ht="12.75" customHeight="1" x14ac:dyDescent="0.25">
      <c r="A33" s="661"/>
      <c r="B33" s="161"/>
      <c r="C33" s="190">
        <v>4040</v>
      </c>
      <c r="D33" s="183" t="s">
        <v>41</v>
      </c>
      <c r="E33" s="184">
        <v>81020</v>
      </c>
      <c r="F33" s="184">
        <v>81020</v>
      </c>
      <c r="G33" s="185">
        <f t="shared" si="4"/>
        <v>100</v>
      </c>
      <c r="H33" s="184">
        <v>91880</v>
      </c>
      <c r="I33" s="185">
        <f t="shared" si="2"/>
        <v>113.40409775364108</v>
      </c>
      <c r="J33" s="186">
        <f t="shared" si="3"/>
        <v>113.40409775364108</v>
      </c>
      <c r="K33" s="187"/>
    </row>
    <row r="34" spans="1:11" ht="12.75" customHeight="1" x14ac:dyDescent="0.25">
      <c r="A34" s="661"/>
      <c r="B34" s="161"/>
      <c r="C34" s="190">
        <v>4110</v>
      </c>
      <c r="D34" s="183" t="s">
        <v>42</v>
      </c>
      <c r="E34" s="184">
        <v>201416</v>
      </c>
      <c r="F34" s="184">
        <v>201416</v>
      </c>
      <c r="G34" s="185">
        <f t="shared" si="4"/>
        <v>100</v>
      </c>
      <c r="H34" s="184">
        <v>207603</v>
      </c>
      <c r="I34" s="185">
        <f t="shared" si="2"/>
        <v>103.07175199586925</v>
      </c>
      <c r="J34" s="186">
        <f t="shared" si="3"/>
        <v>103.07175199586925</v>
      </c>
      <c r="K34" s="187"/>
    </row>
    <row r="35" spans="1:11" ht="12.75" customHeight="1" x14ac:dyDescent="0.25">
      <c r="A35" s="1254"/>
      <c r="B35" s="400"/>
      <c r="C35" s="401">
        <v>4120</v>
      </c>
      <c r="D35" s="402" t="s">
        <v>43</v>
      </c>
      <c r="E35" s="403">
        <v>18711</v>
      </c>
      <c r="F35" s="403">
        <v>18711</v>
      </c>
      <c r="G35" s="404">
        <f t="shared" si="4"/>
        <v>100</v>
      </c>
      <c r="H35" s="403">
        <v>16589</v>
      </c>
      <c r="I35" s="404">
        <f t="shared" si="2"/>
        <v>88.659077547966433</v>
      </c>
      <c r="J35" s="405">
        <f t="shared" si="3"/>
        <v>88.659077547966433</v>
      </c>
      <c r="K35" s="406"/>
    </row>
    <row r="36" spans="1:11" ht="12.75" customHeight="1" x14ac:dyDescent="0.25">
      <c r="A36" s="661"/>
      <c r="B36" s="161"/>
      <c r="C36" s="407">
        <v>4170</v>
      </c>
      <c r="D36" s="283" t="s">
        <v>45</v>
      </c>
      <c r="E36" s="284">
        <v>31576</v>
      </c>
      <c r="F36" s="284">
        <v>31576</v>
      </c>
      <c r="G36" s="1253">
        <f t="shared" si="4"/>
        <v>100</v>
      </c>
      <c r="H36" s="284">
        <v>31576</v>
      </c>
      <c r="I36" s="285">
        <f t="shared" si="2"/>
        <v>100</v>
      </c>
      <c r="J36" s="287">
        <f t="shared" si="3"/>
        <v>100</v>
      </c>
      <c r="K36" s="288"/>
    </row>
    <row r="37" spans="1:11" ht="12.75" customHeight="1" x14ac:dyDescent="0.25">
      <c r="A37" s="661"/>
      <c r="B37" s="161"/>
      <c r="C37" s="190">
        <v>4210</v>
      </c>
      <c r="D37" s="183" t="s">
        <v>31</v>
      </c>
      <c r="E37" s="184">
        <v>24722</v>
      </c>
      <c r="F37" s="184">
        <v>24722</v>
      </c>
      <c r="G37" s="185">
        <f t="shared" si="4"/>
        <v>100</v>
      </c>
      <c r="H37" s="184">
        <v>19825</v>
      </c>
      <c r="I37" s="185">
        <f t="shared" si="2"/>
        <v>80.191732060512905</v>
      </c>
      <c r="J37" s="186">
        <f t="shared" si="3"/>
        <v>80.191732060512905</v>
      </c>
      <c r="K37" s="187"/>
    </row>
    <row r="38" spans="1:11" ht="12.75" customHeight="1" x14ac:dyDescent="0.25">
      <c r="A38" s="661"/>
      <c r="B38" s="161"/>
      <c r="C38" s="190">
        <v>4270</v>
      </c>
      <c r="D38" s="183" t="s">
        <v>47</v>
      </c>
      <c r="E38" s="184">
        <v>4556</v>
      </c>
      <c r="F38" s="184">
        <v>4556</v>
      </c>
      <c r="G38" s="185">
        <f t="shared" si="4"/>
        <v>100</v>
      </c>
      <c r="H38" s="184">
        <v>3780</v>
      </c>
      <c r="I38" s="185">
        <f t="shared" si="2"/>
        <v>82.967515364354696</v>
      </c>
      <c r="J38" s="186">
        <f t="shared" si="3"/>
        <v>82.967515364354696</v>
      </c>
      <c r="K38" s="187"/>
    </row>
    <row r="39" spans="1:11" ht="12.75" customHeight="1" x14ac:dyDescent="0.25">
      <c r="A39" s="661"/>
      <c r="B39" s="161"/>
      <c r="C39" s="190">
        <v>4280</v>
      </c>
      <c r="D39" s="183" t="s">
        <v>48</v>
      </c>
      <c r="E39" s="184">
        <v>2000</v>
      </c>
      <c r="F39" s="184">
        <v>2000</v>
      </c>
      <c r="G39" s="185">
        <f t="shared" si="4"/>
        <v>100</v>
      </c>
      <c r="H39" s="184">
        <v>2300</v>
      </c>
      <c r="I39" s="185">
        <f t="shared" si="2"/>
        <v>114.99999999999999</v>
      </c>
      <c r="J39" s="186">
        <f t="shared" si="3"/>
        <v>114.99999999999999</v>
      </c>
      <c r="K39" s="187"/>
    </row>
    <row r="40" spans="1:11" ht="12.75" customHeight="1" x14ac:dyDescent="0.25">
      <c r="A40" s="661"/>
      <c r="B40" s="161"/>
      <c r="C40" s="190">
        <v>4300</v>
      </c>
      <c r="D40" s="197" t="s">
        <v>22</v>
      </c>
      <c r="E40" s="184">
        <v>5703</v>
      </c>
      <c r="F40" s="184">
        <v>5703</v>
      </c>
      <c r="G40" s="185">
        <f t="shared" si="4"/>
        <v>100</v>
      </c>
      <c r="H40" s="184">
        <v>4753</v>
      </c>
      <c r="I40" s="185">
        <f t="shared" si="2"/>
        <v>83.342100648781354</v>
      </c>
      <c r="J40" s="186">
        <f t="shared" si="3"/>
        <v>83.342100648781354</v>
      </c>
      <c r="K40" s="187"/>
    </row>
    <row r="41" spans="1:11" ht="15.75" customHeight="1" x14ac:dyDescent="0.25">
      <c r="A41" s="661"/>
      <c r="B41" s="161"/>
      <c r="C41" s="191">
        <v>4360</v>
      </c>
      <c r="D41" s="1025" t="s">
        <v>260</v>
      </c>
      <c r="E41" s="193">
        <v>2250</v>
      </c>
      <c r="F41" s="193">
        <v>2250</v>
      </c>
      <c r="G41" s="194">
        <f t="shared" si="4"/>
        <v>100</v>
      </c>
      <c r="H41" s="193">
        <v>1200</v>
      </c>
      <c r="I41" s="194">
        <f t="shared" si="2"/>
        <v>53.333333333333336</v>
      </c>
      <c r="J41" s="195">
        <f t="shared" si="3"/>
        <v>53.333333333333336</v>
      </c>
      <c r="K41" s="187"/>
    </row>
    <row r="42" spans="1:11" ht="12.75" customHeight="1" x14ac:dyDescent="0.25">
      <c r="A42" s="661"/>
      <c r="B42" s="161"/>
      <c r="C42" s="190">
        <v>4410</v>
      </c>
      <c r="D42" s="183" t="s">
        <v>54</v>
      </c>
      <c r="E42" s="184">
        <v>1600</v>
      </c>
      <c r="F42" s="184">
        <v>1600</v>
      </c>
      <c r="G42" s="185">
        <f t="shared" si="4"/>
        <v>100</v>
      </c>
      <c r="H42" s="184">
        <v>1500</v>
      </c>
      <c r="I42" s="185">
        <f t="shared" si="2"/>
        <v>93.75</v>
      </c>
      <c r="J42" s="186">
        <f t="shared" si="3"/>
        <v>93.75</v>
      </c>
      <c r="K42" s="187"/>
    </row>
    <row r="43" spans="1:11" ht="12.75" customHeight="1" x14ac:dyDescent="0.25">
      <c r="A43" s="661"/>
      <c r="B43" s="161"/>
      <c r="C43" s="190">
        <v>4440</v>
      </c>
      <c r="D43" s="183" t="s">
        <v>55</v>
      </c>
      <c r="E43" s="184">
        <v>38288</v>
      </c>
      <c r="F43" s="184">
        <v>38288</v>
      </c>
      <c r="G43" s="185">
        <f t="shared" si="4"/>
        <v>100</v>
      </c>
      <c r="H43" s="184">
        <v>39564</v>
      </c>
      <c r="I43" s="185">
        <f t="shared" si="2"/>
        <v>103.33263685750104</v>
      </c>
      <c r="J43" s="186">
        <f t="shared" si="3"/>
        <v>103.33263685750104</v>
      </c>
      <c r="K43" s="187"/>
    </row>
    <row r="44" spans="1:11" ht="45" customHeight="1" x14ac:dyDescent="0.2">
      <c r="A44" s="661"/>
      <c r="B44" s="161"/>
      <c r="C44" s="191">
        <v>4700</v>
      </c>
      <c r="D44" s="192" t="s">
        <v>60</v>
      </c>
      <c r="E44" s="193">
        <v>3650</v>
      </c>
      <c r="F44" s="193">
        <v>3650</v>
      </c>
      <c r="G44" s="194">
        <f t="shared" si="4"/>
        <v>100</v>
      </c>
      <c r="H44" s="193">
        <v>4000</v>
      </c>
      <c r="I44" s="194">
        <f t="shared" si="2"/>
        <v>109.58904109589041</v>
      </c>
      <c r="J44" s="194">
        <f t="shared" si="3"/>
        <v>109.58904109589041</v>
      </c>
      <c r="K44" s="196"/>
    </row>
    <row r="45" spans="1:11" ht="36" hidden="1" customHeight="1" x14ac:dyDescent="0.2">
      <c r="A45" s="661"/>
      <c r="B45" s="161"/>
      <c r="C45" s="157">
        <v>6060</v>
      </c>
      <c r="D45" s="158" t="s">
        <v>215</v>
      </c>
      <c r="E45" s="161"/>
      <c r="F45" s="161"/>
      <c r="G45" s="162" t="e">
        <f t="shared" si="4"/>
        <v>#DIV/0!</v>
      </c>
      <c r="H45" s="161"/>
      <c r="I45" s="162" t="e">
        <f t="shared" si="2"/>
        <v>#DIV/0!</v>
      </c>
      <c r="J45" s="162" t="e">
        <f t="shared" si="3"/>
        <v>#DIV/0!</v>
      </c>
      <c r="K45" s="164"/>
    </row>
    <row r="46" spans="1:11" ht="15" customHeight="1" x14ac:dyDescent="0.25">
      <c r="A46" s="217"/>
      <c r="B46" s="122">
        <v>85395</v>
      </c>
      <c r="C46" s="172"/>
      <c r="D46" s="122" t="s">
        <v>71</v>
      </c>
      <c r="E46" s="148">
        <f>SUM(E47+E66+E88+E115+E135)</f>
        <v>550152</v>
      </c>
      <c r="F46" s="148">
        <f>SUM(F47+F66+F88+F115+F135)</f>
        <v>550152</v>
      </c>
      <c r="G46" s="259">
        <f t="shared" si="4"/>
        <v>100</v>
      </c>
      <c r="H46" s="148">
        <f>SUM(H47+H66+H88+H115+H135)</f>
        <v>0</v>
      </c>
      <c r="I46" s="149">
        <f t="shared" si="2"/>
        <v>0</v>
      </c>
      <c r="J46" s="259">
        <f t="shared" si="3"/>
        <v>0</v>
      </c>
      <c r="K46" s="308"/>
    </row>
    <row r="47" spans="1:11" ht="15" customHeight="1" x14ac:dyDescent="0.25">
      <c r="A47" s="217"/>
      <c r="B47" s="281"/>
      <c r="C47" s="157"/>
      <c r="D47" s="663" t="s">
        <v>148</v>
      </c>
      <c r="E47" s="103">
        <f>SUM(E48:E65)</f>
        <v>253545</v>
      </c>
      <c r="F47" s="103">
        <f>SUM(F48:F65)</f>
        <v>253545</v>
      </c>
      <c r="G47" s="664">
        <f t="shared" si="4"/>
        <v>100</v>
      </c>
      <c r="H47" s="103">
        <f>SUM(H48:H63)</f>
        <v>0</v>
      </c>
      <c r="I47" s="93">
        <f t="shared" si="2"/>
        <v>0</v>
      </c>
      <c r="J47" s="664">
        <f t="shared" si="3"/>
        <v>0</v>
      </c>
      <c r="K47" s="654"/>
    </row>
    <row r="48" spans="1:11" ht="15" customHeight="1" x14ac:dyDescent="0.25">
      <c r="A48" s="217"/>
      <c r="B48" s="665"/>
      <c r="C48" s="779">
        <v>3247</v>
      </c>
      <c r="D48" s="780" t="s">
        <v>196</v>
      </c>
      <c r="E48" s="781">
        <v>39780</v>
      </c>
      <c r="F48" s="781">
        <v>39780</v>
      </c>
      <c r="G48" s="499">
        <f t="shared" si="4"/>
        <v>100</v>
      </c>
      <c r="H48" s="781"/>
      <c r="I48" s="194">
        <f t="shared" ref="I48:I49" si="5">SUM(H48/F48*100)</f>
        <v>0</v>
      </c>
      <c r="J48" s="499">
        <f t="shared" ref="J48:J49" si="6">SUM(H48/E48*100)</f>
        <v>0</v>
      </c>
      <c r="K48" s="782"/>
    </row>
    <row r="49" spans="1:11" ht="15" customHeight="1" x14ac:dyDescent="0.25">
      <c r="A49" s="217"/>
      <c r="B49" s="665"/>
      <c r="C49" s="783">
        <v>3249</v>
      </c>
      <c r="D49" s="784" t="s">
        <v>196</v>
      </c>
      <c r="E49" s="785">
        <v>7020</v>
      </c>
      <c r="F49" s="785">
        <v>7020</v>
      </c>
      <c r="G49" s="499">
        <f t="shared" si="4"/>
        <v>100</v>
      </c>
      <c r="H49" s="785"/>
      <c r="I49" s="194">
        <f t="shared" si="5"/>
        <v>0</v>
      </c>
      <c r="J49" s="499">
        <f t="shared" si="6"/>
        <v>0</v>
      </c>
      <c r="K49" s="786"/>
    </row>
    <row r="50" spans="1:11" ht="15" customHeight="1" x14ac:dyDescent="0.25">
      <c r="A50" s="217"/>
      <c r="B50" s="281"/>
      <c r="C50" s="191">
        <v>4019</v>
      </c>
      <c r="D50" s="183" t="s">
        <v>39</v>
      </c>
      <c r="E50" s="193">
        <v>9191</v>
      </c>
      <c r="F50" s="193">
        <v>9191</v>
      </c>
      <c r="G50" s="499">
        <f t="shared" si="4"/>
        <v>100</v>
      </c>
      <c r="H50" s="193"/>
      <c r="I50" s="194">
        <f t="shared" si="2"/>
        <v>0</v>
      </c>
      <c r="J50" s="499">
        <f t="shared" si="3"/>
        <v>0</v>
      </c>
      <c r="K50" s="655"/>
    </row>
    <row r="51" spans="1:11" ht="15" customHeight="1" x14ac:dyDescent="0.25">
      <c r="A51" s="217"/>
      <c r="B51" s="281"/>
      <c r="C51" s="191">
        <v>4119</v>
      </c>
      <c r="D51" s="183" t="s">
        <v>42</v>
      </c>
      <c r="E51" s="193">
        <v>1606</v>
      </c>
      <c r="F51" s="193">
        <v>1606</v>
      </c>
      <c r="G51" s="499">
        <f t="shared" si="4"/>
        <v>100</v>
      </c>
      <c r="H51" s="193"/>
      <c r="I51" s="194">
        <f t="shared" si="2"/>
        <v>0</v>
      </c>
      <c r="J51" s="499">
        <f t="shared" si="3"/>
        <v>0</v>
      </c>
      <c r="K51" s="655"/>
    </row>
    <row r="52" spans="1:11" ht="15" customHeight="1" x14ac:dyDescent="0.25">
      <c r="A52" s="217"/>
      <c r="B52" s="281"/>
      <c r="C52" s="191">
        <v>4129</v>
      </c>
      <c r="D52" s="183" t="s">
        <v>43</v>
      </c>
      <c r="E52" s="193">
        <v>143</v>
      </c>
      <c r="F52" s="193">
        <v>143</v>
      </c>
      <c r="G52" s="499">
        <f t="shared" si="4"/>
        <v>100</v>
      </c>
      <c r="H52" s="193"/>
      <c r="I52" s="194">
        <f t="shared" si="2"/>
        <v>0</v>
      </c>
      <c r="J52" s="499">
        <f t="shared" si="3"/>
        <v>0</v>
      </c>
      <c r="K52" s="655"/>
    </row>
    <row r="53" spans="1:11" ht="15" customHeight="1" x14ac:dyDescent="0.25">
      <c r="A53" s="217"/>
      <c r="B53" s="281"/>
      <c r="C53" s="191">
        <v>4177</v>
      </c>
      <c r="D53" s="183" t="s">
        <v>45</v>
      </c>
      <c r="E53" s="193">
        <v>35629</v>
      </c>
      <c r="F53" s="193">
        <v>35629</v>
      </c>
      <c r="G53" s="499">
        <f t="shared" si="4"/>
        <v>100</v>
      </c>
      <c r="H53" s="193"/>
      <c r="I53" s="194">
        <f t="shared" si="2"/>
        <v>0</v>
      </c>
      <c r="J53" s="499">
        <f t="shared" si="3"/>
        <v>0</v>
      </c>
      <c r="K53" s="655"/>
    </row>
    <row r="54" spans="1:11" ht="15" customHeight="1" x14ac:dyDescent="0.25">
      <c r="A54" s="217"/>
      <c r="B54" s="281"/>
      <c r="C54" s="191">
        <v>4179</v>
      </c>
      <c r="D54" s="183" t="s">
        <v>45</v>
      </c>
      <c r="E54" s="193">
        <v>11166</v>
      </c>
      <c r="F54" s="193">
        <v>11166</v>
      </c>
      <c r="G54" s="499">
        <f t="shared" si="4"/>
        <v>100</v>
      </c>
      <c r="H54" s="193"/>
      <c r="I54" s="194">
        <f t="shared" si="2"/>
        <v>0</v>
      </c>
      <c r="J54" s="499">
        <f t="shared" si="3"/>
        <v>0</v>
      </c>
      <c r="K54" s="655"/>
    </row>
    <row r="55" spans="1:11" ht="15" customHeight="1" x14ac:dyDescent="0.25">
      <c r="A55" s="217"/>
      <c r="B55" s="281"/>
      <c r="C55" s="191">
        <v>4217</v>
      </c>
      <c r="D55" s="183" t="s">
        <v>31</v>
      </c>
      <c r="E55" s="193">
        <v>20093</v>
      </c>
      <c r="F55" s="193">
        <v>20093</v>
      </c>
      <c r="G55" s="499">
        <f t="shared" si="4"/>
        <v>100</v>
      </c>
      <c r="H55" s="193"/>
      <c r="I55" s="194">
        <f t="shared" si="2"/>
        <v>0</v>
      </c>
      <c r="J55" s="499">
        <f t="shared" si="3"/>
        <v>0</v>
      </c>
      <c r="K55" s="655"/>
    </row>
    <row r="56" spans="1:11" ht="15" customHeight="1" x14ac:dyDescent="0.25">
      <c r="A56" s="217"/>
      <c r="B56" s="281"/>
      <c r="C56" s="191">
        <v>4219</v>
      </c>
      <c r="D56" s="183" t="s">
        <v>31</v>
      </c>
      <c r="E56" s="193">
        <v>8027</v>
      </c>
      <c r="F56" s="193">
        <v>8027</v>
      </c>
      <c r="G56" s="499">
        <f t="shared" si="4"/>
        <v>100</v>
      </c>
      <c r="H56" s="193"/>
      <c r="I56" s="194">
        <f t="shared" si="2"/>
        <v>0</v>
      </c>
      <c r="J56" s="499">
        <f t="shared" si="3"/>
        <v>0</v>
      </c>
      <c r="K56" s="655"/>
    </row>
    <row r="57" spans="1:11" ht="15" customHeight="1" x14ac:dyDescent="0.25">
      <c r="A57" s="217"/>
      <c r="B57" s="281"/>
      <c r="C57" s="191">
        <v>4247</v>
      </c>
      <c r="D57" s="291" t="s">
        <v>88</v>
      </c>
      <c r="E57" s="193">
        <v>255</v>
      </c>
      <c r="F57" s="193">
        <v>255</v>
      </c>
      <c r="G57" s="499">
        <f t="shared" si="4"/>
        <v>100</v>
      </c>
      <c r="H57" s="193"/>
      <c r="I57" s="194">
        <f t="shared" ref="I57:I58" si="7">SUM(H57/F57*100)</f>
        <v>0</v>
      </c>
      <c r="J57" s="499">
        <f t="shared" ref="J57:J58" si="8">SUM(H57/E57*100)</f>
        <v>0</v>
      </c>
      <c r="K57" s="655"/>
    </row>
    <row r="58" spans="1:11" ht="15" customHeight="1" x14ac:dyDescent="0.25">
      <c r="A58" s="217"/>
      <c r="B58" s="281"/>
      <c r="C58" s="191">
        <v>4249</v>
      </c>
      <c r="D58" s="291" t="s">
        <v>88</v>
      </c>
      <c r="E58" s="193">
        <v>45</v>
      </c>
      <c r="F58" s="193">
        <v>45</v>
      </c>
      <c r="G58" s="499">
        <f t="shared" si="4"/>
        <v>100</v>
      </c>
      <c r="H58" s="193"/>
      <c r="I58" s="194">
        <f t="shared" si="7"/>
        <v>0</v>
      </c>
      <c r="J58" s="499">
        <f t="shared" si="8"/>
        <v>0</v>
      </c>
      <c r="K58" s="655"/>
    </row>
    <row r="59" spans="1:11" ht="15" hidden="1" customHeight="1" x14ac:dyDescent="0.25">
      <c r="A59" s="217"/>
      <c r="B59" s="281"/>
      <c r="C59" s="191">
        <v>4269</v>
      </c>
      <c r="D59" s="291" t="s">
        <v>46</v>
      </c>
      <c r="E59" s="193"/>
      <c r="F59" s="193"/>
      <c r="G59" s="499" t="e">
        <f t="shared" si="4"/>
        <v>#DIV/0!</v>
      </c>
      <c r="H59" s="193"/>
      <c r="I59" s="194" t="e">
        <f t="shared" si="2"/>
        <v>#DIV/0!</v>
      </c>
      <c r="J59" s="499" t="e">
        <f t="shared" si="3"/>
        <v>#DIV/0!</v>
      </c>
      <c r="K59" s="655"/>
    </row>
    <row r="60" spans="1:11" ht="15" hidden="1" customHeight="1" x14ac:dyDescent="0.25">
      <c r="A60" s="217"/>
      <c r="B60" s="281"/>
      <c r="C60" s="191">
        <v>4277</v>
      </c>
      <c r="D60" s="183" t="s">
        <v>47</v>
      </c>
      <c r="E60" s="193"/>
      <c r="F60" s="193"/>
      <c r="G60" s="499" t="e">
        <f t="shared" si="4"/>
        <v>#DIV/0!</v>
      </c>
      <c r="H60" s="193"/>
      <c r="I60" s="194" t="e">
        <f t="shared" si="2"/>
        <v>#DIV/0!</v>
      </c>
      <c r="J60" s="499" t="e">
        <f t="shared" si="3"/>
        <v>#DIV/0!</v>
      </c>
      <c r="K60" s="655"/>
    </row>
    <row r="61" spans="1:11" ht="15" hidden="1" customHeight="1" x14ac:dyDescent="0.25">
      <c r="A61" s="217"/>
      <c r="B61" s="281"/>
      <c r="C61" s="191">
        <v>4279</v>
      </c>
      <c r="D61" s="183" t="s">
        <v>47</v>
      </c>
      <c r="E61" s="193"/>
      <c r="F61" s="193"/>
      <c r="G61" s="499" t="e">
        <f t="shared" si="4"/>
        <v>#DIV/0!</v>
      </c>
      <c r="H61" s="193"/>
      <c r="I61" s="194" t="e">
        <f t="shared" si="2"/>
        <v>#DIV/0!</v>
      </c>
      <c r="J61" s="499" t="e">
        <f t="shared" si="3"/>
        <v>#DIV/0!</v>
      </c>
      <c r="K61" s="655"/>
    </row>
    <row r="62" spans="1:11" ht="15" customHeight="1" x14ac:dyDescent="0.25">
      <c r="A62" s="217"/>
      <c r="B62" s="281"/>
      <c r="C62" s="191">
        <v>4307</v>
      </c>
      <c r="D62" s="197" t="s">
        <v>22</v>
      </c>
      <c r="E62" s="193">
        <v>103067</v>
      </c>
      <c r="F62" s="193">
        <v>103067</v>
      </c>
      <c r="G62" s="499">
        <f t="shared" si="4"/>
        <v>100</v>
      </c>
      <c r="H62" s="193"/>
      <c r="I62" s="194">
        <f t="shared" si="2"/>
        <v>0</v>
      </c>
      <c r="J62" s="499">
        <f t="shared" si="3"/>
        <v>0</v>
      </c>
      <c r="K62" s="655"/>
    </row>
    <row r="63" spans="1:11" ht="15" customHeight="1" x14ac:dyDescent="0.25">
      <c r="A63" s="217"/>
      <c r="B63" s="281"/>
      <c r="C63" s="191">
        <v>4309</v>
      </c>
      <c r="D63" s="197" t="s">
        <v>22</v>
      </c>
      <c r="E63" s="193">
        <v>13623</v>
      </c>
      <c r="F63" s="193">
        <v>13623</v>
      </c>
      <c r="G63" s="499">
        <f t="shared" si="4"/>
        <v>100</v>
      </c>
      <c r="H63" s="193"/>
      <c r="I63" s="194">
        <f t="shared" si="2"/>
        <v>0</v>
      </c>
      <c r="J63" s="499">
        <f t="shared" si="3"/>
        <v>0</v>
      </c>
      <c r="K63" s="655"/>
    </row>
    <row r="64" spans="1:11" ht="15" customHeight="1" x14ac:dyDescent="0.25">
      <c r="A64" s="217"/>
      <c r="B64" s="281"/>
      <c r="C64" s="191">
        <v>4417</v>
      </c>
      <c r="D64" s="197" t="s">
        <v>54</v>
      </c>
      <c r="E64" s="193">
        <v>3315</v>
      </c>
      <c r="F64" s="193">
        <v>3315</v>
      </c>
      <c r="G64" s="499">
        <f t="shared" si="4"/>
        <v>100</v>
      </c>
      <c r="H64" s="193"/>
      <c r="I64" s="194">
        <f t="shared" ref="I64:I65" si="9">SUM(H64/F64*100)</f>
        <v>0</v>
      </c>
      <c r="J64" s="499">
        <f t="shared" ref="J64:J65" si="10">SUM(H64/E64*100)</f>
        <v>0</v>
      </c>
      <c r="K64" s="655"/>
    </row>
    <row r="65" spans="1:11" ht="15" customHeight="1" x14ac:dyDescent="0.25">
      <c r="A65" s="217"/>
      <c r="B65" s="281"/>
      <c r="C65" s="165">
        <v>4419</v>
      </c>
      <c r="D65" s="494" t="s">
        <v>54</v>
      </c>
      <c r="E65" s="169">
        <v>585</v>
      </c>
      <c r="F65" s="169">
        <v>585</v>
      </c>
      <c r="G65" s="577">
        <f t="shared" si="4"/>
        <v>100</v>
      </c>
      <c r="H65" s="169"/>
      <c r="I65" s="170">
        <f t="shared" si="9"/>
        <v>0</v>
      </c>
      <c r="J65" s="577">
        <f t="shared" si="10"/>
        <v>0</v>
      </c>
      <c r="K65" s="1236"/>
    </row>
    <row r="66" spans="1:11" ht="15" customHeight="1" x14ac:dyDescent="0.25">
      <c r="A66" s="217"/>
      <c r="B66" s="281"/>
      <c r="C66" s="172"/>
      <c r="D66" s="529" t="s">
        <v>145</v>
      </c>
      <c r="E66" s="148">
        <f>SUM(E67:E87)</f>
        <v>261754</v>
      </c>
      <c r="F66" s="148">
        <f>SUM(F67:F87)</f>
        <v>261754</v>
      </c>
      <c r="G66" s="259">
        <f t="shared" si="4"/>
        <v>100</v>
      </c>
      <c r="H66" s="148">
        <f>SUM(H67:H87)</f>
        <v>0</v>
      </c>
      <c r="I66" s="149">
        <f t="shared" si="2"/>
        <v>0</v>
      </c>
      <c r="J66" s="259">
        <f t="shared" si="3"/>
        <v>0</v>
      </c>
      <c r="K66" s="308"/>
    </row>
    <row r="67" spans="1:11" ht="15" customHeight="1" x14ac:dyDescent="0.25">
      <c r="A67" s="217"/>
      <c r="B67" s="665"/>
      <c r="C67" s="1237">
        <v>3247</v>
      </c>
      <c r="D67" s="1238" t="s">
        <v>196</v>
      </c>
      <c r="E67" s="1239">
        <v>29736</v>
      </c>
      <c r="F67" s="1239">
        <v>29736</v>
      </c>
      <c r="G67" s="1240">
        <f t="shared" si="4"/>
        <v>100</v>
      </c>
      <c r="H67" s="1239"/>
      <c r="I67" s="1241"/>
      <c r="J67" s="1242"/>
      <c r="K67" s="1243"/>
    </row>
    <row r="68" spans="1:11" ht="15" customHeight="1" x14ac:dyDescent="0.25">
      <c r="A68" s="1007"/>
      <c r="B68" s="1246"/>
      <c r="C68" s="1247">
        <v>3249</v>
      </c>
      <c r="D68" s="1248" t="s">
        <v>196</v>
      </c>
      <c r="E68" s="1249">
        <v>11465</v>
      </c>
      <c r="F68" s="1249">
        <v>11465</v>
      </c>
      <c r="G68" s="800">
        <f t="shared" si="4"/>
        <v>100</v>
      </c>
      <c r="H68" s="1249"/>
      <c r="I68" s="1250"/>
      <c r="J68" s="1251"/>
      <c r="K68" s="1252"/>
    </row>
    <row r="69" spans="1:11" ht="15" hidden="1" customHeight="1" x14ac:dyDescent="0.25">
      <c r="A69" s="217"/>
      <c r="B69" s="665"/>
      <c r="C69" s="1237">
        <v>4017</v>
      </c>
      <c r="D69" s="1244" t="s">
        <v>39</v>
      </c>
      <c r="E69" s="1239"/>
      <c r="F69" s="1239"/>
      <c r="G69" s="1245"/>
      <c r="H69" s="1239"/>
      <c r="I69" s="1241"/>
      <c r="J69" s="1242"/>
      <c r="K69" s="1243"/>
    </row>
    <row r="70" spans="1:11" ht="12.75" customHeight="1" x14ac:dyDescent="0.25">
      <c r="A70" s="217"/>
      <c r="B70" s="281"/>
      <c r="C70" s="789">
        <v>4019</v>
      </c>
      <c r="D70" s="790" t="s">
        <v>39</v>
      </c>
      <c r="E70" s="791">
        <v>12340</v>
      </c>
      <c r="F70" s="791">
        <v>12340</v>
      </c>
      <c r="G70" s="792">
        <f t="shared" si="4"/>
        <v>100</v>
      </c>
      <c r="H70" s="791"/>
      <c r="I70" s="793">
        <f t="shared" si="2"/>
        <v>0</v>
      </c>
      <c r="J70" s="792">
        <f t="shared" si="3"/>
        <v>0</v>
      </c>
      <c r="K70" s="794"/>
    </row>
    <row r="71" spans="1:11" ht="12.75" customHeight="1" x14ac:dyDescent="0.25">
      <c r="A71" s="217"/>
      <c r="B71" s="281"/>
      <c r="C71" s="789">
        <v>4117</v>
      </c>
      <c r="D71" s="790" t="s">
        <v>42</v>
      </c>
      <c r="E71" s="791">
        <v>3879</v>
      </c>
      <c r="F71" s="791">
        <v>3879</v>
      </c>
      <c r="G71" s="792">
        <f t="shared" si="4"/>
        <v>100</v>
      </c>
      <c r="H71" s="791"/>
      <c r="I71" s="793">
        <f t="shared" si="2"/>
        <v>0</v>
      </c>
      <c r="J71" s="792">
        <f t="shared" si="3"/>
        <v>0</v>
      </c>
      <c r="K71" s="794"/>
    </row>
    <row r="72" spans="1:11" ht="12.75" customHeight="1" x14ac:dyDescent="0.25">
      <c r="A72" s="217"/>
      <c r="B72" s="281"/>
      <c r="C72" s="789">
        <v>4119</v>
      </c>
      <c r="D72" s="790" t="s">
        <v>42</v>
      </c>
      <c r="E72" s="791">
        <v>2673</v>
      </c>
      <c r="F72" s="791">
        <v>2673</v>
      </c>
      <c r="G72" s="792">
        <f t="shared" si="4"/>
        <v>100</v>
      </c>
      <c r="H72" s="791"/>
      <c r="I72" s="793">
        <f t="shared" si="2"/>
        <v>0</v>
      </c>
      <c r="J72" s="792">
        <f t="shared" si="3"/>
        <v>0</v>
      </c>
      <c r="K72" s="794"/>
    </row>
    <row r="73" spans="1:11" ht="12.75" hidden="1" customHeight="1" x14ac:dyDescent="0.25">
      <c r="A73" s="217"/>
      <c r="B73" s="281"/>
      <c r="C73" s="789">
        <v>4127</v>
      </c>
      <c r="D73" s="790" t="s">
        <v>43</v>
      </c>
      <c r="E73" s="791"/>
      <c r="F73" s="791"/>
      <c r="G73" s="792" t="e">
        <f t="shared" si="4"/>
        <v>#DIV/0!</v>
      </c>
      <c r="H73" s="791"/>
      <c r="I73" s="793" t="e">
        <f t="shared" si="2"/>
        <v>#DIV/0!</v>
      </c>
      <c r="J73" s="792" t="e">
        <f t="shared" si="3"/>
        <v>#DIV/0!</v>
      </c>
      <c r="K73" s="794"/>
    </row>
    <row r="74" spans="1:11" ht="12.75" customHeight="1" x14ac:dyDescent="0.25">
      <c r="A74" s="217"/>
      <c r="B74" s="281"/>
      <c r="C74" s="789">
        <v>4129</v>
      </c>
      <c r="D74" s="790" t="s">
        <v>43</v>
      </c>
      <c r="E74" s="791">
        <v>237</v>
      </c>
      <c r="F74" s="791">
        <v>237</v>
      </c>
      <c r="G74" s="792">
        <f t="shared" si="4"/>
        <v>100</v>
      </c>
      <c r="H74" s="791"/>
      <c r="I74" s="793">
        <f t="shared" si="2"/>
        <v>0</v>
      </c>
      <c r="J74" s="792">
        <f t="shared" si="3"/>
        <v>0</v>
      </c>
      <c r="K74" s="794"/>
    </row>
    <row r="75" spans="1:11" ht="12.75" customHeight="1" x14ac:dyDescent="0.25">
      <c r="A75" s="217"/>
      <c r="B75" s="281"/>
      <c r="C75" s="789">
        <v>4177</v>
      </c>
      <c r="D75" s="790" t="s">
        <v>45</v>
      </c>
      <c r="E75" s="791">
        <v>52553</v>
      </c>
      <c r="F75" s="791">
        <v>52553</v>
      </c>
      <c r="G75" s="792">
        <f t="shared" si="4"/>
        <v>100</v>
      </c>
      <c r="H75" s="791"/>
      <c r="I75" s="793">
        <f t="shared" si="2"/>
        <v>0</v>
      </c>
      <c r="J75" s="792">
        <f t="shared" si="3"/>
        <v>0</v>
      </c>
      <c r="K75" s="794"/>
    </row>
    <row r="76" spans="1:11" ht="12.75" customHeight="1" x14ac:dyDescent="0.25">
      <c r="A76" s="217"/>
      <c r="B76" s="281"/>
      <c r="C76" s="789">
        <v>4179</v>
      </c>
      <c r="D76" s="790" t="s">
        <v>45</v>
      </c>
      <c r="E76" s="791">
        <v>6432</v>
      </c>
      <c r="F76" s="791">
        <v>6432</v>
      </c>
      <c r="G76" s="792">
        <f t="shared" si="4"/>
        <v>100</v>
      </c>
      <c r="H76" s="791"/>
      <c r="I76" s="793">
        <f t="shared" si="2"/>
        <v>0</v>
      </c>
      <c r="J76" s="792">
        <f t="shared" si="3"/>
        <v>0</v>
      </c>
      <c r="K76" s="794"/>
    </row>
    <row r="77" spans="1:11" ht="12.75" customHeight="1" x14ac:dyDescent="0.25">
      <c r="A77" s="217"/>
      <c r="B77" s="281"/>
      <c r="C77" s="789">
        <v>4217</v>
      </c>
      <c r="D77" s="790" t="s">
        <v>31</v>
      </c>
      <c r="E77" s="791">
        <v>158</v>
      </c>
      <c r="F77" s="791">
        <v>158</v>
      </c>
      <c r="G77" s="792">
        <f t="shared" si="4"/>
        <v>100</v>
      </c>
      <c r="H77" s="791"/>
      <c r="I77" s="793">
        <f t="shared" si="2"/>
        <v>0</v>
      </c>
      <c r="J77" s="792">
        <f t="shared" si="3"/>
        <v>0</v>
      </c>
      <c r="K77" s="794"/>
    </row>
    <row r="78" spans="1:11" ht="12.75" customHeight="1" x14ac:dyDescent="0.25">
      <c r="A78" s="217"/>
      <c r="B78" s="281"/>
      <c r="C78" s="789">
        <v>4219</v>
      </c>
      <c r="D78" s="790" t="s">
        <v>31</v>
      </c>
      <c r="E78" s="791">
        <v>5264</v>
      </c>
      <c r="F78" s="791">
        <v>5264</v>
      </c>
      <c r="G78" s="792">
        <f t="shared" si="4"/>
        <v>100</v>
      </c>
      <c r="H78" s="791"/>
      <c r="I78" s="793">
        <f t="shared" si="2"/>
        <v>0</v>
      </c>
      <c r="J78" s="792">
        <f t="shared" si="3"/>
        <v>0</v>
      </c>
      <c r="K78" s="794"/>
    </row>
    <row r="79" spans="1:11" ht="12.75" customHeight="1" x14ac:dyDescent="0.25">
      <c r="A79" s="217"/>
      <c r="B79" s="281"/>
      <c r="C79" s="789">
        <v>4247</v>
      </c>
      <c r="D79" s="795" t="s">
        <v>88</v>
      </c>
      <c r="E79" s="791">
        <v>59881</v>
      </c>
      <c r="F79" s="791">
        <v>59881</v>
      </c>
      <c r="G79" s="792">
        <f t="shared" si="4"/>
        <v>100</v>
      </c>
      <c r="H79" s="791"/>
      <c r="I79" s="793">
        <f t="shared" si="2"/>
        <v>0</v>
      </c>
      <c r="J79" s="792">
        <f t="shared" si="3"/>
        <v>0</v>
      </c>
      <c r="K79" s="794"/>
    </row>
    <row r="80" spans="1:11" ht="12.75" customHeight="1" x14ac:dyDescent="0.25">
      <c r="A80" s="217"/>
      <c r="B80" s="281"/>
      <c r="C80" s="789">
        <v>4249</v>
      </c>
      <c r="D80" s="795" t="s">
        <v>88</v>
      </c>
      <c r="E80" s="791">
        <v>1586</v>
      </c>
      <c r="F80" s="791">
        <v>1586</v>
      </c>
      <c r="G80" s="792">
        <f t="shared" si="4"/>
        <v>100</v>
      </c>
      <c r="H80" s="791"/>
      <c r="I80" s="793">
        <f t="shared" si="2"/>
        <v>0</v>
      </c>
      <c r="J80" s="792">
        <f t="shared" si="3"/>
        <v>0</v>
      </c>
      <c r="K80" s="794"/>
    </row>
    <row r="81" spans="1:11" ht="12.75" customHeight="1" x14ac:dyDescent="0.25">
      <c r="A81" s="217"/>
      <c r="B81" s="281"/>
      <c r="C81" s="789">
        <v>4269</v>
      </c>
      <c r="D81" s="795" t="s">
        <v>46</v>
      </c>
      <c r="E81" s="791">
        <v>1053</v>
      </c>
      <c r="F81" s="791">
        <v>1053</v>
      </c>
      <c r="G81" s="792">
        <f t="shared" si="4"/>
        <v>100</v>
      </c>
      <c r="H81" s="791"/>
      <c r="I81" s="793">
        <f t="shared" si="2"/>
        <v>0</v>
      </c>
      <c r="J81" s="792">
        <f t="shared" si="3"/>
        <v>0</v>
      </c>
      <c r="K81" s="794"/>
    </row>
    <row r="82" spans="1:11" ht="12.75" customHeight="1" x14ac:dyDescent="0.25">
      <c r="A82" s="217"/>
      <c r="B82" s="281"/>
      <c r="C82" s="789">
        <v>4307</v>
      </c>
      <c r="D82" s="796" t="s">
        <v>22</v>
      </c>
      <c r="E82" s="791">
        <v>71024</v>
      </c>
      <c r="F82" s="791">
        <v>71024</v>
      </c>
      <c r="G82" s="792">
        <f t="shared" si="4"/>
        <v>100</v>
      </c>
      <c r="H82" s="791"/>
      <c r="I82" s="793">
        <f t="shared" si="2"/>
        <v>0</v>
      </c>
      <c r="J82" s="792">
        <f t="shared" si="3"/>
        <v>0</v>
      </c>
      <c r="K82" s="794"/>
    </row>
    <row r="83" spans="1:11" ht="12.75" customHeight="1" x14ac:dyDescent="0.25">
      <c r="A83" s="217"/>
      <c r="B83" s="281"/>
      <c r="C83" s="789">
        <v>4309</v>
      </c>
      <c r="D83" s="796" t="s">
        <v>22</v>
      </c>
      <c r="E83" s="791">
        <v>3473</v>
      </c>
      <c r="F83" s="791">
        <v>3473</v>
      </c>
      <c r="G83" s="792">
        <f t="shared" si="4"/>
        <v>100</v>
      </c>
      <c r="H83" s="791"/>
      <c r="I83" s="793">
        <f t="shared" si="2"/>
        <v>0</v>
      </c>
      <c r="J83" s="792">
        <f t="shared" si="3"/>
        <v>0</v>
      </c>
      <c r="K83" s="794"/>
    </row>
    <row r="84" spans="1:11" ht="12.75" hidden="1" customHeight="1" x14ac:dyDescent="0.25">
      <c r="A84" s="217"/>
      <c r="B84" s="281"/>
      <c r="C84" s="789">
        <v>4417</v>
      </c>
      <c r="D84" s="796" t="s">
        <v>54</v>
      </c>
      <c r="E84" s="791"/>
      <c r="F84" s="791"/>
      <c r="G84" s="792" t="e">
        <f t="shared" si="4"/>
        <v>#DIV/0!</v>
      </c>
      <c r="H84" s="791"/>
      <c r="I84" s="793" t="e">
        <f t="shared" si="2"/>
        <v>#DIV/0!</v>
      </c>
      <c r="J84" s="792" t="e">
        <f t="shared" si="3"/>
        <v>#DIV/0!</v>
      </c>
      <c r="K84" s="794"/>
    </row>
    <row r="85" spans="1:11" ht="12.75" hidden="1" customHeight="1" x14ac:dyDescent="0.25">
      <c r="A85" s="217"/>
      <c r="B85" s="281"/>
      <c r="C85" s="789">
        <v>4419</v>
      </c>
      <c r="D85" s="796" t="s">
        <v>54</v>
      </c>
      <c r="E85" s="791"/>
      <c r="F85" s="791"/>
      <c r="G85" s="792" t="e">
        <f t="shared" si="4"/>
        <v>#DIV/0!</v>
      </c>
      <c r="H85" s="791"/>
      <c r="I85" s="793" t="e">
        <f t="shared" si="2"/>
        <v>#DIV/0!</v>
      </c>
      <c r="J85" s="792" t="e">
        <f t="shared" si="3"/>
        <v>#DIV/0!</v>
      </c>
      <c r="K85" s="794"/>
    </row>
    <row r="86" spans="1:11" ht="12.75" hidden="1" customHeight="1" x14ac:dyDescent="0.25">
      <c r="A86" s="217"/>
      <c r="B86" s="281"/>
      <c r="C86" s="789">
        <v>4427</v>
      </c>
      <c r="D86" s="790" t="s">
        <v>106</v>
      </c>
      <c r="E86" s="791"/>
      <c r="F86" s="791"/>
      <c r="G86" s="792" t="e">
        <f t="shared" si="4"/>
        <v>#DIV/0!</v>
      </c>
      <c r="H86" s="791"/>
      <c r="I86" s="793" t="e">
        <f t="shared" si="2"/>
        <v>#DIV/0!</v>
      </c>
      <c r="J86" s="792" t="e">
        <f t="shared" si="3"/>
        <v>#DIV/0!</v>
      </c>
      <c r="K86" s="794"/>
    </row>
    <row r="87" spans="1:11" ht="13.5" hidden="1" customHeight="1" x14ac:dyDescent="0.25">
      <c r="A87" s="217"/>
      <c r="B87" s="281"/>
      <c r="C87" s="797">
        <v>4429</v>
      </c>
      <c r="D87" s="798" t="s">
        <v>106</v>
      </c>
      <c r="E87" s="799"/>
      <c r="F87" s="799"/>
      <c r="G87" s="800" t="e">
        <f t="shared" si="4"/>
        <v>#DIV/0!</v>
      </c>
      <c r="H87" s="799"/>
      <c r="I87" s="801" t="e">
        <f t="shared" si="2"/>
        <v>#DIV/0!</v>
      </c>
      <c r="J87" s="800" t="e">
        <f t="shared" si="3"/>
        <v>#DIV/0!</v>
      </c>
      <c r="K87" s="802"/>
    </row>
    <row r="88" spans="1:11" ht="15" hidden="1" customHeight="1" x14ac:dyDescent="0.25">
      <c r="A88" s="217"/>
      <c r="B88" s="667"/>
      <c r="C88" s="826"/>
      <c r="D88" s="687" t="s">
        <v>159</v>
      </c>
      <c r="E88" s="688">
        <f>SUM(E89:E114)</f>
        <v>0</v>
      </c>
      <c r="F88" s="688">
        <f>SUM(F89:F114)</f>
        <v>0</v>
      </c>
      <c r="G88" s="689" t="e">
        <f t="shared" si="4"/>
        <v>#DIV/0!</v>
      </c>
      <c r="H88" s="688">
        <f>SUM(H89:H113)</f>
        <v>0</v>
      </c>
      <c r="I88" s="689" t="e">
        <f t="shared" si="2"/>
        <v>#DIV/0!</v>
      </c>
      <c r="J88" s="689" t="e">
        <f t="shared" si="3"/>
        <v>#DIV/0!</v>
      </c>
      <c r="K88" s="690"/>
    </row>
    <row r="89" spans="1:11" ht="15" hidden="1" customHeight="1" x14ac:dyDescent="0.25">
      <c r="A89" s="217"/>
      <c r="B89" s="667"/>
      <c r="C89" s="803">
        <v>3027</v>
      </c>
      <c r="D89" s="804" t="s">
        <v>37</v>
      </c>
      <c r="E89" s="787"/>
      <c r="F89" s="787"/>
      <c r="G89" s="788" t="e">
        <f t="shared" si="4"/>
        <v>#DIV/0!</v>
      </c>
      <c r="H89" s="805"/>
      <c r="I89" s="806"/>
      <c r="J89" s="806"/>
      <c r="K89" s="807"/>
    </row>
    <row r="90" spans="1:11" ht="15" hidden="1" customHeight="1" x14ac:dyDescent="0.25">
      <c r="A90" s="217"/>
      <c r="B90" s="667"/>
      <c r="C90" s="808">
        <v>3029</v>
      </c>
      <c r="D90" s="756" t="s">
        <v>37</v>
      </c>
      <c r="E90" s="753"/>
      <c r="F90" s="753"/>
      <c r="G90" s="754" t="e">
        <f t="shared" si="4"/>
        <v>#DIV/0!</v>
      </c>
      <c r="H90" s="809"/>
      <c r="I90" s="810"/>
      <c r="J90" s="810"/>
      <c r="K90" s="811"/>
    </row>
    <row r="91" spans="1:11" ht="15" hidden="1" customHeight="1" x14ac:dyDescent="0.25">
      <c r="A91" s="217"/>
      <c r="B91" s="667"/>
      <c r="C91" s="808">
        <v>3117</v>
      </c>
      <c r="D91" s="756" t="s">
        <v>162</v>
      </c>
      <c r="E91" s="753"/>
      <c r="F91" s="753"/>
      <c r="G91" s="754" t="e">
        <f t="shared" si="4"/>
        <v>#DIV/0!</v>
      </c>
      <c r="H91" s="753"/>
      <c r="I91" s="754" t="e">
        <f t="shared" si="2"/>
        <v>#DIV/0!</v>
      </c>
      <c r="J91" s="754" t="e">
        <f t="shared" si="3"/>
        <v>#DIV/0!</v>
      </c>
      <c r="K91" s="812"/>
    </row>
    <row r="92" spans="1:11" ht="15" hidden="1" x14ac:dyDescent="0.25">
      <c r="A92" s="217"/>
      <c r="B92" s="218"/>
      <c r="C92" s="813">
        <v>3119</v>
      </c>
      <c r="D92" s="756" t="s">
        <v>162</v>
      </c>
      <c r="E92" s="814"/>
      <c r="F92" s="814"/>
      <c r="G92" s="757" t="e">
        <f t="shared" ref="G92:G103" si="11">SUM(F92/E92*100)</f>
        <v>#DIV/0!</v>
      </c>
      <c r="H92" s="814"/>
      <c r="I92" s="757" t="e">
        <f t="shared" ref="I92:I103" si="12">SUM(H92/F92*100)</f>
        <v>#DIV/0!</v>
      </c>
      <c r="J92" s="757" t="e">
        <f t="shared" ref="J92:J103" si="13">SUM(H92/E92*100)</f>
        <v>#DIV/0!</v>
      </c>
      <c r="K92" s="812"/>
    </row>
    <row r="93" spans="1:11" ht="15" hidden="1" x14ac:dyDescent="0.25">
      <c r="A93" s="217"/>
      <c r="B93" s="218"/>
      <c r="C93" s="815">
        <v>4017</v>
      </c>
      <c r="D93" s="790" t="s">
        <v>39</v>
      </c>
      <c r="E93" s="816"/>
      <c r="F93" s="816"/>
      <c r="G93" s="817" t="e">
        <f t="shared" si="11"/>
        <v>#DIV/0!</v>
      </c>
      <c r="H93" s="816"/>
      <c r="I93" s="817" t="e">
        <f t="shared" si="12"/>
        <v>#DIV/0!</v>
      </c>
      <c r="J93" s="817" t="e">
        <f t="shared" si="13"/>
        <v>#DIV/0!</v>
      </c>
      <c r="K93" s="794"/>
    </row>
    <row r="94" spans="1:11" ht="15" hidden="1" x14ac:dyDescent="0.25">
      <c r="A94" s="217"/>
      <c r="B94" s="218"/>
      <c r="C94" s="815">
        <v>4019</v>
      </c>
      <c r="D94" s="790" t="s">
        <v>39</v>
      </c>
      <c r="E94" s="816"/>
      <c r="F94" s="816"/>
      <c r="G94" s="817" t="e">
        <f t="shared" si="11"/>
        <v>#DIV/0!</v>
      </c>
      <c r="H94" s="816"/>
      <c r="I94" s="817" t="e">
        <f t="shared" si="12"/>
        <v>#DIV/0!</v>
      </c>
      <c r="J94" s="817" t="e">
        <f t="shared" si="13"/>
        <v>#DIV/0!</v>
      </c>
      <c r="K94" s="794"/>
    </row>
    <row r="95" spans="1:11" ht="15" hidden="1" x14ac:dyDescent="0.25">
      <c r="A95" s="217"/>
      <c r="B95" s="218"/>
      <c r="C95" s="815">
        <v>4047</v>
      </c>
      <c r="D95" s="790" t="s">
        <v>41</v>
      </c>
      <c r="E95" s="816"/>
      <c r="F95" s="816"/>
      <c r="G95" s="817" t="e">
        <f t="shared" si="11"/>
        <v>#DIV/0!</v>
      </c>
      <c r="H95" s="816"/>
      <c r="I95" s="817" t="e">
        <f t="shared" si="12"/>
        <v>#DIV/0!</v>
      </c>
      <c r="J95" s="817" t="e">
        <f t="shared" si="13"/>
        <v>#DIV/0!</v>
      </c>
      <c r="K95" s="794"/>
    </row>
    <row r="96" spans="1:11" ht="15" hidden="1" x14ac:dyDescent="0.25">
      <c r="A96" s="217"/>
      <c r="B96" s="218"/>
      <c r="C96" s="815">
        <v>4049</v>
      </c>
      <c r="D96" s="790" t="s">
        <v>41</v>
      </c>
      <c r="E96" s="816"/>
      <c r="F96" s="816"/>
      <c r="G96" s="817" t="e">
        <f t="shared" si="11"/>
        <v>#DIV/0!</v>
      </c>
      <c r="H96" s="816"/>
      <c r="I96" s="817" t="e">
        <f t="shared" si="12"/>
        <v>#DIV/0!</v>
      </c>
      <c r="J96" s="817" t="e">
        <f t="shared" si="13"/>
        <v>#DIV/0!</v>
      </c>
      <c r="K96" s="794"/>
    </row>
    <row r="97" spans="1:11" ht="15" hidden="1" x14ac:dyDescent="0.25">
      <c r="A97" s="217"/>
      <c r="B97" s="218"/>
      <c r="C97" s="815">
        <v>4117</v>
      </c>
      <c r="D97" s="790" t="s">
        <v>42</v>
      </c>
      <c r="E97" s="816"/>
      <c r="F97" s="816"/>
      <c r="G97" s="817" t="e">
        <f t="shared" si="11"/>
        <v>#DIV/0!</v>
      </c>
      <c r="H97" s="816"/>
      <c r="I97" s="817" t="e">
        <f t="shared" si="12"/>
        <v>#DIV/0!</v>
      </c>
      <c r="J97" s="817" t="e">
        <f t="shared" si="13"/>
        <v>#DIV/0!</v>
      </c>
      <c r="K97" s="794"/>
    </row>
    <row r="98" spans="1:11" ht="15" hidden="1" x14ac:dyDescent="0.25">
      <c r="A98" s="217"/>
      <c r="B98" s="218"/>
      <c r="C98" s="815">
        <v>4119</v>
      </c>
      <c r="D98" s="790" t="s">
        <v>42</v>
      </c>
      <c r="E98" s="816"/>
      <c r="F98" s="816"/>
      <c r="G98" s="817"/>
      <c r="H98" s="816"/>
      <c r="I98" s="817" t="e">
        <f t="shared" si="12"/>
        <v>#DIV/0!</v>
      </c>
      <c r="J98" s="817" t="e">
        <f t="shared" si="13"/>
        <v>#DIV/0!</v>
      </c>
      <c r="K98" s="794"/>
    </row>
    <row r="99" spans="1:11" ht="15" hidden="1" x14ac:dyDescent="0.25">
      <c r="A99" s="217"/>
      <c r="B99" s="218"/>
      <c r="C99" s="815">
        <v>4127</v>
      </c>
      <c r="D99" s="790" t="s">
        <v>43</v>
      </c>
      <c r="E99" s="816"/>
      <c r="F99" s="816"/>
      <c r="G99" s="817" t="e">
        <f t="shared" si="11"/>
        <v>#DIV/0!</v>
      </c>
      <c r="H99" s="816"/>
      <c r="I99" s="817" t="e">
        <f t="shared" si="12"/>
        <v>#DIV/0!</v>
      </c>
      <c r="J99" s="817" t="e">
        <f t="shared" si="13"/>
        <v>#DIV/0!</v>
      </c>
      <c r="K99" s="794"/>
    </row>
    <row r="100" spans="1:11" ht="15" hidden="1" x14ac:dyDescent="0.25">
      <c r="A100" s="217"/>
      <c r="B100" s="218"/>
      <c r="C100" s="815">
        <v>4129</v>
      </c>
      <c r="D100" s="790" t="s">
        <v>43</v>
      </c>
      <c r="E100" s="816"/>
      <c r="F100" s="816"/>
      <c r="G100" s="817" t="e">
        <f t="shared" si="11"/>
        <v>#DIV/0!</v>
      </c>
      <c r="H100" s="816"/>
      <c r="I100" s="817" t="e">
        <f t="shared" si="12"/>
        <v>#DIV/0!</v>
      </c>
      <c r="J100" s="817" t="e">
        <f t="shared" si="13"/>
        <v>#DIV/0!</v>
      </c>
      <c r="K100" s="794"/>
    </row>
    <row r="101" spans="1:11" ht="15" hidden="1" x14ac:dyDescent="0.25">
      <c r="A101" s="217"/>
      <c r="B101" s="218"/>
      <c r="C101" s="815">
        <v>4177</v>
      </c>
      <c r="D101" s="790" t="s">
        <v>45</v>
      </c>
      <c r="E101" s="816"/>
      <c r="F101" s="816"/>
      <c r="G101" s="817" t="e">
        <f t="shared" si="11"/>
        <v>#DIV/0!</v>
      </c>
      <c r="H101" s="816"/>
      <c r="I101" s="817" t="e">
        <f t="shared" si="12"/>
        <v>#DIV/0!</v>
      </c>
      <c r="J101" s="817" t="e">
        <f t="shared" si="13"/>
        <v>#DIV/0!</v>
      </c>
      <c r="K101" s="794"/>
    </row>
    <row r="102" spans="1:11" ht="15" hidden="1" x14ac:dyDescent="0.25">
      <c r="A102" s="217"/>
      <c r="B102" s="218"/>
      <c r="C102" s="815">
        <v>4179</v>
      </c>
      <c r="D102" s="790" t="s">
        <v>45</v>
      </c>
      <c r="E102" s="816"/>
      <c r="F102" s="816"/>
      <c r="G102" s="817" t="e">
        <f t="shared" si="11"/>
        <v>#DIV/0!</v>
      </c>
      <c r="H102" s="816"/>
      <c r="I102" s="817" t="e">
        <f t="shared" si="12"/>
        <v>#DIV/0!</v>
      </c>
      <c r="J102" s="817" t="e">
        <f t="shared" si="13"/>
        <v>#DIV/0!</v>
      </c>
      <c r="K102" s="794"/>
    </row>
    <row r="103" spans="1:11" ht="15" hidden="1" x14ac:dyDescent="0.25">
      <c r="A103" s="217"/>
      <c r="B103" s="218"/>
      <c r="C103" s="815">
        <v>4217</v>
      </c>
      <c r="D103" s="790" t="s">
        <v>31</v>
      </c>
      <c r="E103" s="816"/>
      <c r="F103" s="816"/>
      <c r="G103" s="817" t="e">
        <f t="shared" si="11"/>
        <v>#DIV/0!</v>
      </c>
      <c r="H103" s="816"/>
      <c r="I103" s="817" t="e">
        <f t="shared" si="12"/>
        <v>#DIV/0!</v>
      </c>
      <c r="J103" s="817" t="e">
        <f t="shared" si="13"/>
        <v>#DIV/0!</v>
      </c>
      <c r="K103" s="794"/>
    </row>
    <row r="104" spans="1:11" ht="15" hidden="1" x14ac:dyDescent="0.25">
      <c r="A104" s="217"/>
      <c r="B104" s="218"/>
      <c r="C104" s="815">
        <v>4219</v>
      </c>
      <c r="D104" s="790" t="s">
        <v>31</v>
      </c>
      <c r="E104" s="816"/>
      <c r="F104" s="816"/>
      <c r="G104" s="817" t="e">
        <f t="shared" ref="G104:G114" si="14">SUM(F104/E104*100)</f>
        <v>#DIV/0!</v>
      </c>
      <c r="H104" s="816"/>
      <c r="I104" s="817" t="e">
        <f t="shared" ref="I104:I117" si="15">SUM(H104/F104*100)</f>
        <v>#DIV/0!</v>
      </c>
      <c r="J104" s="817" t="e">
        <f t="shared" ref="J104:J113" si="16">SUM(H104/E104*100)</f>
        <v>#DIV/0!</v>
      </c>
      <c r="K104" s="794"/>
    </row>
    <row r="105" spans="1:11" ht="15" hidden="1" x14ac:dyDescent="0.25">
      <c r="A105" s="217"/>
      <c r="B105" s="218"/>
      <c r="C105" s="815">
        <v>4247</v>
      </c>
      <c r="D105" s="795" t="s">
        <v>88</v>
      </c>
      <c r="E105" s="816"/>
      <c r="F105" s="816"/>
      <c r="G105" s="817" t="e">
        <f t="shared" si="14"/>
        <v>#DIV/0!</v>
      </c>
      <c r="H105" s="816"/>
      <c r="I105" s="817" t="e">
        <f t="shared" si="15"/>
        <v>#DIV/0!</v>
      </c>
      <c r="J105" s="817" t="e">
        <f t="shared" si="16"/>
        <v>#DIV/0!</v>
      </c>
      <c r="K105" s="794"/>
    </row>
    <row r="106" spans="1:11" ht="15" hidden="1" x14ac:dyDescent="0.25">
      <c r="A106" s="217"/>
      <c r="B106" s="218"/>
      <c r="C106" s="815">
        <v>4249</v>
      </c>
      <c r="D106" s="795" t="s">
        <v>88</v>
      </c>
      <c r="E106" s="816"/>
      <c r="F106" s="816"/>
      <c r="G106" s="817" t="e">
        <f t="shared" si="14"/>
        <v>#DIV/0!</v>
      </c>
      <c r="H106" s="816"/>
      <c r="I106" s="817" t="e">
        <f t="shared" si="15"/>
        <v>#DIV/0!</v>
      </c>
      <c r="J106" s="817" t="e">
        <f t="shared" si="16"/>
        <v>#DIV/0!</v>
      </c>
      <c r="K106" s="794"/>
    </row>
    <row r="107" spans="1:11" ht="15" hidden="1" x14ac:dyDescent="0.25">
      <c r="A107" s="1007"/>
      <c r="B107" s="428"/>
      <c r="C107" s="1008">
        <v>4287</v>
      </c>
      <c r="D107" s="798" t="s">
        <v>48</v>
      </c>
      <c r="E107" s="1009"/>
      <c r="F107" s="1009"/>
      <c r="G107" s="1010" t="e">
        <f t="shared" si="14"/>
        <v>#DIV/0!</v>
      </c>
      <c r="H107" s="1009"/>
      <c r="I107" s="1010" t="e">
        <f t="shared" si="15"/>
        <v>#DIV/0!</v>
      </c>
      <c r="J107" s="1010" t="e">
        <f t="shared" si="16"/>
        <v>#DIV/0!</v>
      </c>
      <c r="K107" s="802"/>
    </row>
    <row r="108" spans="1:11" ht="15" hidden="1" x14ac:dyDescent="0.25">
      <c r="A108" s="217"/>
      <c r="B108" s="218"/>
      <c r="C108" s="1002">
        <v>4289</v>
      </c>
      <c r="D108" s="1003" t="s">
        <v>48</v>
      </c>
      <c r="E108" s="1004"/>
      <c r="F108" s="1004"/>
      <c r="G108" s="1005" t="e">
        <f t="shared" si="14"/>
        <v>#DIV/0!</v>
      </c>
      <c r="H108" s="1004"/>
      <c r="I108" s="1005" t="e">
        <f t="shared" si="15"/>
        <v>#DIV/0!</v>
      </c>
      <c r="J108" s="1005" t="e">
        <f t="shared" si="16"/>
        <v>#DIV/0!</v>
      </c>
      <c r="K108" s="1006"/>
    </row>
    <row r="109" spans="1:11" ht="15" hidden="1" x14ac:dyDescent="0.25">
      <c r="A109" s="217"/>
      <c r="B109" s="218"/>
      <c r="C109" s="815">
        <v>4307</v>
      </c>
      <c r="D109" s="796" t="s">
        <v>22</v>
      </c>
      <c r="E109" s="816"/>
      <c r="F109" s="816"/>
      <c r="G109" s="817" t="e">
        <f t="shared" si="14"/>
        <v>#DIV/0!</v>
      </c>
      <c r="H109" s="816"/>
      <c r="I109" s="817" t="e">
        <f t="shared" si="15"/>
        <v>#DIV/0!</v>
      </c>
      <c r="J109" s="817" t="e">
        <f t="shared" si="16"/>
        <v>#DIV/0!</v>
      </c>
      <c r="K109" s="794"/>
    </row>
    <row r="110" spans="1:11" ht="15" hidden="1" x14ac:dyDescent="0.25">
      <c r="A110" s="217"/>
      <c r="B110" s="218"/>
      <c r="C110" s="815">
        <v>4309</v>
      </c>
      <c r="D110" s="796" t="s">
        <v>22</v>
      </c>
      <c r="E110" s="818"/>
      <c r="F110" s="818"/>
      <c r="G110" s="793" t="e">
        <f t="shared" si="14"/>
        <v>#DIV/0!</v>
      </c>
      <c r="H110" s="818"/>
      <c r="I110" s="793" t="e">
        <f t="shared" si="15"/>
        <v>#DIV/0!</v>
      </c>
      <c r="J110" s="793" t="e">
        <f t="shared" si="16"/>
        <v>#DIV/0!</v>
      </c>
      <c r="K110" s="819"/>
    </row>
    <row r="111" spans="1:11" ht="48" hidden="1" customHeight="1" x14ac:dyDescent="0.25">
      <c r="A111" s="217"/>
      <c r="B111" s="218"/>
      <c r="C111" s="789">
        <v>4377</v>
      </c>
      <c r="D111" s="820" t="s">
        <v>51</v>
      </c>
      <c r="E111" s="818"/>
      <c r="F111" s="818"/>
      <c r="G111" s="793" t="e">
        <f t="shared" si="14"/>
        <v>#DIV/0!</v>
      </c>
      <c r="H111" s="818"/>
      <c r="I111" s="793" t="e">
        <f t="shared" si="15"/>
        <v>#DIV/0!</v>
      </c>
      <c r="J111" s="793" t="e">
        <f t="shared" si="16"/>
        <v>#DIV/0!</v>
      </c>
      <c r="K111" s="819"/>
    </row>
    <row r="112" spans="1:11" ht="48.75" hidden="1" customHeight="1" x14ac:dyDescent="0.25">
      <c r="A112" s="217"/>
      <c r="B112" s="218"/>
      <c r="C112" s="789">
        <v>4379</v>
      </c>
      <c r="D112" s="820" t="s">
        <v>51</v>
      </c>
      <c r="E112" s="1001"/>
      <c r="F112" s="1001"/>
      <c r="G112" s="792" t="e">
        <f t="shared" si="14"/>
        <v>#DIV/0!</v>
      </c>
      <c r="H112" s="791"/>
      <c r="I112" s="792" t="e">
        <f t="shared" si="15"/>
        <v>#DIV/0!</v>
      </c>
      <c r="J112" s="792" t="e">
        <f t="shared" si="16"/>
        <v>#DIV/0!</v>
      </c>
      <c r="K112" s="794"/>
    </row>
    <row r="113" spans="1:11" ht="15" hidden="1" x14ac:dyDescent="0.25">
      <c r="A113" s="217"/>
      <c r="B113" s="218"/>
      <c r="C113" s="815">
        <v>4447</v>
      </c>
      <c r="D113" s="790" t="s">
        <v>55</v>
      </c>
      <c r="E113" s="816"/>
      <c r="F113" s="816"/>
      <c r="G113" s="816" t="e">
        <f t="shared" si="14"/>
        <v>#DIV/0!</v>
      </c>
      <c r="H113" s="816"/>
      <c r="I113" s="816" t="e">
        <f t="shared" si="15"/>
        <v>#DIV/0!</v>
      </c>
      <c r="J113" s="817" t="e">
        <f t="shared" si="16"/>
        <v>#DIV/0!</v>
      </c>
      <c r="K113" s="794"/>
    </row>
    <row r="114" spans="1:11" ht="15" hidden="1" x14ac:dyDescent="0.25">
      <c r="A114" s="217"/>
      <c r="B114" s="218"/>
      <c r="C114" s="821">
        <v>4449</v>
      </c>
      <c r="D114" s="822" t="s">
        <v>55</v>
      </c>
      <c r="E114" s="822"/>
      <c r="F114" s="822"/>
      <c r="G114" s="823" t="e">
        <f t="shared" si="14"/>
        <v>#DIV/0!</v>
      </c>
      <c r="H114" s="824"/>
      <c r="I114" s="823" t="e">
        <f t="shared" si="15"/>
        <v>#DIV/0!</v>
      </c>
      <c r="J114" s="823"/>
      <c r="K114" s="825"/>
    </row>
    <row r="115" spans="1:11" ht="15" customHeight="1" x14ac:dyDescent="0.25">
      <c r="A115" s="217"/>
      <c r="B115" s="218"/>
      <c r="C115" s="542"/>
      <c r="D115" s="122" t="s">
        <v>156</v>
      </c>
      <c r="E115" s="148">
        <f>SUM(E116:E134)</f>
        <v>34853</v>
      </c>
      <c r="F115" s="148">
        <f>SUM(F116:F134)</f>
        <v>34853</v>
      </c>
      <c r="G115" s="259">
        <f t="shared" ref="G115:G134" si="17">SUM(F115/E115*100)</f>
        <v>100</v>
      </c>
      <c r="H115" s="148">
        <f>SUM(H116:H134)</f>
        <v>0</v>
      </c>
      <c r="I115" s="149">
        <f t="shared" si="15"/>
        <v>0</v>
      </c>
      <c r="J115" s="259">
        <f t="shared" ref="J115:J134" si="18">SUM(H115/E115*100)</f>
        <v>0</v>
      </c>
      <c r="K115" s="308"/>
    </row>
    <row r="116" spans="1:11" ht="15.75" hidden="1" customHeight="1" x14ac:dyDescent="0.25">
      <c r="A116" s="217"/>
      <c r="B116" s="218"/>
      <c r="C116" s="542"/>
      <c r="D116" s="183"/>
      <c r="E116" s="193"/>
      <c r="F116" s="193"/>
      <c r="G116" s="499"/>
      <c r="H116" s="193"/>
      <c r="I116" s="194"/>
      <c r="J116" s="499"/>
      <c r="K116" s="187"/>
    </row>
    <row r="117" spans="1:11" ht="12.75" hidden="1" customHeight="1" x14ac:dyDescent="0.25">
      <c r="A117" s="217"/>
      <c r="B117" s="218"/>
      <c r="C117" s="190">
        <v>3117</v>
      </c>
      <c r="D117" s="183" t="s">
        <v>162</v>
      </c>
      <c r="E117" s="193"/>
      <c r="F117" s="193"/>
      <c r="G117" s="499" t="e">
        <f t="shared" si="17"/>
        <v>#DIV/0!</v>
      </c>
      <c r="H117" s="193"/>
      <c r="I117" s="194" t="e">
        <f t="shared" si="15"/>
        <v>#DIV/0!</v>
      </c>
      <c r="J117" s="499" t="e">
        <f t="shared" si="18"/>
        <v>#DIV/0!</v>
      </c>
      <c r="K117" s="187"/>
    </row>
    <row r="118" spans="1:11" ht="15" hidden="1" x14ac:dyDescent="0.25">
      <c r="A118" s="217"/>
      <c r="B118" s="218"/>
      <c r="C118" s="190">
        <v>3119</v>
      </c>
      <c r="D118" s="183" t="s">
        <v>162</v>
      </c>
      <c r="E118" s="284"/>
      <c r="F118" s="338"/>
      <c r="G118" s="505" t="e">
        <f t="shared" si="17"/>
        <v>#DIV/0!</v>
      </c>
      <c r="H118" s="338"/>
      <c r="I118" s="268" t="e">
        <f t="shared" ref="I118:I134" si="19">SUM(H118/F118*100)</f>
        <v>#DIV/0!</v>
      </c>
      <c r="J118" s="505" t="e">
        <f t="shared" si="18"/>
        <v>#DIV/0!</v>
      </c>
      <c r="K118" s="269"/>
    </row>
    <row r="119" spans="1:11" ht="15" x14ac:dyDescent="0.25">
      <c r="A119" s="217"/>
      <c r="B119" s="218"/>
      <c r="C119" s="407">
        <v>4017</v>
      </c>
      <c r="D119" s="283" t="s">
        <v>39</v>
      </c>
      <c r="E119" s="284">
        <v>20402</v>
      </c>
      <c r="F119" s="284">
        <v>20402</v>
      </c>
      <c r="G119" s="505">
        <f t="shared" si="17"/>
        <v>100</v>
      </c>
      <c r="H119" s="338"/>
      <c r="I119" s="268">
        <f t="shared" si="19"/>
        <v>0</v>
      </c>
      <c r="J119" s="505">
        <f t="shared" si="18"/>
        <v>0</v>
      </c>
      <c r="K119" s="269"/>
    </row>
    <row r="120" spans="1:11" ht="15" x14ac:dyDescent="0.25">
      <c r="A120" s="217"/>
      <c r="B120" s="218"/>
      <c r="C120" s="407">
        <v>4019</v>
      </c>
      <c r="D120" s="183" t="s">
        <v>39</v>
      </c>
      <c r="E120" s="184">
        <v>3600</v>
      </c>
      <c r="F120" s="184">
        <v>3600</v>
      </c>
      <c r="G120" s="499">
        <f t="shared" si="17"/>
        <v>100</v>
      </c>
      <c r="H120" s="338"/>
      <c r="I120" s="194">
        <f t="shared" si="19"/>
        <v>0</v>
      </c>
      <c r="J120" s="499">
        <f t="shared" si="18"/>
        <v>0</v>
      </c>
      <c r="K120" s="196"/>
    </row>
    <row r="121" spans="1:11" ht="15" x14ac:dyDescent="0.25">
      <c r="A121" s="217"/>
      <c r="B121" s="218"/>
      <c r="C121" s="190">
        <v>4047</v>
      </c>
      <c r="D121" s="183" t="s">
        <v>41</v>
      </c>
      <c r="E121" s="184">
        <v>4415</v>
      </c>
      <c r="F121" s="184">
        <v>4415</v>
      </c>
      <c r="G121" s="499">
        <f t="shared" si="17"/>
        <v>100</v>
      </c>
      <c r="H121" s="193"/>
      <c r="I121" s="194">
        <f t="shared" si="19"/>
        <v>0</v>
      </c>
      <c r="J121" s="499">
        <f t="shared" si="18"/>
        <v>0</v>
      </c>
      <c r="K121" s="196"/>
    </row>
    <row r="122" spans="1:11" ht="15" x14ac:dyDescent="0.25">
      <c r="A122" s="217"/>
      <c r="B122" s="218"/>
      <c r="C122" s="190">
        <v>4049</v>
      </c>
      <c r="D122" s="183" t="s">
        <v>41</v>
      </c>
      <c r="E122" s="184">
        <v>779</v>
      </c>
      <c r="F122" s="184">
        <v>779</v>
      </c>
      <c r="G122" s="499">
        <f t="shared" si="17"/>
        <v>100</v>
      </c>
      <c r="H122" s="193"/>
      <c r="I122" s="194">
        <f t="shared" si="19"/>
        <v>0</v>
      </c>
      <c r="J122" s="499">
        <f t="shared" si="18"/>
        <v>0</v>
      </c>
      <c r="K122" s="196"/>
    </row>
    <row r="123" spans="1:11" ht="15" x14ac:dyDescent="0.25">
      <c r="A123" s="217"/>
      <c r="B123" s="218"/>
      <c r="C123" s="190">
        <v>4117</v>
      </c>
      <c r="D123" s="183" t="s">
        <v>42</v>
      </c>
      <c r="E123" s="184">
        <v>4208</v>
      </c>
      <c r="F123" s="184">
        <v>4208</v>
      </c>
      <c r="G123" s="499">
        <f t="shared" si="17"/>
        <v>100</v>
      </c>
      <c r="H123" s="193"/>
      <c r="I123" s="194">
        <f t="shared" si="19"/>
        <v>0</v>
      </c>
      <c r="J123" s="499">
        <f t="shared" si="18"/>
        <v>0</v>
      </c>
      <c r="K123" s="668"/>
    </row>
    <row r="124" spans="1:11" ht="15" x14ac:dyDescent="0.25">
      <c r="A124" s="217"/>
      <c r="B124" s="218"/>
      <c r="C124" s="190">
        <v>4119</v>
      </c>
      <c r="D124" s="183" t="s">
        <v>42</v>
      </c>
      <c r="E124" s="184">
        <v>743</v>
      </c>
      <c r="F124" s="184">
        <v>743</v>
      </c>
      <c r="G124" s="499">
        <f t="shared" si="17"/>
        <v>100</v>
      </c>
      <c r="H124" s="193"/>
      <c r="I124" s="194">
        <f t="shared" si="19"/>
        <v>0</v>
      </c>
      <c r="J124" s="499">
        <f t="shared" si="18"/>
        <v>0</v>
      </c>
      <c r="K124" s="668"/>
    </row>
    <row r="125" spans="1:11" ht="15" x14ac:dyDescent="0.25">
      <c r="A125" s="217"/>
      <c r="B125" s="218"/>
      <c r="C125" s="190">
        <v>4127</v>
      </c>
      <c r="D125" s="183" t="s">
        <v>43</v>
      </c>
      <c r="E125" s="184">
        <v>600</v>
      </c>
      <c r="F125" s="184">
        <v>600</v>
      </c>
      <c r="G125" s="499">
        <f t="shared" si="17"/>
        <v>100</v>
      </c>
      <c r="H125" s="193"/>
      <c r="I125" s="194">
        <f t="shared" si="19"/>
        <v>0</v>
      </c>
      <c r="J125" s="499">
        <f t="shared" si="18"/>
        <v>0</v>
      </c>
      <c r="K125" s="196"/>
    </row>
    <row r="126" spans="1:11" ht="15" x14ac:dyDescent="0.25">
      <c r="A126" s="1007"/>
      <c r="B126" s="428"/>
      <c r="C126" s="401">
        <v>4129</v>
      </c>
      <c r="D126" s="402" t="s">
        <v>43</v>
      </c>
      <c r="E126" s="403">
        <v>106</v>
      </c>
      <c r="F126" s="403">
        <v>106</v>
      </c>
      <c r="G126" s="586">
        <f t="shared" si="17"/>
        <v>100</v>
      </c>
      <c r="H126" s="641"/>
      <c r="I126" s="587">
        <f t="shared" si="19"/>
        <v>0</v>
      </c>
      <c r="J126" s="586">
        <f t="shared" si="18"/>
        <v>0</v>
      </c>
      <c r="K126" s="589"/>
    </row>
    <row r="127" spans="1:11" ht="15" hidden="1" x14ac:dyDescent="0.25">
      <c r="A127" s="217"/>
      <c r="B127" s="218"/>
      <c r="C127" s="407">
        <v>4287</v>
      </c>
      <c r="D127" s="283" t="s">
        <v>48</v>
      </c>
      <c r="E127" s="284"/>
      <c r="F127" s="338"/>
      <c r="G127" s="505" t="e">
        <f t="shared" si="17"/>
        <v>#DIV/0!</v>
      </c>
      <c r="H127" s="338"/>
      <c r="I127" s="268" t="e">
        <f t="shared" si="19"/>
        <v>#DIV/0!</v>
      </c>
      <c r="J127" s="505" t="e">
        <f t="shared" si="18"/>
        <v>#DIV/0!</v>
      </c>
      <c r="K127" s="269"/>
    </row>
    <row r="128" spans="1:11" ht="15" hidden="1" x14ac:dyDescent="0.25">
      <c r="A128" s="217"/>
      <c r="B128" s="218"/>
      <c r="C128" s="190">
        <v>4289</v>
      </c>
      <c r="D128" s="183" t="s">
        <v>48</v>
      </c>
      <c r="E128" s="184"/>
      <c r="F128" s="193"/>
      <c r="G128" s="499" t="e">
        <f t="shared" si="17"/>
        <v>#DIV/0!</v>
      </c>
      <c r="H128" s="193"/>
      <c r="I128" s="194" t="e">
        <f t="shared" si="19"/>
        <v>#DIV/0!</v>
      </c>
      <c r="J128" s="499" t="e">
        <f t="shared" si="18"/>
        <v>#DIV/0!</v>
      </c>
      <c r="K128" s="196"/>
    </row>
    <row r="129" spans="1:11" ht="15" hidden="1" x14ac:dyDescent="0.25">
      <c r="A129" s="217"/>
      <c r="B129" s="218"/>
      <c r="C129" s="190">
        <v>4307</v>
      </c>
      <c r="D129" s="197" t="s">
        <v>22</v>
      </c>
      <c r="E129" s="184"/>
      <c r="F129" s="193"/>
      <c r="G129" s="499" t="e">
        <f t="shared" si="17"/>
        <v>#DIV/0!</v>
      </c>
      <c r="H129" s="193"/>
      <c r="I129" s="194" t="e">
        <f t="shared" si="19"/>
        <v>#DIV/0!</v>
      </c>
      <c r="J129" s="499" t="e">
        <f t="shared" si="18"/>
        <v>#DIV/0!</v>
      </c>
      <c r="K129" s="196"/>
    </row>
    <row r="130" spans="1:11" ht="15" hidden="1" x14ac:dyDescent="0.25">
      <c r="A130" s="217"/>
      <c r="B130" s="218"/>
      <c r="C130" s="190">
        <v>4309</v>
      </c>
      <c r="D130" s="197" t="s">
        <v>22</v>
      </c>
      <c r="E130" s="184"/>
      <c r="F130" s="193"/>
      <c r="G130" s="499" t="e">
        <f t="shared" si="17"/>
        <v>#DIV/0!</v>
      </c>
      <c r="H130" s="193"/>
      <c r="I130" s="194" t="e">
        <f t="shared" si="19"/>
        <v>#DIV/0!</v>
      </c>
      <c r="J130" s="499" t="e">
        <f t="shared" si="18"/>
        <v>#DIV/0!</v>
      </c>
      <c r="K130" s="196"/>
    </row>
    <row r="131" spans="1:11" ht="15" hidden="1" x14ac:dyDescent="0.25">
      <c r="A131" s="217"/>
      <c r="B131" s="218"/>
      <c r="C131" s="190">
        <v>4417</v>
      </c>
      <c r="D131" s="183" t="s">
        <v>54</v>
      </c>
      <c r="E131" s="169"/>
      <c r="F131" s="169"/>
      <c r="G131" s="577" t="e">
        <f t="shared" si="17"/>
        <v>#DIV/0!</v>
      </c>
      <c r="H131" s="169"/>
      <c r="I131" s="170" t="e">
        <f t="shared" si="19"/>
        <v>#DIV/0!</v>
      </c>
      <c r="J131" s="577" t="e">
        <f t="shared" si="18"/>
        <v>#DIV/0!</v>
      </c>
      <c r="K131" s="171"/>
    </row>
    <row r="132" spans="1:11" ht="34.5" hidden="1" customHeight="1" x14ac:dyDescent="0.25">
      <c r="A132" s="669"/>
      <c r="B132" s="670"/>
      <c r="C132" s="165">
        <v>4707</v>
      </c>
      <c r="D132" s="166" t="s">
        <v>60</v>
      </c>
      <c r="E132" s="671"/>
      <c r="F132" s="671"/>
      <c r="G132" s="672" t="e">
        <f t="shared" si="17"/>
        <v>#DIV/0!</v>
      </c>
      <c r="H132" s="673"/>
      <c r="I132" s="672" t="e">
        <f t="shared" si="19"/>
        <v>#DIV/0!</v>
      </c>
      <c r="J132" s="672" t="e">
        <f t="shared" si="18"/>
        <v>#DIV/0!</v>
      </c>
      <c r="K132" s="674"/>
    </row>
    <row r="133" spans="1:11" ht="30" hidden="1" customHeight="1" x14ac:dyDescent="0.25">
      <c r="A133" s="675"/>
      <c r="B133" s="670"/>
      <c r="C133" s="165">
        <v>4709</v>
      </c>
      <c r="D133" s="166" t="s">
        <v>60</v>
      </c>
      <c r="E133" s="676"/>
      <c r="F133" s="676"/>
      <c r="G133" s="677"/>
      <c r="H133" s="678"/>
      <c r="I133" s="677"/>
      <c r="J133" s="677"/>
      <c r="K133" s="679"/>
    </row>
    <row r="134" spans="1:11" ht="15" hidden="1" x14ac:dyDescent="0.25">
      <c r="A134" s="670"/>
      <c r="B134" s="670"/>
      <c r="C134" s="58"/>
      <c r="D134" s="680"/>
      <c r="E134" s="681"/>
      <c r="F134" s="681"/>
      <c r="G134" s="682" t="e">
        <f t="shared" si="17"/>
        <v>#DIV/0!</v>
      </c>
      <c r="H134" s="681"/>
      <c r="I134" s="682" t="e">
        <f t="shared" si="19"/>
        <v>#DIV/0!</v>
      </c>
      <c r="J134" s="682" t="e">
        <f t="shared" si="18"/>
        <v>#DIV/0!</v>
      </c>
      <c r="K134" s="666"/>
    </row>
    <row r="135" spans="1:11" ht="15" hidden="1" x14ac:dyDescent="0.25">
      <c r="A135" s="670"/>
      <c r="B135" s="670"/>
      <c r="C135" s="666"/>
      <c r="D135" s="426" t="s">
        <v>140</v>
      </c>
      <c r="E135" s="426">
        <f>SUM(E136)</f>
        <v>0</v>
      </c>
      <c r="F135" s="426">
        <f>SUM(F136)</f>
        <v>0</v>
      </c>
      <c r="G135" s="426"/>
      <c r="H135" s="426"/>
      <c r="I135" s="426"/>
      <c r="J135" s="426"/>
      <c r="K135" s="426"/>
    </row>
    <row r="136" spans="1:11" ht="75.75" hidden="1" thickBot="1" x14ac:dyDescent="0.3">
      <c r="A136" s="683"/>
      <c r="B136" s="683"/>
      <c r="C136" s="684">
        <v>2910</v>
      </c>
      <c r="D136" s="685" t="s">
        <v>220</v>
      </c>
      <c r="E136" s="686"/>
      <c r="F136" s="686"/>
      <c r="G136" s="686"/>
      <c r="H136" s="686"/>
      <c r="I136" s="686"/>
      <c r="J136" s="686"/>
      <c r="K136" s="686"/>
    </row>
    <row r="137" spans="1:11" ht="15" x14ac:dyDescent="0.25">
      <c r="A137" s="51"/>
      <c r="B137" s="51"/>
      <c r="C137" s="52"/>
      <c r="D137" s="51"/>
      <c r="E137" s="51"/>
      <c r="F137" s="51"/>
      <c r="G137" s="51"/>
      <c r="H137" s="51"/>
      <c r="I137" s="51"/>
      <c r="J137" s="51"/>
      <c r="K137" s="51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8" firstPageNumber="0" fitToHeight="0" orientation="landscape" r:id="rId1"/>
  <headerFooter alignWithMargins="0"/>
  <rowBreaks count="2" manualBreakCount="2">
    <brk id="35" max="10" man="1"/>
    <brk id="69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view="pageBreakPreview" zoomScale="115" zoomScaleNormal="100" zoomScaleSheetLayoutView="115" workbookViewId="0">
      <pane xSplit="3" ySplit="9" topLeftCell="D117" activePane="bottomRight" state="frozen"/>
      <selection pane="topRight" activeCell="D1" sqref="D1"/>
      <selection pane="bottomLeft" activeCell="A10" sqref="A10"/>
      <selection pane="bottomRight" activeCell="A116" sqref="A116:A117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285156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222</v>
      </c>
      <c r="J3" s="54"/>
      <c r="K3" s="51"/>
    </row>
    <row r="4" spans="1:11" ht="15" x14ac:dyDescent="0.25">
      <c r="A4" s="51"/>
      <c r="B4" s="51"/>
      <c r="C4" s="52"/>
      <c r="D4" s="101" t="s">
        <v>207</v>
      </c>
      <c r="E4" s="101"/>
      <c r="F4" s="51"/>
      <c r="G4" s="51"/>
      <c r="H4" s="51"/>
      <c r="I4" s="51"/>
      <c r="J4" s="54"/>
      <c r="K4" s="51"/>
    </row>
    <row r="5" spans="1:11" ht="15" x14ac:dyDescent="0.25">
      <c r="A5" s="693"/>
      <c r="B5" s="102"/>
      <c r="C5" s="61"/>
      <c r="D5" s="1301" t="s">
        <v>32</v>
      </c>
      <c r="E5" s="62" t="s">
        <v>2</v>
      </c>
      <c r="F5" s="63" t="s">
        <v>3</v>
      </c>
      <c r="G5" s="63" t="s">
        <v>4</v>
      </c>
      <c r="H5" s="63" t="s">
        <v>5</v>
      </c>
      <c r="I5" s="63" t="s">
        <v>4</v>
      </c>
      <c r="J5" s="63" t="s">
        <v>4</v>
      </c>
      <c r="K5" s="64"/>
    </row>
    <row r="6" spans="1:11" ht="15" x14ac:dyDescent="0.25">
      <c r="A6" s="694" t="s">
        <v>6</v>
      </c>
      <c r="B6" s="67" t="s">
        <v>7</v>
      </c>
      <c r="C6" s="67" t="s">
        <v>8</v>
      </c>
      <c r="D6" s="1301"/>
      <c r="E6" s="68" t="s">
        <v>9</v>
      </c>
      <c r="F6" s="69" t="s">
        <v>10</v>
      </c>
      <c r="G6" s="70" t="s">
        <v>11</v>
      </c>
      <c r="H6" s="69" t="s">
        <v>12</v>
      </c>
      <c r="I6" s="70" t="s">
        <v>13</v>
      </c>
      <c r="J6" s="70" t="s">
        <v>14</v>
      </c>
      <c r="K6" s="71" t="s">
        <v>15</v>
      </c>
    </row>
    <row r="7" spans="1:11" ht="15" x14ac:dyDescent="0.25">
      <c r="A7" s="695"/>
      <c r="B7" s="67"/>
      <c r="C7" s="67"/>
      <c r="D7" s="1301"/>
      <c r="E7" s="68" t="s">
        <v>206</v>
      </c>
      <c r="F7" s="69" t="s">
        <v>223</v>
      </c>
      <c r="G7" s="69" t="s">
        <v>16</v>
      </c>
      <c r="H7" s="69" t="s">
        <v>224</v>
      </c>
      <c r="I7" s="69" t="s">
        <v>16</v>
      </c>
      <c r="J7" s="69" t="s">
        <v>16</v>
      </c>
      <c r="K7" s="72"/>
    </row>
    <row r="8" spans="1:11" s="7" customFormat="1" ht="10.5" customHeight="1" x14ac:dyDescent="0.2">
      <c r="A8" s="696">
        <v>1</v>
      </c>
      <c r="B8" s="75">
        <v>2</v>
      </c>
      <c r="C8" s="75">
        <v>3</v>
      </c>
      <c r="D8" s="75">
        <v>4</v>
      </c>
      <c r="E8" s="76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7">
        <v>11</v>
      </c>
    </row>
    <row r="9" spans="1:11" s="21" customFormat="1" ht="24.75" customHeight="1" x14ac:dyDescent="0.2">
      <c r="A9" s="389">
        <v>854</v>
      </c>
      <c r="B9" s="568"/>
      <c r="C9" s="568"/>
      <c r="D9" s="568" t="s">
        <v>180</v>
      </c>
      <c r="E9" s="46">
        <f>SUM(E10+E41+E64+E95+E116+E97+E119+E133+E34)</f>
        <v>3921634</v>
      </c>
      <c r="F9" s="46">
        <f>SUM(F10+F41+F64+F95+F116+F97+F119+F133+F34)</f>
        <v>3855036</v>
      </c>
      <c r="G9" s="47">
        <f t="shared" ref="G9:G98" si="0">SUM(F9/E9*100)</f>
        <v>98.301779309338912</v>
      </c>
      <c r="H9" s="46">
        <f>SUM(H10+H41+H64+H95+H116+H97+H119+H133+H34)</f>
        <v>3948795</v>
      </c>
      <c r="I9" s="691">
        <f t="shared" ref="I9:I64" si="1">SUM(H9/F9*100)</f>
        <v>102.43211736544096</v>
      </c>
      <c r="J9" s="691">
        <f t="shared" ref="J9:J97" si="2">SUM(H9/E9*100)</f>
        <v>100.69259395445877</v>
      </c>
      <c r="K9" s="692"/>
    </row>
    <row r="10" spans="1:11" s="9" customFormat="1" ht="15" customHeight="1" x14ac:dyDescent="0.2">
      <c r="A10" s="719"/>
      <c r="B10" s="100">
        <v>85403</v>
      </c>
      <c r="C10" s="100"/>
      <c r="D10" s="156" t="s">
        <v>181</v>
      </c>
      <c r="E10" s="90">
        <f>SUM(E11+E31)</f>
        <v>1705791</v>
      </c>
      <c r="F10" s="90">
        <f>SUM(F11+F31)</f>
        <v>1705791</v>
      </c>
      <c r="G10" s="91">
        <f t="shared" si="0"/>
        <v>100</v>
      </c>
      <c r="H10" s="92">
        <f>SUM(H11+H31)</f>
        <v>1754603</v>
      </c>
      <c r="I10" s="94">
        <f t="shared" si="1"/>
        <v>102.86154634418871</v>
      </c>
      <c r="J10" s="94">
        <f t="shared" si="2"/>
        <v>102.86154634418871</v>
      </c>
      <c r="K10" s="278"/>
    </row>
    <row r="11" spans="1:11" s="9" customFormat="1" ht="15" customHeight="1" x14ac:dyDescent="0.2">
      <c r="A11" s="389"/>
      <c r="B11" s="97"/>
      <c r="C11" s="233"/>
      <c r="D11" s="122" t="s">
        <v>138</v>
      </c>
      <c r="E11" s="146">
        <f>SUM(E12:E30)</f>
        <v>1686609</v>
      </c>
      <c r="F11" s="146">
        <f>SUM(F12:F30)</f>
        <v>1686609</v>
      </c>
      <c r="G11" s="147">
        <f t="shared" si="0"/>
        <v>100</v>
      </c>
      <c r="H11" s="148">
        <f>SUM(H12:H30)</f>
        <v>1729660</v>
      </c>
      <c r="I11" s="149">
        <f t="shared" si="1"/>
        <v>102.55251809992714</v>
      </c>
      <c r="J11" s="149">
        <f t="shared" si="2"/>
        <v>102.55251809992714</v>
      </c>
      <c r="K11" s="231"/>
    </row>
    <row r="12" spans="1:11" s="9" customFormat="1" ht="12.75" customHeight="1" x14ac:dyDescent="0.25">
      <c r="A12" s="396"/>
      <c r="B12" s="157"/>
      <c r="C12" s="107">
        <v>3020</v>
      </c>
      <c r="D12" s="124" t="s">
        <v>37</v>
      </c>
      <c r="E12" s="125">
        <v>4250</v>
      </c>
      <c r="F12" s="125">
        <v>4250</v>
      </c>
      <c r="G12" s="126">
        <f t="shared" si="0"/>
        <v>100</v>
      </c>
      <c r="H12" s="127">
        <v>4250</v>
      </c>
      <c r="I12" s="128">
        <f t="shared" si="1"/>
        <v>100</v>
      </c>
      <c r="J12" s="128">
        <f t="shared" si="2"/>
        <v>100</v>
      </c>
      <c r="K12" s="524"/>
    </row>
    <row r="13" spans="1:11" ht="12.75" customHeight="1" x14ac:dyDescent="0.25">
      <c r="A13" s="396"/>
      <c r="B13" s="157"/>
      <c r="C13" s="190">
        <v>4010</v>
      </c>
      <c r="D13" s="183" t="s">
        <v>39</v>
      </c>
      <c r="E13" s="184">
        <v>922210</v>
      </c>
      <c r="F13" s="184">
        <v>922210</v>
      </c>
      <c r="G13" s="185">
        <f t="shared" si="0"/>
        <v>100</v>
      </c>
      <c r="H13" s="184">
        <v>986063</v>
      </c>
      <c r="I13" s="185">
        <f t="shared" si="1"/>
        <v>106.92391103978487</v>
      </c>
      <c r="J13" s="185">
        <f t="shared" si="2"/>
        <v>106.92391103978487</v>
      </c>
      <c r="K13" s="187"/>
    </row>
    <row r="14" spans="1:11" ht="12.75" customHeight="1" x14ac:dyDescent="0.25">
      <c r="A14" s="396"/>
      <c r="B14" s="157"/>
      <c r="C14" s="190">
        <v>4040</v>
      </c>
      <c r="D14" s="183" t="s">
        <v>41</v>
      </c>
      <c r="E14" s="184">
        <v>84480</v>
      </c>
      <c r="F14" s="184">
        <v>84480</v>
      </c>
      <c r="G14" s="185">
        <f t="shared" si="0"/>
        <v>100</v>
      </c>
      <c r="H14" s="184">
        <v>92000</v>
      </c>
      <c r="I14" s="185">
        <f t="shared" si="1"/>
        <v>108.90151515151516</v>
      </c>
      <c r="J14" s="185">
        <f t="shared" si="2"/>
        <v>108.90151515151516</v>
      </c>
      <c r="K14" s="187"/>
    </row>
    <row r="15" spans="1:11" ht="12.75" customHeight="1" x14ac:dyDescent="0.25">
      <c r="A15" s="396"/>
      <c r="B15" s="157"/>
      <c r="C15" s="190">
        <v>4110</v>
      </c>
      <c r="D15" s="183" t="s">
        <v>42</v>
      </c>
      <c r="E15" s="184">
        <v>183984</v>
      </c>
      <c r="F15" s="184">
        <v>183984</v>
      </c>
      <c r="G15" s="185">
        <f t="shared" si="0"/>
        <v>100</v>
      </c>
      <c r="H15" s="184">
        <v>185700</v>
      </c>
      <c r="I15" s="185">
        <f t="shared" si="1"/>
        <v>100.93268979911296</v>
      </c>
      <c r="J15" s="185">
        <f t="shared" si="2"/>
        <v>100.93268979911296</v>
      </c>
      <c r="K15" s="187"/>
    </row>
    <row r="16" spans="1:11" ht="12.75" customHeight="1" x14ac:dyDescent="0.25">
      <c r="A16" s="396"/>
      <c r="B16" s="157"/>
      <c r="C16" s="190">
        <v>4120</v>
      </c>
      <c r="D16" s="183" t="s">
        <v>43</v>
      </c>
      <c r="E16" s="184">
        <v>25999</v>
      </c>
      <c r="F16" s="184">
        <v>25999</v>
      </c>
      <c r="G16" s="185">
        <f t="shared" si="0"/>
        <v>100</v>
      </c>
      <c r="H16" s="184">
        <v>26450</v>
      </c>
      <c r="I16" s="185">
        <f t="shared" si="1"/>
        <v>101.73468210315781</v>
      </c>
      <c r="J16" s="185">
        <f t="shared" si="2"/>
        <v>101.73468210315781</v>
      </c>
      <c r="K16" s="187"/>
    </row>
    <row r="17" spans="1:11" ht="12.75" customHeight="1" x14ac:dyDescent="0.25">
      <c r="A17" s="396"/>
      <c r="B17" s="157"/>
      <c r="C17" s="190">
        <v>4170</v>
      </c>
      <c r="D17" s="183" t="s">
        <v>45</v>
      </c>
      <c r="E17" s="184">
        <v>3695</v>
      </c>
      <c r="F17" s="184">
        <v>3695</v>
      </c>
      <c r="G17" s="185">
        <f t="shared" si="0"/>
        <v>100</v>
      </c>
      <c r="H17" s="184">
        <v>3695</v>
      </c>
      <c r="I17" s="662">
        <f t="shared" si="1"/>
        <v>100</v>
      </c>
      <c r="J17" s="185">
        <f t="shared" si="2"/>
        <v>100</v>
      </c>
      <c r="K17" s="187"/>
    </row>
    <row r="18" spans="1:11" ht="12.75" customHeight="1" x14ac:dyDescent="0.25">
      <c r="A18" s="396"/>
      <c r="B18" s="157"/>
      <c r="C18" s="190">
        <v>4210</v>
      </c>
      <c r="D18" s="183" t="s">
        <v>31</v>
      </c>
      <c r="E18" s="184">
        <v>68035</v>
      </c>
      <c r="F18" s="184">
        <v>68035</v>
      </c>
      <c r="G18" s="185">
        <f t="shared" si="0"/>
        <v>100</v>
      </c>
      <c r="H18" s="184">
        <v>68035</v>
      </c>
      <c r="I18" s="185">
        <f t="shared" si="1"/>
        <v>100</v>
      </c>
      <c r="J18" s="185">
        <f t="shared" si="2"/>
        <v>100</v>
      </c>
      <c r="K18" s="187"/>
    </row>
    <row r="19" spans="1:11" ht="12.75" customHeight="1" x14ac:dyDescent="0.25">
      <c r="A19" s="396"/>
      <c r="B19" s="157"/>
      <c r="C19" s="190">
        <v>4220</v>
      </c>
      <c r="D19" s="274" t="s">
        <v>163</v>
      </c>
      <c r="E19" s="184">
        <v>1080</v>
      </c>
      <c r="F19" s="184">
        <v>1080</v>
      </c>
      <c r="G19" s="185">
        <f t="shared" si="0"/>
        <v>100</v>
      </c>
      <c r="H19" s="184">
        <v>1080</v>
      </c>
      <c r="I19" s="185">
        <f t="shared" si="1"/>
        <v>100</v>
      </c>
      <c r="J19" s="185">
        <f t="shared" si="2"/>
        <v>100</v>
      </c>
      <c r="K19" s="187"/>
    </row>
    <row r="20" spans="1:11" ht="12.75" customHeight="1" x14ac:dyDescent="0.25">
      <c r="A20" s="396"/>
      <c r="B20" s="157"/>
      <c r="C20" s="190">
        <v>4240</v>
      </c>
      <c r="D20" s="183" t="s">
        <v>88</v>
      </c>
      <c r="E20" s="184">
        <v>11644</v>
      </c>
      <c r="F20" s="184">
        <v>11644</v>
      </c>
      <c r="G20" s="185">
        <f t="shared" si="0"/>
        <v>100</v>
      </c>
      <c r="H20" s="184">
        <v>11644</v>
      </c>
      <c r="I20" s="185">
        <f t="shared" si="1"/>
        <v>100</v>
      </c>
      <c r="J20" s="185">
        <f t="shared" si="2"/>
        <v>100</v>
      </c>
      <c r="K20" s="187"/>
    </row>
    <row r="21" spans="1:11" ht="12.75" customHeight="1" x14ac:dyDescent="0.25">
      <c r="A21" s="396"/>
      <c r="B21" s="157"/>
      <c r="C21" s="190">
        <v>4260</v>
      </c>
      <c r="D21" s="183" t="s">
        <v>46</v>
      </c>
      <c r="E21" s="184">
        <v>109132</v>
      </c>
      <c r="F21" s="184">
        <v>109132</v>
      </c>
      <c r="G21" s="185">
        <f t="shared" si="0"/>
        <v>100</v>
      </c>
      <c r="H21" s="184">
        <v>109132</v>
      </c>
      <c r="I21" s="185">
        <f t="shared" si="1"/>
        <v>100</v>
      </c>
      <c r="J21" s="185">
        <f t="shared" si="2"/>
        <v>100</v>
      </c>
      <c r="K21" s="187"/>
    </row>
    <row r="22" spans="1:11" ht="12.75" customHeight="1" x14ac:dyDescent="0.25">
      <c r="A22" s="396"/>
      <c r="B22" s="157"/>
      <c r="C22" s="190">
        <v>4270</v>
      </c>
      <c r="D22" s="183" t="s">
        <v>47</v>
      </c>
      <c r="E22" s="184">
        <v>3167</v>
      </c>
      <c r="F22" s="184">
        <v>3167</v>
      </c>
      <c r="G22" s="185">
        <f t="shared" si="0"/>
        <v>100</v>
      </c>
      <c r="H22" s="184">
        <v>3167</v>
      </c>
      <c r="I22" s="185">
        <f t="shared" si="1"/>
        <v>100</v>
      </c>
      <c r="J22" s="185">
        <f t="shared" si="2"/>
        <v>100</v>
      </c>
      <c r="K22" s="187"/>
    </row>
    <row r="23" spans="1:11" ht="12.75" customHeight="1" x14ac:dyDescent="0.25">
      <c r="A23" s="396"/>
      <c r="B23" s="157"/>
      <c r="C23" s="190">
        <v>4280</v>
      </c>
      <c r="D23" s="183" t="s">
        <v>48</v>
      </c>
      <c r="E23" s="184">
        <v>1985</v>
      </c>
      <c r="F23" s="184">
        <v>1985</v>
      </c>
      <c r="G23" s="185">
        <f t="shared" si="0"/>
        <v>100</v>
      </c>
      <c r="H23" s="184">
        <v>1985</v>
      </c>
      <c r="I23" s="185">
        <f t="shared" si="1"/>
        <v>100</v>
      </c>
      <c r="J23" s="185">
        <f t="shared" si="2"/>
        <v>100</v>
      </c>
      <c r="K23" s="187"/>
    </row>
    <row r="24" spans="1:11" ht="12.75" customHeight="1" x14ac:dyDescent="0.25">
      <c r="A24" s="396"/>
      <c r="B24" s="157"/>
      <c r="C24" s="190">
        <v>4300</v>
      </c>
      <c r="D24" s="197" t="s">
        <v>22</v>
      </c>
      <c r="E24" s="184">
        <v>154802</v>
      </c>
      <c r="F24" s="184">
        <v>154802</v>
      </c>
      <c r="G24" s="185">
        <f t="shared" si="0"/>
        <v>100</v>
      </c>
      <c r="H24" s="184">
        <v>154802</v>
      </c>
      <c r="I24" s="185">
        <f t="shared" si="1"/>
        <v>100</v>
      </c>
      <c r="J24" s="185">
        <f t="shared" si="2"/>
        <v>100</v>
      </c>
      <c r="K24" s="187"/>
    </row>
    <row r="25" spans="1:11" ht="15.75" customHeight="1" x14ac:dyDescent="0.2">
      <c r="A25" s="396"/>
      <c r="B25" s="157"/>
      <c r="C25" s="191">
        <v>4360</v>
      </c>
      <c r="D25" s="1025" t="s">
        <v>260</v>
      </c>
      <c r="E25" s="193">
        <v>7449</v>
      </c>
      <c r="F25" s="193">
        <v>7449</v>
      </c>
      <c r="G25" s="194">
        <f t="shared" si="0"/>
        <v>100</v>
      </c>
      <c r="H25" s="193">
        <v>7449</v>
      </c>
      <c r="I25" s="194">
        <f t="shared" si="1"/>
        <v>100</v>
      </c>
      <c r="J25" s="194">
        <f t="shared" si="2"/>
        <v>100</v>
      </c>
      <c r="K25" s="196"/>
    </row>
    <row r="26" spans="1:11" ht="12.75" customHeight="1" x14ac:dyDescent="0.25">
      <c r="A26" s="396"/>
      <c r="B26" s="157"/>
      <c r="C26" s="190">
        <v>4410</v>
      </c>
      <c r="D26" s="183" t="s">
        <v>54</v>
      </c>
      <c r="E26" s="184">
        <v>5890</v>
      </c>
      <c r="F26" s="184">
        <v>5890</v>
      </c>
      <c r="G26" s="185">
        <f t="shared" si="0"/>
        <v>100</v>
      </c>
      <c r="H26" s="184">
        <v>5890</v>
      </c>
      <c r="I26" s="185">
        <f t="shared" si="1"/>
        <v>100</v>
      </c>
      <c r="J26" s="185">
        <f t="shared" si="2"/>
        <v>100</v>
      </c>
      <c r="K26" s="187"/>
    </row>
    <row r="27" spans="1:11" ht="12.75" customHeight="1" x14ac:dyDescent="0.25">
      <c r="A27" s="396"/>
      <c r="B27" s="157"/>
      <c r="C27" s="190">
        <v>4440</v>
      </c>
      <c r="D27" s="183" t="s">
        <v>55</v>
      </c>
      <c r="E27" s="184">
        <v>48329</v>
      </c>
      <c r="F27" s="184">
        <v>48329</v>
      </c>
      <c r="G27" s="185">
        <f t="shared" si="0"/>
        <v>100</v>
      </c>
      <c r="H27" s="184">
        <v>46880</v>
      </c>
      <c r="I27" s="185">
        <f t="shared" si="1"/>
        <v>97.001800161393774</v>
      </c>
      <c r="J27" s="185">
        <f t="shared" si="2"/>
        <v>97.001800161393774</v>
      </c>
      <c r="K27" s="187"/>
    </row>
    <row r="28" spans="1:11" ht="12.75" customHeight="1" x14ac:dyDescent="0.25">
      <c r="A28" s="396"/>
      <c r="B28" s="157"/>
      <c r="C28" s="190">
        <v>4610</v>
      </c>
      <c r="D28" s="183" t="s">
        <v>96</v>
      </c>
      <c r="E28" s="184">
        <v>898</v>
      </c>
      <c r="F28" s="184">
        <v>898</v>
      </c>
      <c r="G28" s="185">
        <f t="shared" si="0"/>
        <v>100</v>
      </c>
      <c r="H28" s="184">
        <v>898</v>
      </c>
      <c r="I28" s="185">
        <f t="shared" si="1"/>
        <v>100</v>
      </c>
      <c r="J28" s="185">
        <f t="shared" si="2"/>
        <v>100</v>
      </c>
      <c r="K28" s="187"/>
    </row>
    <row r="29" spans="1:11" ht="35.25" customHeight="1" x14ac:dyDescent="0.25">
      <c r="A29" s="396"/>
      <c r="B29" s="157"/>
      <c r="C29" s="191">
        <v>4700</v>
      </c>
      <c r="D29" s="332" t="s">
        <v>60</v>
      </c>
      <c r="E29" s="193">
        <v>37566</v>
      </c>
      <c r="F29" s="193">
        <v>37566</v>
      </c>
      <c r="G29" s="194">
        <f t="shared" si="0"/>
        <v>100</v>
      </c>
      <c r="H29" s="193">
        <v>9540</v>
      </c>
      <c r="I29" s="194">
        <f t="shared" si="1"/>
        <v>25.395304264494488</v>
      </c>
      <c r="J29" s="194">
        <f t="shared" si="2"/>
        <v>25.395304264494488</v>
      </c>
      <c r="K29" s="187"/>
    </row>
    <row r="30" spans="1:11" ht="12.75" customHeight="1" x14ac:dyDescent="0.2">
      <c r="A30" s="396"/>
      <c r="B30" s="157"/>
      <c r="C30" s="165">
        <v>4780</v>
      </c>
      <c r="D30" s="637" t="s">
        <v>139</v>
      </c>
      <c r="E30" s="169">
        <v>12014</v>
      </c>
      <c r="F30" s="169">
        <v>12014</v>
      </c>
      <c r="G30" s="170">
        <f t="shared" si="0"/>
        <v>100</v>
      </c>
      <c r="H30" s="169">
        <v>11000</v>
      </c>
      <c r="I30" s="170">
        <f t="shared" si="1"/>
        <v>91.559846845347096</v>
      </c>
      <c r="J30" s="170">
        <f t="shared" si="2"/>
        <v>91.559846845347096</v>
      </c>
      <c r="K30" s="171"/>
    </row>
    <row r="31" spans="1:11" ht="15" customHeight="1" x14ac:dyDescent="0.25">
      <c r="A31" s="396"/>
      <c r="B31" s="157"/>
      <c r="C31" s="542"/>
      <c r="D31" s="122" t="s">
        <v>140</v>
      </c>
      <c r="E31" s="148">
        <f>SUM(E32:E33)</f>
        <v>19182</v>
      </c>
      <c r="F31" s="148">
        <f>SUM(F32:F33)</f>
        <v>19182</v>
      </c>
      <c r="G31" s="149">
        <f>SUM(F31/E31*100)</f>
        <v>100</v>
      </c>
      <c r="H31" s="148">
        <f>SUM(H32:H33)</f>
        <v>24943</v>
      </c>
      <c r="I31" s="149">
        <f t="shared" si="1"/>
        <v>130.03336461265772</v>
      </c>
      <c r="J31" s="149">
        <f t="shared" si="2"/>
        <v>130.03336461265772</v>
      </c>
      <c r="K31" s="308"/>
    </row>
    <row r="32" spans="1:11" ht="12.75" customHeight="1" x14ac:dyDescent="0.25">
      <c r="A32" s="179"/>
      <c r="B32" s="583"/>
      <c r="C32" s="697">
        <v>4010</v>
      </c>
      <c r="D32" s="428" t="s">
        <v>39</v>
      </c>
      <c r="E32" s="698">
        <v>19182</v>
      </c>
      <c r="F32" s="698">
        <v>19182</v>
      </c>
      <c r="G32" s="699">
        <f t="shared" si="0"/>
        <v>100</v>
      </c>
      <c r="H32" s="698">
        <v>24943</v>
      </c>
      <c r="I32" s="699">
        <f t="shared" si="1"/>
        <v>130.03336461265772</v>
      </c>
      <c r="J32" s="699">
        <f t="shared" si="2"/>
        <v>130.03336461265772</v>
      </c>
      <c r="K32" s="700"/>
    </row>
    <row r="33" spans="1:11" ht="12.75" hidden="1" customHeight="1" x14ac:dyDescent="0.25">
      <c r="A33" s="179"/>
      <c r="B33" s="157"/>
      <c r="C33" s="212">
        <v>4110</v>
      </c>
      <c r="D33" s="218" t="s">
        <v>42</v>
      </c>
      <c r="E33" s="189"/>
      <c r="F33" s="189"/>
      <c r="G33" s="214" t="e">
        <f t="shared" si="0"/>
        <v>#DIV/0!</v>
      </c>
      <c r="H33" s="189"/>
      <c r="I33" s="214" t="e">
        <f t="shared" si="1"/>
        <v>#DIV/0!</v>
      </c>
      <c r="J33" s="214" t="e">
        <f t="shared" si="2"/>
        <v>#DIV/0!</v>
      </c>
      <c r="K33" s="216"/>
    </row>
    <row r="34" spans="1:11" ht="12.75" customHeight="1" x14ac:dyDescent="0.2">
      <c r="A34" s="179"/>
      <c r="B34" s="233">
        <v>85404</v>
      </c>
      <c r="C34" s="525"/>
      <c r="D34" s="430" t="s">
        <v>256</v>
      </c>
      <c r="E34" s="492">
        <f>SUM(E36:E40)</f>
        <v>11531</v>
      </c>
      <c r="F34" s="492">
        <f>SUM(F36:F40)</f>
        <v>11531</v>
      </c>
      <c r="G34" s="149">
        <f>SUM(F34/E34*100)</f>
        <v>100</v>
      </c>
      <c r="H34" s="492">
        <f>SUM(H36:H40)</f>
        <v>42410</v>
      </c>
      <c r="I34" s="149">
        <f t="shared" ref="I34" si="3">SUM(H34/F34*100)</f>
        <v>367.79117162431703</v>
      </c>
      <c r="J34" s="149">
        <f t="shared" ref="J34" si="4">SUM(H34/E34*100)</f>
        <v>367.79117162431703</v>
      </c>
      <c r="K34" s="308"/>
    </row>
    <row r="35" spans="1:11" ht="12.75" customHeight="1" x14ac:dyDescent="0.25">
      <c r="A35" s="396"/>
      <c r="B35" s="157"/>
      <c r="C35" s="212"/>
      <c r="D35" s="337" t="s">
        <v>138</v>
      </c>
      <c r="E35" s="1255"/>
      <c r="F35" s="1255"/>
      <c r="G35" s="1256"/>
      <c r="H35" s="1255"/>
      <c r="I35" s="1256"/>
      <c r="J35" s="1256"/>
      <c r="K35" s="1137"/>
    </row>
    <row r="36" spans="1:11" ht="12.75" customHeight="1" x14ac:dyDescent="0.25">
      <c r="A36" s="396"/>
      <c r="B36" s="157"/>
      <c r="C36" s="407">
        <v>4010</v>
      </c>
      <c r="D36" s="283" t="s">
        <v>39</v>
      </c>
      <c r="E36" s="284">
        <v>9515</v>
      </c>
      <c r="F36" s="284">
        <v>9515</v>
      </c>
      <c r="G36" s="268">
        <f t="shared" si="0"/>
        <v>100</v>
      </c>
      <c r="H36" s="284">
        <v>34150</v>
      </c>
      <c r="I36" s="285">
        <f t="shared" ref="I36:I40" si="5">SUM(H36/F36*100)</f>
        <v>358.90698896479245</v>
      </c>
      <c r="J36" s="285">
        <f t="shared" ref="J36:J40" si="6">SUM(H36/E36*100)</f>
        <v>358.90698896479245</v>
      </c>
      <c r="K36" s="288"/>
    </row>
    <row r="37" spans="1:11" ht="12.75" customHeight="1" x14ac:dyDescent="0.25">
      <c r="A37" s="396"/>
      <c r="B37" s="157"/>
      <c r="C37" s="407">
        <v>4040</v>
      </c>
      <c r="D37" s="183" t="s">
        <v>41</v>
      </c>
      <c r="E37" s="284"/>
      <c r="F37" s="284"/>
      <c r="G37" s="285"/>
      <c r="H37" s="284">
        <v>850</v>
      </c>
      <c r="I37" s="185"/>
      <c r="J37" s="185"/>
      <c r="K37" s="288"/>
    </row>
    <row r="38" spans="1:11" ht="12.75" customHeight="1" x14ac:dyDescent="0.25">
      <c r="A38" s="399"/>
      <c r="B38" s="583"/>
      <c r="C38" s="401">
        <v>4110</v>
      </c>
      <c r="D38" s="402" t="s">
        <v>42</v>
      </c>
      <c r="E38" s="403">
        <v>1639</v>
      </c>
      <c r="F38" s="403">
        <v>1639</v>
      </c>
      <c r="G38" s="587">
        <f t="shared" si="0"/>
        <v>100</v>
      </c>
      <c r="H38" s="403">
        <v>6027</v>
      </c>
      <c r="I38" s="404">
        <f t="shared" si="5"/>
        <v>367.72422208663818</v>
      </c>
      <c r="J38" s="404">
        <f t="shared" si="6"/>
        <v>367.72422208663818</v>
      </c>
      <c r="K38" s="406"/>
    </row>
    <row r="39" spans="1:11" ht="12.75" customHeight="1" x14ac:dyDescent="0.25">
      <c r="A39" s="396"/>
      <c r="B39" s="157"/>
      <c r="C39" s="407">
        <v>4120</v>
      </c>
      <c r="D39" s="283" t="s">
        <v>43</v>
      </c>
      <c r="E39" s="284">
        <v>234</v>
      </c>
      <c r="F39" s="284">
        <v>234</v>
      </c>
      <c r="G39" s="268">
        <f t="shared" si="0"/>
        <v>100</v>
      </c>
      <c r="H39" s="284">
        <v>858</v>
      </c>
      <c r="I39" s="285">
        <f t="shared" si="5"/>
        <v>366.66666666666663</v>
      </c>
      <c r="J39" s="285">
        <f t="shared" si="6"/>
        <v>366.66666666666663</v>
      </c>
      <c r="K39" s="288"/>
    </row>
    <row r="40" spans="1:11" ht="12.75" customHeight="1" x14ac:dyDescent="0.25">
      <c r="A40" s="396"/>
      <c r="B40" s="157"/>
      <c r="C40" s="115">
        <v>4780</v>
      </c>
      <c r="D40" s="503" t="s">
        <v>139</v>
      </c>
      <c r="E40" s="341">
        <v>143</v>
      </c>
      <c r="F40" s="341">
        <v>143</v>
      </c>
      <c r="G40" s="194">
        <f t="shared" si="0"/>
        <v>100</v>
      </c>
      <c r="H40" s="341">
        <v>525</v>
      </c>
      <c r="I40" s="185">
        <f t="shared" si="5"/>
        <v>367.13286713286715</v>
      </c>
      <c r="J40" s="185">
        <f t="shared" si="6"/>
        <v>367.13286713286715</v>
      </c>
      <c r="K40" s="342"/>
    </row>
    <row r="41" spans="1:11" s="40" customFormat="1" ht="27.75" customHeight="1" x14ac:dyDescent="0.2">
      <c r="A41" s="720"/>
      <c r="B41" s="566">
        <v>85406</v>
      </c>
      <c r="C41" s="721"/>
      <c r="D41" s="567" t="s">
        <v>182</v>
      </c>
      <c r="E41" s="722">
        <f>SUM(E42+E61)</f>
        <v>1024083</v>
      </c>
      <c r="F41" s="722">
        <f>SUM(F42+F61)</f>
        <v>1024083</v>
      </c>
      <c r="G41" s="723">
        <f t="shared" si="0"/>
        <v>100</v>
      </c>
      <c r="H41" s="724">
        <f>SUM(H42+H61)</f>
        <v>1079278</v>
      </c>
      <c r="I41" s="725">
        <f>SUM(H41/F41*100)</f>
        <v>105.38969985831226</v>
      </c>
      <c r="J41" s="725">
        <f>SUM(H41/E41*100)</f>
        <v>105.38969985831226</v>
      </c>
      <c r="K41" s="516"/>
    </row>
    <row r="42" spans="1:11" s="40" customFormat="1" ht="15" customHeight="1" x14ac:dyDescent="0.2">
      <c r="A42" s="720"/>
      <c r="B42" s="726"/>
      <c r="C42" s="566"/>
      <c r="D42" s="335" t="s">
        <v>183</v>
      </c>
      <c r="E42" s="146">
        <f>SUM(E43:E60)</f>
        <v>1019717</v>
      </c>
      <c r="F42" s="727">
        <f>SUM(F43:F60)</f>
        <v>1019717</v>
      </c>
      <c r="G42" s="728">
        <f t="shared" si="0"/>
        <v>100</v>
      </c>
      <c r="H42" s="514">
        <f>SUM(H43:H60)</f>
        <v>1073278</v>
      </c>
      <c r="I42" s="515">
        <f>SUM(H42/F42*100)</f>
        <v>105.25253575256663</v>
      </c>
      <c r="J42" s="515">
        <f>SUM(H42/E42*100)</f>
        <v>105.25253575256663</v>
      </c>
      <c r="K42" s="516"/>
    </row>
    <row r="43" spans="1:11" s="40" customFormat="1" ht="12.75" customHeight="1" x14ac:dyDescent="0.25">
      <c r="A43" s="701"/>
      <c r="B43" s="161"/>
      <c r="C43" s="107">
        <v>3020</v>
      </c>
      <c r="D43" s="124" t="s">
        <v>37</v>
      </c>
      <c r="E43" s="702">
        <v>826</v>
      </c>
      <c r="F43" s="702">
        <v>826</v>
      </c>
      <c r="G43" s="703">
        <f t="shared" si="0"/>
        <v>100</v>
      </c>
      <c r="H43" s="248">
        <v>1446</v>
      </c>
      <c r="I43" s="519">
        <f t="shared" si="1"/>
        <v>175.06053268765135</v>
      </c>
      <c r="J43" s="519">
        <f t="shared" si="2"/>
        <v>175.06053268765135</v>
      </c>
      <c r="K43" s="729"/>
    </row>
    <row r="44" spans="1:11" ht="12.75" customHeight="1" x14ac:dyDescent="0.25">
      <c r="A44" s="701"/>
      <c r="B44" s="161"/>
      <c r="C44" s="190">
        <v>4010</v>
      </c>
      <c r="D44" s="183" t="s">
        <v>39</v>
      </c>
      <c r="E44" s="184">
        <v>702062</v>
      </c>
      <c r="F44" s="184">
        <v>702062</v>
      </c>
      <c r="G44" s="185">
        <f t="shared" si="0"/>
        <v>100</v>
      </c>
      <c r="H44" s="184">
        <v>751073</v>
      </c>
      <c r="I44" s="185">
        <f t="shared" si="1"/>
        <v>106.98100737541698</v>
      </c>
      <c r="J44" s="185">
        <f t="shared" si="2"/>
        <v>106.98100737541698</v>
      </c>
      <c r="K44" s="187"/>
    </row>
    <row r="45" spans="1:11" ht="12.75" customHeight="1" x14ac:dyDescent="0.25">
      <c r="A45" s="701"/>
      <c r="B45" s="161"/>
      <c r="C45" s="190">
        <v>4040</v>
      </c>
      <c r="D45" s="183" t="s">
        <v>41</v>
      </c>
      <c r="E45" s="184">
        <v>56450</v>
      </c>
      <c r="F45" s="184">
        <v>56450</v>
      </c>
      <c r="G45" s="185">
        <f t="shared" si="0"/>
        <v>100</v>
      </c>
      <c r="H45" s="184">
        <v>59675</v>
      </c>
      <c r="I45" s="185">
        <f t="shared" si="1"/>
        <v>105.71302037201062</v>
      </c>
      <c r="J45" s="185">
        <f t="shared" si="2"/>
        <v>105.71302037201062</v>
      </c>
      <c r="K45" s="187"/>
    </row>
    <row r="46" spans="1:11" ht="12.75" customHeight="1" x14ac:dyDescent="0.25">
      <c r="A46" s="701"/>
      <c r="B46" s="161"/>
      <c r="C46" s="190">
        <v>4110</v>
      </c>
      <c r="D46" s="183" t="s">
        <v>42</v>
      </c>
      <c r="E46" s="184">
        <v>130457</v>
      </c>
      <c r="F46" s="184">
        <v>130457</v>
      </c>
      <c r="G46" s="185">
        <f t="shared" si="0"/>
        <v>100</v>
      </c>
      <c r="H46" s="184">
        <v>134961</v>
      </c>
      <c r="I46" s="185">
        <f t="shared" si="1"/>
        <v>103.45247859447942</v>
      </c>
      <c r="J46" s="185">
        <f t="shared" si="2"/>
        <v>103.45247859447942</v>
      </c>
      <c r="K46" s="187"/>
    </row>
    <row r="47" spans="1:11" ht="12.75" customHeight="1" x14ac:dyDescent="0.25">
      <c r="A47" s="701"/>
      <c r="B47" s="161"/>
      <c r="C47" s="190">
        <v>4120</v>
      </c>
      <c r="D47" s="183" t="s">
        <v>43</v>
      </c>
      <c r="E47" s="184">
        <v>18693</v>
      </c>
      <c r="F47" s="184">
        <v>18693</v>
      </c>
      <c r="G47" s="185">
        <f t="shared" si="0"/>
        <v>100</v>
      </c>
      <c r="H47" s="184">
        <v>19337</v>
      </c>
      <c r="I47" s="185">
        <f t="shared" si="1"/>
        <v>103.44513989193815</v>
      </c>
      <c r="J47" s="185">
        <f t="shared" si="2"/>
        <v>103.44513989193815</v>
      </c>
      <c r="K47" s="187"/>
    </row>
    <row r="48" spans="1:11" ht="12.75" customHeight="1" x14ac:dyDescent="0.25">
      <c r="A48" s="701"/>
      <c r="B48" s="161"/>
      <c r="C48" s="190">
        <v>4170</v>
      </c>
      <c r="D48" s="183" t="s">
        <v>45</v>
      </c>
      <c r="E48" s="184">
        <v>1000</v>
      </c>
      <c r="F48" s="184">
        <v>1000</v>
      </c>
      <c r="G48" s="185">
        <f t="shared" si="0"/>
        <v>100</v>
      </c>
      <c r="H48" s="184">
        <v>1000</v>
      </c>
      <c r="I48" s="185">
        <f t="shared" si="1"/>
        <v>100</v>
      </c>
      <c r="J48" s="185">
        <f t="shared" si="2"/>
        <v>100</v>
      </c>
      <c r="K48" s="187"/>
    </row>
    <row r="49" spans="1:11" ht="12.75" customHeight="1" x14ac:dyDescent="0.25">
      <c r="A49" s="701"/>
      <c r="B49" s="161"/>
      <c r="C49" s="190">
        <v>4210</v>
      </c>
      <c r="D49" s="183" t="s">
        <v>31</v>
      </c>
      <c r="E49" s="184">
        <v>17400</v>
      </c>
      <c r="F49" s="184">
        <v>17400</v>
      </c>
      <c r="G49" s="185">
        <f t="shared" si="0"/>
        <v>100</v>
      </c>
      <c r="H49" s="184">
        <v>17560</v>
      </c>
      <c r="I49" s="185">
        <f t="shared" si="1"/>
        <v>100.91954022988506</v>
      </c>
      <c r="J49" s="185">
        <f t="shared" si="2"/>
        <v>100.91954022988506</v>
      </c>
      <c r="K49" s="187"/>
    </row>
    <row r="50" spans="1:11" ht="27" customHeight="1" x14ac:dyDescent="0.25">
      <c r="A50" s="701"/>
      <c r="B50" s="161"/>
      <c r="C50" s="191">
        <v>4230</v>
      </c>
      <c r="D50" s="192" t="s">
        <v>104</v>
      </c>
      <c r="E50" s="193">
        <v>160</v>
      </c>
      <c r="F50" s="193">
        <v>160</v>
      </c>
      <c r="G50" s="194">
        <f t="shared" si="0"/>
        <v>100</v>
      </c>
      <c r="H50" s="193"/>
      <c r="I50" s="194">
        <f t="shared" si="1"/>
        <v>0</v>
      </c>
      <c r="J50" s="194">
        <f t="shared" si="2"/>
        <v>0</v>
      </c>
      <c r="K50" s="187"/>
    </row>
    <row r="51" spans="1:11" ht="12.75" customHeight="1" x14ac:dyDescent="0.25">
      <c r="A51" s="701"/>
      <c r="B51" s="161"/>
      <c r="C51" s="190">
        <v>4240</v>
      </c>
      <c r="D51" s="183" t="s">
        <v>88</v>
      </c>
      <c r="E51" s="184">
        <v>5000</v>
      </c>
      <c r="F51" s="184">
        <v>5000</v>
      </c>
      <c r="G51" s="185">
        <f t="shared" si="0"/>
        <v>100</v>
      </c>
      <c r="H51" s="184">
        <v>5000</v>
      </c>
      <c r="I51" s="185">
        <f t="shared" si="1"/>
        <v>100</v>
      </c>
      <c r="J51" s="185">
        <f t="shared" si="2"/>
        <v>100</v>
      </c>
      <c r="K51" s="187"/>
    </row>
    <row r="52" spans="1:11" ht="12.75" customHeight="1" x14ac:dyDescent="0.25">
      <c r="A52" s="701"/>
      <c r="B52" s="161"/>
      <c r="C52" s="190">
        <v>4260</v>
      </c>
      <c r="D52" s="183" t="s">
        <v>46</v>
      </c>
      <c r="E52" s="184">
        <v>18700</v>
      </c>
      <c r="F52" s="184">
        <v>18700</v>
      </c>
      <c r="G52" s="185">
        <f t="shared" si="0"/>
        <v>100</v>
      </c>
      <c r="H52" s="184">
        <v>18700</v>
      </c>
      <c r="I52" s="185">
        <f t="shared" si="1"/>
        <v>100</v>
      </c>
      <c r="J52" s="185">
        <f t="shared" si="2"/>
        <v>100</v>
      </c>
      <c r="K52" s="187"/>
    </row>
    <row r="53" spans="1:11" ht="12.75" customHeight="1" x14ac:dyDescent="0.25">
      <c r="A53" s="701"/>
      <c r="B53" s="161"/>
      <c r="C53" s="632">
        <v>4270</v>
      </c>
      <c r="D53" s="603" t="s">
        <v>210</v>
      </c>
      <c r="E53" s="633">
        <v>1600</v>
      </c>
      <c r="F53" s="633">
        <v>1600</v>
      </c>
      <c r="G53" s="1015">
        <f t="shared" si="0"/>
        <v>100</v>
      </c>
      <c r="H53" s="633">
        <v>1600</v>
      </c>
      <c r="I53" s="1015">
        <f t="shared" si="1"/>
        <v>100</v>
      </c>
      <c r="J53" s="1015">
        <f t="shared" si="2"/>
        <v>100</v>
      </c>
      <c r="K53" s="636"/>
    </row>
    <row r="54" spans="1:11" ht="12.75" customHeight="1" x14ac:dyDescent="0.25">
      <c r="A54" s="701"/>
      <c r="B54" s="161"/>
      <c r="C54" s="190">
        <v>4280</v>
      </c>
      <c r="D54" s="183" t="s">
        <v>48</v>
      </c>
      <c r="E54" s="184">
        <v>1300</v>
      </c>
      <c r="F54" s="184">
        <v>1300</v>
      </c>
      <c r="G54" s="185">
        <f t="shared" si="0"/>
        <v>100</v>
      </c>
      <c r="H54" s="184">
        <v>1300</v>
      </c>
      <c r="I54" s="185">
        <f t="shared" si="1"/>
        <v>100</v>
      </c>
      <c r="J54" s="185">
        <f t="shared" si="2"/>
        <v>100</v>
      </c>
      <c r="K54" s="187"/>
    </row>
    <row r="55" spans="1:11" ht="12.75" customHeight="1" x14ac:dyDescent="0.25">
      <c r="A55" s="701"/>
      <c r="B55" s="161"/>
      <c r="C55" s="190">
        <v>4300</v>
      </c>
      <c r="D55" s="197" t="s">
        <v>22</v>
      </c>
      <c r="E55" s="184">
        <v>5300</v>
      </c>
      <c r="F55" s="184">
        <v>5300</v>
      </c>
      <c r="G55" s="185">
        <f t="shared" si="0"/>
        <v>100</v>
      </c>
      <c r="H55" s="184">
        <v>5300</v>
      </c>
      <c r="I55" s="185">
        <f t="shared" si="1"/>
        <v>100</v>
      </c>
      <c r="J55" s="185">
        <f t="shared" si="2"/>
        <v>100</v>
      </c>
      <c r="K55" s="187"/>
    </row>
    <row r="56" spans="1:11" ht="12.75" customHeight="1" x14ac:dyDescent="0.25">
      <c r="A56" s="701"/>
      <c r="B56" s="161"/>
      <c r="C56" s="190">
        <v>4360</v>
      </c>
      <c r="D56" s="1025" t="s">
        <v>260</v>
      </c>
      <c r="E56" s="184">
        <v>2920</v>
      </c>
      <c r="F56" s="184">
        <v>2920</v>
      </c>
      <c r="G56" s="185">
        <f t="shared" si="0"/>
        <v>100</v>
      </c>
      <c r="H56" s="184">
        <v>2300</v>
      </c>
      <c r="I56" s="185">
        <f t="shared" si="1"/>
        <v>78.767123287671239</v>
      </c>
      <c r="J56" s="185">
        <f t="shared" si="2"/>
        <v>78.767123287671239</v>
      </c>
      <c r="K56" s="187"/>
    </row>
    <row r="57" spans="1:11" ht="42.75" customHeight="1" x14ac:dyDescent="0.2">
      <c r="A57" s="701"/>
      <c r="B57" s="161"/>
      <c r="C57" s="191">
        <v>4400</v>
      </c>
      <c r="D57" s="273" t="s">
        <v>172</v>
      </c>
      <c r="E57" s="193">
        <v>6800</v>
      </c>
      <c r="F57" s="193">
        <v>6800</v>
      </c>
      <c r="G57" s="194">
        <f t="shared" si="0"/>
        <v>100</v>
      </c>
      <c r="H57" s="193">
        <v>6800</v>
      </c>
      <c r="I57" s="194">
        <f t="shared" si="1"/>
        <v>100</v>
      </c>
      <c r="J57" s="194">
        <f t="shared" si="2"/>
        <v>100</v>
      </c>
      <c r="K57" s="196"/>
    </row>
    <row r="58" spans="1:11" ht="12.75" customHeight="1" x14ac:dyDescent="0.25">
      <c r="A58" s="701"/>
      <c r="B58" s="161"/>
      <c r="C58" s="190">
        <v>4410</v>
      </c>
      <c r="D58" s="183" t="s">
        <v>54</v>
      </c>
      <c r="E58" s="184">
        <v>6300</v>
      </c>
      <c r="F58" s="184">
        <v>6300</v>
      </c>
      <c r="G58" s="185">
        <f t="shared" si="0"/>
        <v>100</v>
      </c>
      <c r="H58" s="184">
        <v>6300</v>
      </c>
      <c r="I58" s="185">
        <f t="shared" si="1"/>
        <v>100</v>
      </c>
      <c r="J58" s="185">
        <f t="shared" si="2"/>
        <v>100</v>
      </c>
      <c r="K58" s="187"/>
    </row>
    <row r="59" spans="1:11" ht="12.75" customHeight="1" x14ac:dyDescent="0.25">
      <c r="A59" s="701"/>
      <c r="B59" s="161"/>
      <c r="C59" s="190">
        <v>4440</v>
      </c>
      <c r="D59" s="183" t="s">
        <v>55</v>
      </c>
      <c r="E59" s="184">
        <v>40339</v>
      </c>
      <c r="F59" s="184">
        <v>40339</v>
      </c>
      <c r="G59" s="185">
        <f t="shared" si="0"/>
        <v>100</v>
      </c>
      <c r="H59" s="184">
        <v>40466</v>
      </c>
      <c r="I59" s="185">
        <f t="shared" si="1"/>
        <v>100.31483180049084</v>
      </c>
      <c r="J59" s="185">
        <f t="shared" si="2"/>
        <v>100.31483180049084</v>
      </c>
      <c r="K59" s="187"/>
    </row>
    <row r="60" spans="1:11" ht="37.5" customHeight="1" x14ac:dyDescent="0.2">
      <c r="A60" s="701"/>
      <c r="B60" s="161"/>
      <c r="C60" s="191">
        <v>4700</v>
      </c>
      <c r="D60" s="332" t="s">
        <v>60</v>
      </c>
      <c r="E60" s="193">
        <v>4410</v>
      </c>
      <c r="F60" s="193">
        <v>4410</v>
      </c>
      <c r="G60" s="194">
        <f t="shared" si="0"/>
        <v>100</v>
      </c>
      <c r="H60" s="193">
        <v>460</v>
      </c>
      <c r="I60" s="194">
        <f t="shared" si="1"/>
        <v>10.430839002267573</v>
      </c>
      <c r="J60" s="194">
        <f t="shared" si="2"/>
        <v>10.430839002267573</v>
      </c>
      <c r="K60" s="196"/>
    </row>
    <row r="61" spans="1:11" ht="15" customHeight="1" x14ac:dyDescent="0.25">
      <c r="A61" s="701"/>
      <c r="B61" s="161"/>
      <c r="C61" s="542"/>
      <c r="D61" s="122" t="s">
        <v>140</v>
      </c>
      <c r="E61" s="148">
        <f>SUM(E62:E63)</f>
        <v>4366</v>
      </c>
      <c r="F61" s="148">
        <f>SUM(F62:F63)</f>
        <v>4366</v>
      </c>
      <c r="G61" s="728">
        <f t="shared" si="0"/>
        <v>100</v>
      </c>
      <c r="H61" s="148">
        <f>SUM(H62:H63)</f>
        <v>6000</v>
      </c>
      <c r="I61" s="970">
        <f t="shared" si="1"/>
        <v>137.42556115437472</v>
      </c>
      <c r="J61" s="970">
        <f t="shared" si="2"/>
        <v>137.42556115437472</v>
      </c>
      <c r="K61" s="1012"/>
    </row>
    <row r="62" spans="1:11" ht="12.75" customHeight="1" x14ac:dyDescent="0.25">
      <c r="A62" s="701"/>
      <c r="B62" s="161"/>
      <c r="C62" s="418">
        <v>4010</v>
      </c>
      <c r="D62" s="375" t="s">
        <v>39</v>
      </c>
      <c r="E62" s="419">
        <v>4366</v>
      </c>
      <c r="F62" s="419">
        <v>4366</v>
      </c>
      <c r="G62" s="699">
        <f t="shared" ref="G62" si="7">SUM(F62/E62*100)</f>
        <v>100</v>
      </c>
      <c r="H62" s="419">
        <v>6000</v>
      </c>
      <c r="I62" s="1011">
        <f t="shared" si="1"/>
        <v>137.42556115437472</v>
      </c>
      <c r="J62" s="1011">
        <f t="shared" si="2"/>
        <v>137.42556115437472</v>
      </c>
      <c r="K62" s="1013"/>
    </row>
    <row r="63" spans="1:11" ht="12.75" hidden="1" customHeight="1" x14ac:dyDescent="0.25">
      <c r="A63" s="701"/>
      <c r="B63" s="161"/>
      <c r="C63" s="190">
        <v>4110</v>
      </c>
      <c r="D63" s="183" t="s">
        <v>42</v>
      </c>
      <c r="E63" s="184"/>
      <c r="F63" s="184"/>
      <c r="G63" s="957" t="e">
        <f t="shared" si="0"/>
        <v>#DIV/0!</v>
      </c>
      <c r="H63" s="184"/>
      <c r="I63" s="960" t="e">
        <f t="shared" si="1"/>
        <v>#DIV/0!</v>
      </c>
      <c r="J63" s="960" t="e">
        <f t="shared" si="2"/>
        <v>#DIV/0!</v>
      </c>
      <c r="K63" s="1014"/>
    </row>
    <row r="64" spans="1:11" s="9" customFormat="1" ht="15" customHeight="1" x14ac:dyDescent="0.2">
      <c r="A64" s="153"/>
      <c r="B64" s="233">
        <v>85410</v>
      </c>
      <c r="C64" s="233"/>
      <c r="D64" s="122" t="s">
        <v>184</v>
      </c>
      <c r="E64" s="146">
        <f>SUM(E65+E79+E92)</f>
        <v>1020461</v>
      </c>
      <c r="F64" s="146">
        <f>SUM(F65+F79+F92)</f>
        <v>970461</v>
      </c>
      <c r="G64" s="147">
        <f t="shared" si="0"/>
        <v>95.100253708862965</v>
      </c>
      <c r="H64" s="146">
        <f>SUM(H65+H79+H92)</f>
        <v>896711</v>
      </c>
      <c r="I64" s="149">
        <f t="shared" si="1"/>
        <v>92.400518928632891</v>
      </c>
      <c r="J64" s="149">
        <f t="shared" si="2"/>
        <v>87.87312792943581</v>
      </c>
      <c r="K64" s="231"/>
    </row>
    <row r="65" spans="1:11" s="17" customFormat="1" ht="15" customHeight="1" x14ac:dyDescent="0.2">
      <c r="A65" s="179"/>
      <c r="B65" s="157"/>
      <c r="C65" s="172"/>
      <c r="D65" s="122" t="s">
        <v>147</v>
      </c>
      <c r="E65" s="146">
        <f>SUM(E67:E78)</f>
        <v>703341</v>
      </c>
      <c r="F65" s="146">
        <f>SUM(F67:F78)</f>
        <v>653341</v>
      </c>
      <c r="G65" s="147">
        <f t="shared" si="0"/>
        <v>92.891072751339678</v>
      </c>
      <c r="H65" s="148">
        <f>SUM(H66:H77)</f>
        <v>562287</v>
      </c>
      <c r="I65" s="149">
        <f t="shared" ref="I65:I118" si="8">SUM(H65/F65*100)</f>
        <v>86.063326807899699</v>
      </c>
      <c r="J65" s="149">
        <f t="shared" si="2"/>
        <v>79.945147517349341</v>
      </c>
      <c r="K65" s="231"/>
    </row>
    <row r="66" spans="1:11" s="17" customFormat="1" ht="15" customHeight="1" x14ac:dyDescent="0.25">
      <c r="A66" s="396"/>
      <c r="B66" s="157"/>
      <c r="C66" s="239">
        <v>3020</v>
      </c>
      <c r="D66" s="124" t="s">
        <v>37</v>
      </c>
      <c r="E66" s="159"/>
      <c r="F66" s="159"/>
      <c r="G66" s="160"/>
      <c r="H66" s="161">
        <v>77450</v>
      </c>
      <c r="I66" s="162"/>
      <c r="J66" s="162"/>
      <c r="K66" s="164"/>
    </row>
    <row r="67" spans="1:11" ht="12.75" customHeight="1" x14ac:dyDescent="0.25">
      <c r="A67" s="396"/>
      <c r="B67" s="157"/>
      <c r="C67" s="407">
        <v>4010</v>
      </c>
      <c r="D67" s="283" t="s">
        <v>39</v>
      </c>
      <c r="E67" s="284">
        <v>296707</v>
      </c>
      <c r="F67" s="284">
        <v>296707</v>
      </c>
      <c r="G67" s="285">
        <f t="shared" si="0"/>
        <v>100</v>
      </c>
      <c r="H67" s="284">
        <v>242447</v>
      </c>
      <c r="I67" s="285">
        <f t="shared" si="8"/>
        <v>81.712598624231987</v>
      </c>
      <c r="J67" s="285">
        <f t="shared" si="2"/>
        <v>81.712598624231987</v>
      </c>
      <c r="K67" s="288"/>
    </row>
    <row r="68" spans="1:11" ht="12.75" customHeight="1" x14ac:dyDescent="0.2">
      <c r="A68" s="396"/>
      <c r="B68" s="157"/>
      <c r="C68" s="191">
        <v>4040</v>
      </c>
      <c r="D68" s="274" t="s">
        <v>41</v>
      </c>
      <c r="E68" s="193">
        <v>25816</v>
      </c>
      <c r="F68" s="193">
        <v>25816</v>
      </c>
      <c r="G68" s="194">
        <f t="shared" si="0"/>
        <v>100</v>
      </c>
      <c r="H68" s="193">
        <v>25000</v>
      </c>
      <c r="I68" s="194">
        <f t="shared" si="8"/>
        <v>96.839169507282307</v>
      </c>
      <c r="J68" s="194">
        <f t="shared" si="2"/>
        <v>96.839169507282307</v>
      </c>
      <c r="K68" s="196"/>
    </row>
    <row r="69" spans="1:11" ht="12.75" customHeight="1" x14ac:dyDescent="0.2">
      <c r="A69" s="399"/>
      <c r="B69" s="583"/>
      <c r="C69" s="585">
        <v>4110</v>
      </c>
      <c r="D69" s="704" t="s">
        <v>42</v>
      </c>
      <c r="E69" s="641">
        <v>52395</v>
      </c>
      <c r="F69" s="641">
        <v>52395</v>
      </c>
      <c r="G69" s="587">
        <f t="shared" si="0"/>
        <v>100</v>
      </c>
      <c r="H69" s="641">
        <v>44204</v>
      </c>
      <c r="I69" s="587">
        <f t="shared" si="8"/>
        <v>84.366828895887011</v>
      </c>
      <c r="J69" s="587">
        <f t="shared" si="2"/>
        <v>84.366828895887011</v>
      </c>
      <c r="K69" s="589"/>
    </row>
    <row r="70" spans="1:11" ht="12.75" customHeight="1" x14ac:dyDescent="0.2">
      <c r="A70" s="396"/>
      <c r="B70" s="157"/>
      <c r="C70" s="310">
        <v>4120</v>
      </c>
      <c r="D70" s="311" t="s">
        <v>43</v>
      </c>
      <c r="E70" s="338">
        <v>7507</v>
      </c>
      <c r="F70" s="338">
        <v>7507</v>
      </c>
      <c r="G70" s="268">
        <f t="shared" si="0"/>
        <v>100</v>
      </c>
      <c r="H70" s="338">
        <v>6300</v>
      </c>
      <c r="I70" s="268">
        <f t="shared" si="8"/>
        <v>83.921673105101902</v>
      </c>
      <c r="J70" s="268">
        <f t="shared" si="2"/>
        <v>83.921673105101902</v>
      </c>
      <c r="K70" s="269"/>
    </row>
    <row r="71" spans="1:11" ht="12.75" customHeight="1" x14ac:dyDescent="0.2">
      <c r="A71" s="396"/>
      <c r="B71" s="157"/>
      <c r="C71" s="191">
        <v>4210</v>
      </c>
      <c r="D71" s="274" t="s">
        <v>31</v>
      </c>
      <c r="E71" s="193">
        <v>15000</v>
      </c>
      <c r="F71" s="193">
        <v>15000</v>
      </c>
      <c r="G71" s="194">
        <f t="shared" si="0"/>
        <v>100</v>
      </c>
      <c r="H71" s="193">
        <v>5000</v>
      </c>
      <c r="I71" s="194">
        <f t="shared" si="8"/>
        <v>33.333333333333329</v>
      </c>
      <c r="J71" s="194">
        <f t="shared" si="2"/>
        <v>33.333333333333329</v>
      </c>
      <c r="K71" s="196"/>
    </row>
    <row r="72" spans="1:11" ht="12.75" customHeight="1" x14ac:dyDescent="0.2">
      <c r="A72" s="396"/>
      <c r="B72" s="157"/>
      <c r="C72" s="191">
        <v>4220</v>
      </c>
      <c r="D72" s="274" t="s">
        <v>163</v>
      </c>
      <c r="E72" s="193">
        <v>140000</v>
      </c>
      <c r="F72" s="193">
        <v>90000</v>
      </c>
      <c r="G72" s="194">
        <f t="shared" si="0"/>
        <v>64.285714285714292</v>
      </c>
      <c r="H72" s="193">
        <v>54000</v>
      </c>
      <c r="I72" s="194">
        <f t="shared" si="8"/>
        <v>60</v>
      </c>
      <c r="J72" s="194">
        <f t="shared" si="2"/>
        <v>38.571428571428577</v>
      </c>
      <c r="K72" s="196"/>
    </row>
    <row r="73" spans="1:11" ht="12.75" customHeight="1" x14ac:dyDescent="0.2">
      <c r="A73" s="396"/>
      <c r="B73" s="157"/>
      <c r="C73" s="191">
        <v>4260</v>
      </c>
      <c r="D73" s="274" t="s">
        <v>46</v>
      </c>
      <c r="E73" s="193">
        <v>122110</v>
      </c>
      <c r="F73" s="193">
        <v>122110</v>
      </c>
      <c r="G73" s="194">
        <f t="shared" si="0"/>
        <v>100</v>
      </c>
      <c r="H73" s="193">
        <v>81000</v>
      </c>
      <c r="I73" s="194">
        <f t="shared" si="8"/>
        <v>66.33363360904103</v>
      </c>
      <c r="J73" s="194">
        <f t="shared" si="2"/>
        <v>66.33363360904103</v>
      </c>
      <c r="K73" s="196"/>
    </row>
    <row r="74" spans="1:11" ht="12.75" customHeight="1" x14ac:dyDescent="0.25">
      <c r="A74" s="396"/>
      <c r="B74" s="157"/>
      <c r="C74" s="191">
        <v>4270</v>
      </c>
      <c r="D74" s="183" t="s">
        <v>47</v>
      </c>
      <c r="E74" s="193">
        <v>5000</v>
      </c>
      <c r="F74" s="193">
        <v>5000</v>
      </c>
      <c r="G74" s="194">
        <f t="shared" si="0"/>
        <v>100</v>
      </c>
      <c r="H74" s="193">
        <v>5000</v>
      </c>
      <c r="I74" s="194">
        <f t="shared" si="8"/>
        <v>100</v>
      </c>
      <c r="J74" s="194">
        <f t="shared" si="2"/>
        <v>100</v>
      </c>
      <c r="K74" s="196"/>
    </row>
    <row r="75" spans="1:11" ht="12.75" customHeight="1" x14ac:dyDescent="0.2">
      <c r="A75" s="396"/>
      <c r="B75" s="157"/>
      <c r="C75" s="191">
        <v>4300</v>
      </c>
      <c r="D75" s="270" t="s">
        <v>22</v>
      </c>
      <c r="E75" s="193">
        <v>18886</v>
      </c>
      <c r="F75" s="193">
        <v>18886</v>
      </c>
      <c r="G75" s="194">
        <f t="shared" si="0"/>
        <v>100</v>
      </c>
      <c r="H75" s="193">
        <v>8886</v>
      </c>
      <c r="I75" s="194">
        <f t="shared" si="8"/>
        <v>47.050725405061947</v>
      </c>
      <c r="J75" s="194">
        <f t="shared" si="2"/>
        <v>47.050725405061947</v>
      </c>
      <c r="K75" s="196"/>
    </row>
    <row r="76" spans="1:11" ht="26.25" customHeight="1" x14ac:dyDescent="0.2">
      <c r="A76" s="396"/>
      <c r="B76" s="157"/>
      <c r="C76" s="191">
        <v>4360</v>
      </c>
      <c r="D76" s="1025" t="s">
        <v>260</v>
      </c>
      <c r="E76" s="200">
        <v>3240</v>
      </c>
      <c r="F76" s="200">
        <v>3240</v>
      </c>
      <c r="G76" s="194">
        <f t="shared" si="0"/>
        <v>100</v>
      </c>
      <c r="H76" s="200">
        <v>2000</v>
      </c>
      <c r="I76" s="194">
        <f t="shared" si="8"/>
        <v>61.728395061728392</v>
      </c>
      <c r="J76" s="194">
        <f t="shared" si="2"/>
        <v>61.728395061728392</v>
      </c>
      <c r="K76" s="210"/>
    </row>
    <row r="77" spans="1:11" ht="12.75" customHeight="1" x14ac:dyDescent="0.25">
      <c r="A77" s="396"/>
      <c r="B77" s="157"/>
      <c r="C77" s="204">
        <v>4440</v>
      </c>
      <c r="D77" s="205" t="s">
        <v>55</v>
      </c>
      <c r="E77" s="206">
        <v>16680</v>
      </c>
      <c r="F77" s="206">
        <v>16680</v>
      </c>
      <c r="G77" s="207">
        <f t="shared" si="0"/>
        <v>100</v>
      </c>
      <c r="H77" s="206">
        <v>11000</v>
      </c>
      <c r="I77" s="207">
        <f t="shared" si="8"/>
        <v>65.947242206235018</v>
      </c>
      <c r="J77" s="207">
        <f t="shared" si="2"/>
        <v>65.947242206235018</v>
      </c>
      <c r="K77" s="209"/>
    </row>
    <row r="78" spans="1:11" ht="13.5" hidden="1" customHeight="1" x14ac:dyDescent="0.25">
      <c r="A78" s="396"/>
      <c r="B78" s="157"/>
      <c r="C78" s="243">
        <v>6060</v>
      </c>
      <c r="D78" s="507" t="s">
        <v>62</v>
      </c>
      <c r="E78" s="341"/>
      <c r="F78" s="341"/>
      <c r="G78" s="120" t="e">
        <f t="shared" si="0"/>
        <v>#DIV/0!</v>
      </c>
      <c r="H78" s="341"/>
      <c r="I78" s="120" t="e">
        <f t="shared" si="8"/>
        <v>#DIV/0!</v>
      </c>
      <c r="J78" s="120" t="e">
        <f t="shared" si="2"/>
        <v>#DIV/0!</v>
      </c>
      <c r="K78" s="342"/>
    </row>
    <row r="79" spans="1:11" ht="16.5" customHeight="1" x14ac:dyDescent="0.2">
      <c r="A79" s="396"/>
      <c r="B79" s="157"/>
      <c r="C79" s="233"/>
      <c r="D79" s="529" t="s">
        <v>145</v>
      </c>
      <c r="E79" s="514">
        <f>SUM(E80:E91)</f>
        <v>317120</v>
      </c>
      <c r="F79" s="514">
        <f>SUM(F80:F91)</f>
        <v>317120</v>
      </c>
      <c r="G79" s="515">
        <f t="shared" si="0"/>
        <v>100</v>
      </c>
      <c r="H79" s="514">
        <f>SUM(H80:H91)</f>
        <v>334424</v>
      </c>
      <c r="I79" s="515">
        <f t="shared" si="8"/>
        <v>105.45660948536832</v>
      </c>
      <c r="J79" s="515">
        <f t="shared" si="2"/>
        <v>105.45660948536832</v>
      </c>
      <c r="K79" s="516"/>
    </row>
    <row r="80" spans="1:11" ht="12.75" customHeight="1" x14ac:dyDescent="0.25">
      <c r="A80" s="396"/>
      <c r="B80" s="157"/>
      <c r="C80" s="239">
        <v>3020</v>
      </c>
      <c r="D80" s="124" t="s">
        <v>37</v>
      </c>
      <c r="E80" s="248">
        <v>558</v>
      </c>
      <c r="F80" s="248">
        <v>558</v>
      </c>
      <c r="G80" s="519">
        <f t="shared" si="0"/>
        <v>100</v>
      </c>
      <c r="H80" s="248">
        <v>558</v>
      </c>
      <c r="I80" s="519">
        <f t="shared" si="8"/>
        <v>100</v>
      </c>
      <c r="J80" s="519">
        <f t="shared" si="2"/>
        <v>100</v>
      </c>
      <c r="K80" s="520"/>
    </row>
    <row r="81" spans="1:11" ht="12.75" customHeight="1" x14ac:dyDescent="0.25">
      <c r="A81" s="396"/>
      <c r="B81" s="157"/>
      <c r="C81" s="191">
        <v>4010</v>
      </c>
      <c r="D81" s="183" t="s">
        <v>39</v>
      </c>
      <c r="E81" s="409">
        <v>140924</v>
      </c>
      <c r="F81" s="409">
        <v>140924</v>
      </c>
      <c r="G81" s="410">
        <f t="shared" si="0"/>
        <v>100</v>
      </c>
      <c r="H81" s="409">
        <v>123975</v>
      </c>
      <c r="I81" s="410">
        <f t="shared" si="8"/>
        <v>87.97294995884306</v>
      </c>
      <c r="J81" s="410">
        <f t="shared" si="2"/>
        <v>87.97294995884306</v>
      </c>
      <c r="K81" s="412"/>
    </row>
    <row r="82" spans="1:11" ht="12.75" customHeight="1" x14ac:dyDescent="0.25">
      <c r="A82" s="396"/>
      <c r="B82" s="157"/>
      <c r="C82" s="191">
        <v>4040</v>
      </c>
      <c r="D82" s="183" t="s">
        <v>41</v>
      </c>
      <c r="E82" s="409">
        <v>11257</v>
      </c>
      <c r="F82" s="409">
        <v>11257</v>
      </c>
      <c r="G82" s="410">
        <f t="shared" si="0"/>
        <v>100</v>
      </c>
      <c r="H82" s="409">
        <v>11252</v>
      </c>
      <c r="I82" s="410">
        <f t="shared" si="8"/>
        <v>99.955583192680109</v>
      </c>
      <c r="J82" s="410">
        <f t="shared" si="2"/>
        <v>99.955583192680109</v>
      </c>
      <c r="K82" s="412"/>
    </row>
    <row r="83" spans="1:11" ht="12.75" customHeight="1" x14ac:dyDescent="0.25">
      <c r="A83" s="396"/>
      <c r="B83" s="157"/>
      <c r="C83" s="191">
        <v>4110</v>
      </c>
      <c r="D83" s="183" t="s">
        <v>42</v>
      </c>
      <c r="E83" s="409">
        <v>26446</v>
      </c>
      <c r="F83" s="409">
        <v>26446</v>
      </c>
      <c r="G83" s="410">
        <f t="shared" si="0"/>
        <v>100</v>
      </c>
      <c r="H83" s="409">
        <v>23503</v>
      </c>
      <c r="I83" s="410">
        <f t="shared" si="8"/>
        <v>88.8716630114195</v>
      </c>
      <c r="J83" s="410">
        <f t="shared" si="2"/>
        <v>88.8716630114195</v>
      </c>
      <c r="K83" s="412"/>
    </row>
    <row r="84" spans="1:11" ht="12.75" customHeight="1" x14ac:dyDescent="0.25">
      <c r="A84" s="396"/>
      <c r="B84" s="157"/>
      <c r="C84" s="191">
        <v>4120</v>
      </c>
      <c r="D84" s="183" t="s">
        <v>43</v>
      </c>
      <c r="E84" s="409">
        <v>3728</v>
      </c>
      <c r="F84" s="409">
        <v>3728</v>
      </c>
      <c r="G84" s="410">
        <f t="shared" si="0"/>
        <v>100</v>
      </c>
      <c r="H84" s="409">
        <v>3313</v>
      </c>
      <c r="I84" s="410">
        <f t="shared" si="8"/>
        <v>88.868025751072963</v>
      </c>
      <c r="J84" s="410">
        <f t="shared" si="2"/>
        <v>88.868025751072963</v>
      </c>
      <c r="K84" s="412"/>
    </row>
    <row r="85" spans="1:11" ht="12.75" customHeight="1" x14ac:dyDescent="0.2">
      <c r="A85" s="396"/>
      <c r="B85" s="157"/>
      <c r="C85" s="191">
        <v>4210</v>
      </c>
      <c r="D85" s="274" t="s">
        <v>31</v>
      </c>
      <c r="E85" s="409">
        <v>10000</v>
      </c>
      <c r="F85" s="409">
        <v>10000</v>
      </c>
      <c r="G85" s="410">
        <f t="shared" si="0"/>
        <v>100</v>
      </c>
      <c r="H85" s="409">
        <v>10000</v>
      </c>
      <c r="I85" s="410">
        <f t="shared" si="8"/>
        <v>100</v>
      </c>
      <c r="J85" s="410">
        <f t="shared" si="2"/>
        <v>100</v>
      </c>
      <c r="K85" s="412"/>
    </row>
    <row r="86" spans="1:11" ht="12.75" customHeight="1" x14ac:dyDescent="0.2">
      <c r="A86" s="396"/>
      <c r="B86" s="157"/>
      <c r="C86" s="191">
        <v>4260</v>
      </c>
      <c r="D86" s="274" t="s">
        <v>46</v>
      </c>
      <c r="E86" s="409">
        <v>45000</v>
      </c>
      <c r="F86" s="409">
        <v>45000</v>
      </c>
      <c r="G86" s="410">
        <f t="shared" si="0"/>
        <v>100</v>
      </c>
      <c r="H86" s="409">
        <v>45000</v>
      </c>
      <c r="I86" s="410">
        <f t="shared" si="8"/>
        <v>100</v>
      </c>
      <c r="J86" s="410">
        <f t="shared" si="2"/>
        <v>100</v>
      </c>
      <c r="K86" s="412"/>
    </row>
    <row r="87" spans="1:11" ht="12.75" customHeight="1" x14ac:dyDescent="0.25">
      <c r="A87" s="396"/>
      <c r="B87" s="157"/>
      <c r="C87" s="191">
        <v>4270</v>
      </c>
      <c r="D87" s="183" t="s">
        <v>47</v>
      </c>
      <c r="E87" s="409">
        <v>5000</v>
      </c>
      <c r="F87" s="409">
        <v>5000</v>
      </c>
      <c r="G87" s="410">
        <f t="shared" si="0"/>
        <v>100</v>
      </c>
      <c r="H87" s="409">
        <v>5000</v>
      </c>
      <c r="I87" s="410">
        <f t="shared" si="8"/>
        <v>100</v>
      </c>
      <c r="J87" s="410">
        <f t="shared" si="2"/>
        <v>100</v>
      </c>
      <c r="K87" s="412"/>
    </row>
    <row r="88" spans="1:11" ht="12.75" customHeight="1" x14ac:dyDescent="0.25">
      <c r="A88" s="396"/>
      <c r="B88" s="157"/>
      <c r="C88" s="191">
        <v>4280</v>
      </c>
      <c r="D88" s="183" t="s">
        <v>48</v>
      </c>
      <c r="E88" s="409">
        <v>200</v>
      </c>
      <c r="F88" s="409">
        <v>200</v>
      </c>
      <c r="G88" s="410">
        <f t="shared" si="0"/>
        <v>100</v>
      </c>
      <c r="H88" s="409">
        <v>200</v>
      </c>
      <c r="I88" s="410">
        <f t="shared" si="8"/>
        <v>100</v>
      </c>
      <c r="J88" s="410">
        <f t="shared" si="2"/>
        <v>100</v>
      </c>
      <c r="K88" s="412"/>
    </row>
    <row r="89" spans="1:11" ht="12.75" customHeight="1" x14ac:dyDescent="0.25">
      <c r="A89" s="396"/>
      <c r="B89" s="157"/>
      <c r="C89" s="191">
        <v>4300</v>
      </c>
      <c r="D89" s="197" t="s">
        <v>22</v>
      </c>
      <c r="E89" s="409">
        <v>65000</v>
      </c>
      <c r="F89" s="409">
        <v>65000</v>
      </c>
      <c r="G89" s="410">
        <f t="shared" si="0"/>
        <v>100</v>
      </c>
      <c r="H89" s="409">
        <v>102336</v>
      </c>
      <c r="I89" s="410">
        <f t="shared" si="8"/>
        <v>157.44</v>
      </c>
      <c r="J89" s="410">
        <f t="shared" si="2"/>
        <v>157.44</v>
      </c>
      <c r="K89" s="412"/>
    </row>
    <row r="90" spans="1:11" ht="12.75" customHeight="1" x14ac:dyDescent="0.2">
      <c r="A90" s="396"/>
      <c r="B90" s="157"/>
      <c r="C90" s="191">
        <v>4360</v>
      </c>
      <c r="D90" s="1025" t="s">
        <v>260</v>
      </c>
      <c r="E90" s="409">
        <v>440</v>
      </c>
      <c r="F90" s="409">
        <v>440</v>
      </c>
      <c r="G90" s="410">
        <f t="shared" si="0"/>
        <v>100</v>
      </c>
      <c r="H90" s="409">
        <v>600</v>
      </c>
      <c r="I90" s="410">
        <f t="shared" si="8"/>
        <v>136.36363636363635</v>
      </c>
      <c r="J90" s="410">
        <f t="shared" si="2"/>
        <v>136.36363636363635</v>
      </c>
      <c r="K90" s="412"/>
    </row>
    <row r="91" spans="1:11" ht="12.75" customHeight="1" x14ac:dyDescent="0.25">
      <c r="A91" s="396"/>
      <c r="B91" s="157"/>
      <c r="C91" s="191">
        <v>4440</v>
      </c>
      <c r="D91" s="183" t="s">
        <v>55</v>
      </c>
      <c r="E91" s="409">
        <v>8567</v>
      </c>
      <c r="F91" s="409">
        <v>8567</v>
      </c>
      <c r="G91" s="410">
        <f t="shared" si="0"/>
        <v>100</v>
      </c>
      <c r="H91" s="409">
        <v>8687</v>
      </c>
      <c r="I91" s="410">
        <f t="shared" si="8"/>
        <v>101.40072370724876</v>
      </c>
      <c r="J91" s="410">
        <f t="shared" si="2"/>
        <v>101.40072370724876</v>
      </c>
      <c r="K91" s="412"/>
    </row>
    <row r="92" spans="1:11" ht="15.75" hidden="1" customHeight="1" x14ac:dyDescent="0.2">
      <c r="A92" s="396"/>
      <c r="B92" s="157"/>
      <c r="C92" s="172"/>
      <c r="D92" s="122" t="s">
        <v>140</v>
      </c>
      <c r="E92" s="514">
        <f>SUM(E93:E94)</f>
        <v>0</v>
      </c>
      <c r="F92" s="514">
        <f>SUM(F93:F94)</f>
        <v>0</v>
      </c>
      <c r="G92" s="515" t="e">
        <f t="shared" si="0"/>
        <v>#DIV/0!</v>
      </c>
      <c r="H92" s="514">
        <f>SUM(H93:H94)</f>
        <v>0</v>
      </c>
      <c r="I92" s="515" t="e">
        <f t="shared" si="8"/>
        <v>#DIV/0!</v>
      </c>
      <c r="J92" s="515" t="e">
        <f t="shared" si="2"/>
        <v>#DIV/0!</v>
      </c>
      <c r="K92" s="516"/>
    </row>
    <row r="93" spans="1:11" ht="15.75" hidden="1" customHeight="1" x14ac:dyDescent="0.25">
      <c r="A93" s="396"/>
      <c r="B93" s="157"/>
      <c r="C93" s="191">
        <v>4010</v>
      </c>
      <c r="D93" s="183" t="s">
        <v>39</v>
      </c>
      <c r="E93" s="248"/>
      <c r="F93" s="248"/>
      <c r="G93" s="519" t="e">
        <f t="shared" si="0"/>
        <v>#DIV/0!</v>
      </c>
      <c r="H93" s="248"/>
      <c r="I93" s="519" t="e">
        <f t="shared" si="8"/>
        <v>#DIV/0!</v>
      </c>
      <c r="J93" s="519" t="e">
        <f t="shared" si="2"/>
        <v>#DIV/0!</v>
      </c>
      <c r="K93" s="520"/>
    </row>
    <row r="94" spans="1:11" ht="13.5" hidden="1" customHeight="1" x14ac:dyDescent="0.25">
      <c r="A94" s="396"/>
      <c r="B94" s="157"/>
      <c r="C94" s="310">
        <v>4110</v>
      </c>
      <c r="D94" s="283" t="s">
        <v>42</v>
      </c>
      <c r="E94" s="579"/>
      <c r="F94" s="579"/>
      <c r="G94" s="580" t="e">
        <f t="shared" si="0"/>
        <v>#DIV/0!</v>
      </c>
      <c r="H94" s="579"/>
      <c r="I94" s="580" t="e">
        <f t="shared" si="8"/>
        <v>#DIV/0!</v>
      </c>
      <c r="J94" s="580" t="e">
        <f t="shared" si="2"/>
        <v>#DIV/0!</v>
      </c>
      <c r="K94" s="705"/>
    </row>
    <row r="95" spans="1:11" ht="48" customHeight="1" x14ac:dyDescent="0.2">
      <c r="A95" s="396"/>
      <c r="B95" s="233">
        <v>85412</v>
      </c>
      <c r="C95" s="525"/>
      <c r="D95" s="335" t="s">
        <v>185</v>
      </c>
      <c r="E95" s="148">
        <f>SUM(E96)</f>
        <v>20000</v>
      </c>
      <c r="F95" s="148">
        <f>SUM(F96)</f>
        <v>20000</v>
      </c>
      <c r="G95" s="149">
        <f t="shared" si="0"/>
        <v>100</v>
      </c>
      <c r="H95" s="148">
        <f>SUM(H96)</f>
        <v>20000</v>
      </c>
      <c r="I95" s="149">
        <f t="shared" si="8"/>
        <v>100</v>
      </c>
      <c r="J95" s="149">
        <f t="shared" si="2"/>
        <v>100</v>
      </c>
      <c r="K95" s="231"/>
    </row>
    <row r="96" spans="1:11" ht="12.75" customHeight="1" x14ac:dyDescent="0.25">
      <c r="A96" s="396"/>
      <c r="B96" s="157"/>
      <c r="C96" s="190">
        <v>4300</v>
      </c>
      <c r="D96" s="197" t="s">
        <v>22</v>
      </c>
      <c r="E96" s="189">
        <v>20000</v>
      </c>
      <c r="F96" s="189">
        <v>20000</v>
      </c>
      <c r="G96" s="214">
        <f t="shared" si="0"/>
        <v>100</v>
      </c>
      <c r="H96" s="189">
        <v>20000</v>
      </c>
      <c r="I96" s="214">
        <f t="shared" si="8"/>
        <v>100</v>
      </c>
      <c r="J96" s="214">
        <f t="shared" si="2"/>
        <v>100</v>
      </c>
      <c r="K96" s="216"/>
    </row>
    <row r="97" spans="1:11" ht="15" customHeight="1" x14ac:dyDescent="0.25">
      <c r="A97" s="396"/>
      <c r="B97" s="1332">
        <v>85415</v>
      </c>
      <c r="C97" s="1333"/>
      <c r="D97" s="1334" t="s">
        <v>186</v>
      </c>
      <c r="E97" s="1335">
        <f>SUM(E111+E98+E101+E104+E109+E107)</f>
        <v>43598</v>
      </c>
      <c r="F97" s="1335">
        <f>SUM(F111+F98+F101+F104+F109+F107)</f>
        <v>27000</v>
      </c>
      <c r="G97" s="1336">
        <f t="shared" si="0"/>
        <v>61.929446304876365</v>
      </c>
      <c r="H97" s="1335">
        <f>SUM(H111+H98+H101+H104+H109+H107)</f>
        <v>45100</v>
      </c>
      <c r="I97" s="1336">
        <f t="shared" si="8"/>
        <v>167.03703703703704</v>
      </c>
      <c r="J97" s="1336">
        <f t="shared" si="2"/>
        <v>103.4451121611083</v>
      </c>
      <c r="K97" s="1337"/>
    </row>
    <row r="98" spans="1:11" ht="15" hidden="1" customHeight="1" x14ac:dyDescent="0.25">
      <c r="A98" s="396"/>
      <c r="B98" s="518"/>
      <c r="C98" s="1333"/>
      <c r="D98" s="1334" t="s">
        <v>212</v>
      </c>
      <c r="E98" s="1335">
        <f>SUM(E99:E100)</f>
        <v>0</v>
      </c>
      <c r="F98" s="1335">
        <f>SUM(F99:F100)</f>
        <v>0</v>
      </c>
      <c r="G98" s="1336" t="e">
        <f t="shared" si="0"/>
        <v>#DIV/0!</v>
      </c>
      <c r="H98" s="1335"/>
      <c r="I98" s="1336"/>
      <c r="J98" s="1336"/>
      <c r="K98" s="1337"/>
    </row>
    <row r="99" spans="1:11" ht="34.5" hidden="1" customHeight="1" x14ac:dyDescent="0.25">
      <c r="A99" s="396"/>
      <c r="B99" s="518"/>
      <c r="C99" s="706">
        <v>3040</v>
      </c>
      <c r="D99" s="707" t="s">
        <v>214</v>
      </c>
      <c r="E99" s="1338"/>
      <c r="F99" s="1338"/>
      <c r="G99" s="1339" t="e">
        <f t="shared" ref="G99:G109" si="9">SUM(F99/E99*100)</f>
        <v>#DIV/0!</v>
      </c>
      <c r="H99" s="1338"/>
      <c r="I99" s="1336"/>
      <c r="J99" s="1336"/>
      <c r="K99" s="1337"/>
    </row>
    <row r="100" spans="1:11" ht="15" hidden="1" customHeight="1" x14ac:dyDescent="0.25">
      <c r="A100" s="396"/>
      <c r="B100" s="518"/>
      <c r="C100" s="708">
        <v>3240</v>
      </c>
      <c r="D100" s="613" t="s">
        <v>187</v>
      </c>
      <c r="E100" s="1338"/>
      <c r="F100" s="1338"/>
      <c r="G100" s="1339" t="e">
        <f t="shared" si="9"/>
        <v>#DIV/0!</v>
      </c>
      <c r="H100" s="1338"/>
      <c r="I100" s="1336"/>
      <c r="J100" s="1336"/>
      <c r="K100" s="1337"/>
    </row>
    <row r="101" spans="1:11" ht="15" hidden="1" customHeight="1" x14ac:dyDescent="0.25">
      <c r="A101" s="396"/>
      <c r="B101" s="518"/>
      <c r="C101" s="1340"/>
      <c r="D101" s="1341" t="s">
        <v>211</v>
      </c>
      <c r="E101" s="1342">
        <f>SUM(E102:E103)</f>
        <v>0</v>
      </c>
      <c r="F101" s="1342">
        <f>SUM(F102:F103)</f>
        <v>0</v>
      </c>
      <c r="G101" s="1336" t="e">
        <f t="shared" si="9"/>
        <v>#DIV/0!</v>
      </c>
      <c r="H101" s="1335"/>
      <c r="I101" s="1336"/>
      <c r="J101" s="1336"/>
      <c r="K101" s="1337"/>
    </row>
    <row r="102" spans="1:11" ht="27" hidden="1" customHeight="1" x14ac:dyDescent="0.25">
      <c r="A102" s="396"/>
      <c r="B102" s="730"/>
      <c r="C102" s="709">
        <v>3040</v>
      </c>
      <c r="D102" s="707" t="s">
        <v>214</v>
      </c>
      <c r="E102" s="710"/>
      <c r="F102" s="710"/>
      <c r="G102" s="731"/>
      <c r="H102" s="1335"/>
      <c r="I102" s="1336"/>
      <c r="J102" s="1336"/>
      <c r="K102" s="1337"/>
    </row>
    <row r="103" spans="1:11" ht="15" hidden="1" customHeight="1" x14ac:dyDescent="0.25">
      <c r="A103" s="396"/>
      <c r="B103" s="518"/>
      <c r="C103" s="708">
        <v>3240</v>
      </c>
      <c r="D103" s="613" t="s">
        <v>187</v>
      </c>
      <c r="E103" s="711"/>
      <c r="F103" s="711"/>
      <c r="G103" s="1336" t="e">
        <f t="shared" si="9"/>
        <v>#DIV/0!</v>
      </c>
      <c r="H103" s="1335"/>
      <c r="I103" s="1336"/>
      <c r="J103" s="1336"/>
      <c r="K103" s="1337"/>
    </row>
    <row r="104" spans="1:11" ht="15" hidden="1" customHeight="1" x14ac:dyDescent="0.25">
      <c r="A104" s="396"/>
      <c r="B104" s="518"/>
      <c r="C104" s="1340"/>
      <c r="D104" s="1341" t="s">
        <v>145</v>
      </c>
      <c r="E104" s="1342">
        <f>SUM(E105:E106)</f>
        <v>0</v>
      </c>
      <c r="F104" s="1342">
        <f>SUM(F105:F106)</f>
        <v>0</v>
      </c>
      <c r="G104" s="1343" t="e">
        <f t="shared" si="9"/>
        <v>#DIV/0!</v>
      </c>
      <c r="H104" s="1342"/>
      <c r="I104" s="1343"/>
      <c r="J104" s="1343"/>
      <c r="K104" s="1344"/>
    </row>
    <row r="105" spans="1:11" ht="31.5" hidden="1" customHeight="1" x14ac:dyDescent="0.25">
      <c r="A105" s="396"/>
      <c r="B105" s="730"/>
      <c r="C105" s="709">
        <v>3040</v>
      </c>
      <c r="D105" s="707" t="s">
        <v>214</v>
      </c>
      <c r="E105" s="710"/>
      <c r="F105" s="710"/>
      <c r="G105" s="712" t="e">
        <f t="shared" si="9"/>
        <v>#DIV/0!</v>
      </c>
      <c r="H105" s="732"/>
      <c r="I105" s="235"/>
      <c r="J105" s="235"/>
      <c r="K105" s="236"/>
    </row>
    <row r="106" spans="1:11" ht="15" hidden="1" customHeight="1" x14ac:dyDescent="0.25">
      <c r="A106" s="396"/>
      <c r="B106" s="518"/>
      <c r="C106" s="708">
        <v>3240</v>
      </c>
      <c r="D106" s="613" t="s">
        <v>187</v>
      </c>
      <c r="E106" s="711"/>
      <c r="F106" s="711"/>
      <c r="G106" s="713" t="e">
        <f t="shared" si="9"/>
        <v>#DIV/0!</v>
      </c>
      <c r="H106" s="733"/>
      <c r="I106" s="734"/>
      <c r="J106" s="734"/>
      <c r="K106" s="714"/>
    </row>
    <row r="107" spans="1:11" ht="15" hidden="1" customHeight="1" x14ac:dyDescent="0.25">
      <c r="A107" s="396"/>
      <c r="B107" s="518"/>
      <c r="C107" s="1333"/>
      <c r="D107" s="1334" t="s">
        <v>213</v>
      </c>
      <c r="E107" s="1335">
        <f>SUM(E108:E108)</f>
        <v>0</v>
      </c>
      <c r="F107" s="1335">
        <f>SUM(F108:F108)</f>
        <v>0</v>
      </c>
      <c r="G107" s="1336" t="e">
        <f t="shared" si="9"/>
        <v>#DIV/0!</v>
      </c>
      <c r="H107" s="1335"/>
      <c r="I107" s="1336"/>
      <c r="J107" s="1336"/>
      <c r="K107" s="1337"/>
    </row>
    <row r="108" spans="1:11" ht="15" hidden="1" customHeight="1" x14ac:dyDescent="0.25">
      <c r="A108" s="396"/>
      <c r="B108" s="518"/>
      <c r="C108" s="708">
        <v>3240</v>
      </c>
      <c r="D108" s="613" t="s">
        <v>187</v>
      </c>
      <c r="E108" s="1338"/>
      <c r="F108" s="1338"/>
      <c r="G108" s="1336" t="e">
        <f t="shared" si="9"/>
        <v>#DIV/0!</v>
      </c>
      <c r="H108" s="1335"/>
      <c r="I108" s="1336"/>
      <c r="J108" s="1336"/>
      <c r="K108" s="1337"/>
    </row>
    <row r="109" spans="1:11" ht="15" hidden="1" customHeight="1" x14ac:dyDescent="0.25">
      <c r="A109" s="396"/>
      <c r="B109" s="518"/>
      <c r="C109" s="1333"/>
      <c r="D109" s="1334" t="s">
        <v>138</v>
      </c>
      <c r="E109" s="1335">
        <f>SUM(E110:E110)</f>
        <v>0</v>
      </c>
      <c r="F109" s="1335">
        <f>SUM(F110:F110)</f>
        <v>0</v>
      </c>
      <c r="G109" s="1336" t="e">
        <f t="shared" si="9"/>
        <v>#DIV/0!</v>
      </c>
      <c r="H109" s="1335"/>
      <c r="I109" s="1336"/>
      <c r="J109" s="1336"/>
      <c r="K109" s="1337"/>
    </row>
    <row r="110" spans="1:11" ht="15" hidden="1" customHeight="1" x14ac:dyDescent="0.25">
      <c r="A110" s="396"/>
      <c r="B110" s="518"/>
      <c r="C110" s="708">
        <v>3240</v>
      </c>
      <c r="D110" s="613" t="s">
        <v>187</v>
      </c>
      <c r="E110" s="1338"/>
      <c r="F110" s="1338"/>
      <c r="G110" s="1336" t="e">
        <f t="shared" ref="G110:G136" si="10">SUM(F110/E110*100)</f>
        <v>#DIV/0!</v>
      </c>
      <c r="H110" s="1335"/>
      <c r="I110" s="1336"/>
      <c r="J110" s="1336"/>
      <c r="K110" s="1337"/>
    </row>
    <row r="111" spans="1:11" ht="15" customHeight="1" x14ac:dyDescent="0.25">
      <c r="A111" s="396"/>
      <c r="B111" s="715"/>
      <c r="C111" s="1345"/>
      <c r="D111" s="1334" t="s">
        <v>140</v>
      </c>
      <c r="E111" s="1335">
        <f>SUM(E112:E115)</f>
        <v>43598</v>
      </c>
      <c r="F111" s="1335">
        <f>SUM(F113:F113)</f>
        <v>27000</v>
      </c>
      <c r="G111" s="1336">
        <f t="shared" si="10"/>
        <v>61.929446304876365</v>
      </c>
      <c r="H111" s="1335">
        <f>SUM(H112:H115)</f>
        <v>45100</v>
      </c>
      <c r="I111" s="1336">
        <f t="shared" si="8"/>
        <v>167.03703703703704</v>
      </c>
      <c r="J111" s="1336">
        <f t="shared" ref="J111:J118" si="11">SUM(H111/E111*100)</f>
        <v>103.4451121611083</v>
      </c>
      <c r="K111" s="1346"/>
    </row>
    <row r="112" spans="1:11" ht="33.75" customHeight="1" x14ac:dyDescent="0.2">
      <c r="A112" s="396"/>
      <c r="B112" s="715"/>
      <c r="C112" s="1333">
        <v>3040</v>
      </c>
      <c r="D112" s="707" t="s">
        <v>214</v>
      </c>
      <c r="E112" s="1338">
        <v>5600</v>
      </c>
      <c r="F112" s="1338">
        <v>5600</v>
      </c>
      <c r="G112" s="1339">
        <f t="shared" si="10"/>
        <v>100</v>
      </c>
      <c r="H112" s="1338">
        <v>6500</v>
      </c>
      <c r="I112" s="1339">
        <f t="shared" si="8"/>
        <v>116.07142857142858</v>
      </c>
      <c r="J112" s="1339">
        <f t="shared" si="11"/>
        <v>116.07142857142858</v>
      </c>
      <c r="K112" s="1347"/>
    </row>
    <row r="113" spans="1:11" ht="12.95" customHeight="1" x14ac:dyDescent="0.2">
      <c r="A113" s="396"/>
      <c r="B113" s="715"/>
      <c r="C113" s="1333">
        <v>3240</v>
      </c>
      <c r="D113" s="1348" t="s">
        <v>187</v>
      </c>
      <c r="E113" s="1338">
        <v>27000</v>
      </c>
      <c r="F113" s="1338">
        <v>27000</v>
      </c>
      <c r="G113" s="1339">
        <f t="shared" si="10"/>
        <v>100</v>
      </c>
      <c r="H113" s="1338">
        <v>30000</v>
      </c>
      <c r="I113" s="1339">
        <f t="shared" si="8"/>
        <v>111.11111111111111</v>
      </c>
      <c r="J113" s="1339">
        <f t="shared" si="11"/>
        <v>111.11111111111111</v>
      </c>
      <c r="K113" s="1349"/>
    </row>
    <row r="114" spans="1:11" ht="12.95" customHeight="1" x14ac:dyDescent="0.25">
      <c r="A114" s="396"/>
      <c r="B114" s="715"/>
      <c r="C114" s="1333">
        <v>4190</v>
      </c>
      <c r="D114" s="613" t="s">
        <v>252</v>
      </c>
      <c r="E114" s="1338">
        <v>6998</v>
      </c>
      <c r="F114" s="1338">
        <v>6998</v>
      </c>
      <c r="G114" s="699">
        <f t="shared" si="10"/>
        <v>100</v>
      </c>
      <c r="H114" s="1338">
        <v>4600</v>
      </c>
      <c r="I114" s="185">
        <f t="shared" ref="I114:I115" si="12">SUM(H114/F114*100)</f>
        <v>65.733066590454413</v>
      </c>
      <c r="J114" s="185">
        <f t="shared" si="11"/>
        <v>65.733066590454413</v>
      </c>
      <c r="K114" s="1349"/>
    </row>
    <row r="115" spans="1:11" ht="12.95" customHeight="1" x14ac:dyDescent="0.25">
      <c r="A115" s="399"/>
      <c r="B115" s="1350"/>
      <c r="C115" s="706">
        <v>4210</v>
      </c>
      <c r="D115" s="704" t="s">
        <v>31</v>
      </c>
      <c r="E115" s="1351">
        <v>4000</v>
      </c>
      <c r="F115" s="1351">
        <v>4000</v>
      </c>
      <c r="G115" s="699">
        <f t="shared" si="10"/>
        <v>100</v>
      </c>
      <c r="H115" s="1351">
        <v>4000</v>
      </c>
      <c r="I115" s="404">
        <f t="shared" si="12"/>
        <v>100</v>
      </c>
      <c r="J115" s="404">
        <f t="shared" si="11"/>
        <v>100</v>
      </c>
      <c r="K115" s="1352"/>
    </row>
    <row r="116" spans="1:11" s="9" customFormat="1" ht="15" customHeight="1" x14ac:dyDescent="0.2">
      <c r="A116" s="1353"/>
      <c r="B116" s="590">
        <v>85417</v>
      </c>
      <c r="C116" s="590"/>
      <c r="D116" s="962" t="s">
        <v>188</v>
      </c>
      <c r="E116" s="1331">
        <f>SUM(E117)</f>
        <v>55000</v>
      </c>
      <c r="F116" s="1331">
        <f>SUM(F117)</f>
        <v>55000</v>
      </c>
      <c r="G116" s="223">
        <f t="shared" si="10"/>
        <v>100</v>
      </c>
      <c r="H116" s="224">
        <f>SUM(H117)</f>
        <v>55000</v>
      </c>
      <c r="I116" s="225">
        <f t="shared" si="8"/>
        <v>100</v>
      </c>
      <c r="J116" s="225">
        <f t="shared" si="11"/>
        <v>100</v>
      </c>
      <c r="K116" s="227"/>
    </row>
    <row r="117" spans="1:11" ht="12.75" customHeight="1" x14ac:dyDescent="0.25">
      <c r="A117" s="179"/>
      <c r="B117" s="157"/>
      <c r="C117" s="968"/>
      <c r="D117" s="229" t="s">
        <v>140</v>
      </c>
      <c r="E117" s="1257">
        <f>SUM(E118)</f>
        <v>55000</v>
      </c>
      <c r="F117" s="1257">
        <f>SUM(F118)</f>
        <v>55000</v>
      </c>
      <c r="G117" s="493">
        <f t="shared" si="10"/>
        <v>100</v>
      </c>
      <c r="H117" s="492">
        <f>SUM(H118)</f>
        <v>55000</v>
      </c>
      <c r="I117" s="493">
        <f t="shared" si="8"/>
        <v>100</v>
      </c>
      <c r="J117" s="493">
        <f t="shared" si="11"/>
        <v>100</v>
      </c>
      <c r="K117" s="308"/>
    </row>
    <row r="118" spans="1:11" ht="26.25" customHeight="1" x14ac:dyDescent="0.2">
      <c r="A118" s="396"/>
      <c r="B118" s="157"/>
      <c r="C118" s="532">
        <v>2540</v>
      </c>
      <c r="D118" s="240" t="s">
        <v>144</v>
      </c>
      <c r="E118" s="716">
        <v>55000</v>
      </c>
      <c r="F118" s="716">
        <v>55000</v>
      </c>
      <c r="G118" s="162">
        <f t="shared" si="10"/>
        <v>100</v>
      </c>
      <c r="H118" s="161">
        <v>55000</v>
      </c>
      <c r="I118" s="162">
        <f t="shared" si="8"/>
        <v>100</v>
      </c>
      <c r="J118" s="162">
        <f t="shared" si="11"/>
        <v>100</v>
      </c>
      <c r="K118" s="164"/>
    </row>
    <row r="119" spans="1:11" ht="15" customHeight="1" x14ac:dyDescent="0.2">
      <c r="A119" s="396"/>
      <c r="B119" s="233">
        <v>85446</v>
      </c>
      <c r="C119" s="233"/>
      <c r="D119" s="335" t="s">
        <v>174</v>
      </c>
      <c r="E119" s="148">
        <f>SUM(E120+E124+E129)</f>
        <v>15991</v>
      </c>
      <c r="F119" s="148">
        <f>SUM(F120+F124+F129)</f>
        <v>15991</v>
      </c>
      <c r="G119" s="149">
        <f t="shared" si="10"/>
        <v>100</v>
      </c>
      <c r="H119" s="148">
        <f>SUM(H120+H124+H129)</f>
        <v>32693</v>
      </c>
      <c r="I119" s="149">
        <f t="shared" ref="I119:I136" si="13">SUM(H119/F119*100)</f>
        <v>204.44625101619661</v>
      </c>
      <c r="J119" s="149">
        <f t="shared" ref="J119:J128" si="14">SUM(H119/E119*100)</f>
        <v>204.44625101619661</v>
      </c>
      <c r="K119" s="231"/>
    </row>
    <row r="120" spans="1:11" ht="15" customHeight="1" x14ac:dyDescent="0.2">
      <c r="A120" s="396"/>
      <c r="B120" s="97"/>
      <c r="C120" s="233"/>
      <c r="D120" s="335" t="s">
        <v>183</v>
      </c>
      <c r="E120" s="148">
        <f>SUM(E121:E123)</f>
        <v>5900</v>
      </c>
      <c r="F120" s="148">
        <f>SUM(F121:F123)</f>
        <v>5900</v>
      </c>
      <c r="G120" s="149">
        <f t="shared" si="10"/>
        <v>100</v>
      </c>
      <c r="H120" s="148">
        <f>SUM(H121:H123)</f>
        <v>0</v>
      </c>
      <c r="I120" s="149">
        <f t="shared" si="13"/>
        <v>0</v>
      </c>
      <c r="J120" s="149">
        <f t="shared" si="14"/>
        <v>0</v>
      </c>
      <c r="K120" s="231"/>
    </row>
    <row r="121" spans="1:11" ht="12.75" hidden="1" customHeight="1" x14ac:dyDescent="0.25">
      <c r="A121" s="396"/>
      <c r="B121" s="157"/>
      <c r="C121" s="107">
        <v>4300</v>
      </c>
      <c r="D121" s="615" t="s">
        <v>22</v>
      </c>
      <c r="E121" s="181"/>
      <c r="F121" s="181"/>
      <c r="G121" s="112" t="e">
        <f t="shared" si="10"/>
        <v>#DIV/0!</v>
      </c>
      <c r="H121" s="181"/>
      <c r="I121" s="112" t="e">
        <f t="shared" si="13"/>
        <v>#DIV/0!</v>
      </c>
      <c r="J121" s="112" t="e">
        <f t="shared" si="14"/>
        <v>#DIV/0!</v>
      </c>
      <c r="K121" s="591"/>
    </row>
    <row r="122" spans="1:11" ht="12.75" customHeight="1" x14ac:dyDescent="0.25">
      <c r="A122" s="396"/>
      <c r="B122" s="157"/>
      <c r="C122" s="190">
        <v>4410</v>
      </c>
      <c r="D122" s="183" t="s">
        <v>54</v>
      </c>
      <c r="E122" s="184">
        <v>1700</v>
      </c>
      <c r="F122" s="184">
        <v>1700</v>
      </c>
      <c r="G122" s="185">
        <f t="shared" si="10"/>
        <v>100</v>
      </c>
      <c r="H122" s="184"/>
      <c r="I122" s="185">
        <f t="shared" si="13"/>
        <v>0</v>
      </c>
      <c r="J122" s="185">
        <f t="shared" si="14"/>
        <v>0</v>
      </c>
      <c r="K122" s="187"/>
    </row>
    <row r="123" spans="1:11" ht="32.25" customHeight="1" x14ac:dyDescent="0.2">
      <c r="A123" s="396"/>
      <c r="B123" s="157"/>
      <c r="C123" s="243">
        <v>4700</v>
      </c>
      <c r="D123" s="593" t="s">
        <v>60</v>
      </c>
      <c r="E123" s="245">
        <v>4200</v>
      </c>
      <c r="F123" s="245">
        <v>4200</v>
      </c>
      <c r="G123" s="333">
        <f t="shared" si="10"/>
        <v>100</v>
      </c>
      <c r="H123" s="245"/>
      <c r="I123" s="333">
        <f t="shared" si="13"/>
        <v>0</v>
      </c>
      <c r="J123" s="333">
        <f t="shared" si="14"/>
        <v>0</v>
      </c>
      <c r="K123" s="247"/>
    </row>
    <row r="124" spans="1:11" ht="15" customHeight="1" x14ac:dyDescent="0.2">
      <c r="A124" s="396"/>
      <c r="B124" s="157"/>
      <c r="C124" s="172"/>
      <c r="D124" s="122" t="s">
        <v>138</v>
      </c>
      <c r="E124" s="148">
        <f>SUM(E126:E128)</f>
        <v>6325</v>
      </c>
      <c r="F124" s="148">
        <f>SUM(F126:F128)</f>
        <v>6325</v>
      </c>
      <c r="G124" s="149">
        <f t="shared" si="10"/>
        <v>100</v>
      </c>
      <c r="H124" s="148">
        <f>SUM(H126:H128)</f>
        <v>0</v>
      </c>
      <c r="I124" s="149">
        <f t="shared" si="13"/>
        <v>0</v>
      </c>
      <c r="J124" s="149">
        <f t="shared" si="14"/>
        <v>0</v>
      </c>
      <c r="K124" s="231"/>
    </row>
    <row r="125" spans="1:11" ht="12.75" hidden="1" customHeight="1" x14ac:dyDescent="0.25">
      <c r="A125" s="396"/>
      <c r="B125" s="157"/>
      <c r="C125" s="239">
        <v>4300</v>
      </c>
      <c r="D125" s="615" t="s">
        <v>22</v>
      </c>
      <c r="E125" s="181"/>
      <c r="F125" s="127"/>
      <c r="G125" s="128" t="e">
        <f t="shared" si="10"/>
        <v>#DIV/0!</v>
      </c>
      <c r="H125" s="127"/>
      <c r="I125" s="128" t="e">
        <f t="shared" si="13"/>
        <v>#DIV/0!</v>
      </c>
      <c r="J125" s="128" t="e">
        <f t="shared" si="14"/>
        <v>#DIV/0!</v>
      </c>
      <c r="K125" s="232"/>
    </row>
    <row r="126" spans="1:11" ht="12.75" customHeight="1" x14ac:dyDescent="0.25">
      <c r="A126" s="396"/>
      <c r="B126" s="157"/>
      <c r="C126" s="310">
        <v>4300</v>
      </c>
      <c r="D126" s="615" t="s">
        <v>22</v>
      </c>
      <c r="E126" s="284">
        <v>625</v>
      </c>
      <c r="F126" s="284">
        <v>625</v>
      </c>
      <c r="G126" s="194">
        <f t="shared" si="10"/>
        <v>100</v>
      </c>
      <c r="H126" s="338"/>
      <c r="I126" s="268"/>
      <c r="J126" s="268"/>
      <c r="K126" s="269"/>
    </row>
    <row r="127" spans="1:11" ht="12.75" customHeight="1" x14ac:dyDescent="0.25">
      <c r="A127" s="396"/>
      <c r="B127" s="157"/>
      <c r="C127" s="191">
        <v>4410</v>
      </c>
      <c r="D127" s="183" t="s">
        <v>54</v>
      </c>
      <c r="E127" s="184">
        <v>1700</v>
      </c>
      <c r="F127" s="184">
        <v>1700</v>
      </c>
      <c r="G127" s="194">
        <f t="shared" si="10"/>
        <v>100</v>
      </c>
      <c r="H127" s="193"/>
      <c r="I127" s="194">
        <f t="shared" si="13"/>
        <v>0</v>
      </c>
      <c r="J127" s="194">
        <f t="shared" si="14"/>
        <v>0</v>
      </c>
      <c r="K127" s="196"/>
    </row>
    <row r="128" spans="1:11" ht="40.5" customHeight="1" x14ac:dyDescent="0.2">
      <c r="A128" s="396"/>
      <c r="B128" s="157"/>
      <c r="C128" s="165">
        <v>4700</v>
      </c>
      <c r="D128" s="522" t="s">
        <v>60</v>
      </c>
      <c r="E128" s="245">
        <v>4000</v>
      </c>
      <c r="F128" s="245">
        <v>4000</v>
      </c>
      <c r="G128" s="170">
        <f t="shared" si="10"/>
        <v>100</v>
      </c>
      <c r="H128" s="169"/>
      <c r="I128" s="170">
        <f t="shared" si="13"/>
        <v>0</v>
      </c>
      <c r="J128" s="170">
        <f t="shared" si="14"/>
        <v>0</v>
      </c>
      <c r="K128" s="171"/>
    </row>
    <row r="129" spans="1:11" ht="15" customHeight="1" x14ac:dyDescent="0.2">
      <c r="A129" s="396"/>
      <c r="B129" s="157"/>
      <c r="C129" s="172"/>
      <c r="D129" s="122" t="s">
        <v>140</v>
      </c>
      <c r="E129" s="148">
        <f>SUM(E130:E132)</f>
        <v>3766</v>
      </c>
      <c r="F129" s="148">
        <f>SUM(F130:F132)</f>
        <v>3766</v>
      </c>
      <c r="G129" s="149">
        <f t="shared" si="10"/>
        <v>100</v>
      </c>
      <c r="H129" s="148">
        <f>SUM(H130:H132)</f>
        <v>32693</v>
      </c>
      <c r="I129" s="149">
        <f t="shared" ref="I129" si="15">SUM(H129/F129*100)</f>
        <v>868.10939989378642</v>
      </c>
      <c r="J129" s="149">
        <f t="shared" ref="J129" si="16">SUM(H129/E129*100)</f>
        <v>868.10939989378642</v>
      </c>
      <c r="K129" s="231"/>
    </row>
    <row r="130" spans="1:11" ht="12.75" customHeight="1" x14ac:dyDescent="0.25">
      <c r="A130" s="396"/>
      <c r="B130" s="157"/>
      <c r="C130" s="239">
        <v>4300</v>
      </c>
      <c r="D130" s="615" t="s">
        <v>22</v>
      </c>
      <c r="E130" s="161">
        <v>3766</v>
      </c>
      <c r="F130" s="161">
        <v>3766</v>
      </c>
      <c r="G130" s="699">
        <f t="shared" si="10"/>
        <v>100</v>
      </c>
      <c r="H130" s="161">
        <v>32693</v>
      </c>
      <c r="I130" s="185">
        <f t="shared" ref="I130" si="17">SUM(H130/F130*100)</f>
        <v>868.10939989378642</v>
      </c>
      <c r="J130" s="185">
        <f t="shared" ref="J130" si="18">SUM(H130/E130*100)</f>
        <v>868.10939989378642</v>
      </c>
      <c r="K130" s="164"/>
    </row>
    <row r="131" spans="1:11" ht="12.75" hidden="1" customHeight="1" x14ac:dyDescent="0.25">
      <c r="A131" s="396"/>
      <c r="B131" s="157"/>
      <c r="C131" s="191">
        <v>4410</v>
      </c>
      <c r="D131" s="183" t="s">
        <v>54</v>
      </c>
      <c r="E131" s="193"/>
      <c r="F131" s="193"/>
      <c r="G131" s="194"/>
      <c r="H131" s="193"/>
      <c r="I131" s="194"/>
      <c r="J131" s="194"/>
      <c r="K131" s="196"/>
    </row>
    <row r="132" spans="1:11" ht="30" hidden="1" customHeight="1" x14ac:dyDescent="0.2">
      <c r="A132" s="396"/>
      <c r="B132" s="157"/>
      <c r="C132" s="165">
        <v>4700</v>
      </c>
      <c r="D132" s="522" t="s">
        <v>60</v>
      </c>
      <c r="E132" s="161"/>
      <c r="F132" s="161"/>
      <c r="G132" s="162"/>
      <c r="H132" s="161"/>
      <c r="I132" s="162"/>
      <c r="J132" s="162"/>
      <c r="K132" s="164"/>
    </row>
    <row r="133" spans="1:11" ht="15" customHeight="1" x14ac:dyDescent="0.2">
      <c r="A133" s="417"/>
      <c r="B133" s="122">
        <v>85495</v>
      </c>
      <c r="C133" s="233"/>
      <c r="D133" s="122" t="s">
        <v>71</v>
      </c>
      <c r="E133" s="148">
        <f>SUM(E134)</f>
        <v>25179</v>
      </c>
      <c r="F133" s="148">
        <f>SUM(F134)</f>
        <v>25179</v>
      </c>
      <c r="G133" s="149">
        <f t="shared" si="10"/>
        <v>100</v>
      </c>
      <c r="H133" s="148">
        <f>SUM(H134)</f>
        <v>23000</v>
      </c>
      <c r="I133" s="573">
        <f t="shared" si="13"/>
        <v>91.34596290559594</v>
      </c>
      <c r="J133" s="573">
        <f>SUM(H133/E133*100)</f>
        <v>91.34596290559594</v>
      </c>
      <c r="K133" s="308"/>
    </row>
    <row r="134" spans="1:11" ht="15" customHeight="1" x14ac:dyDescent="0.2">
      <c r="A134" s="417"/>
      <c r="B134" s="281"/>
      <c r="C134" s="233"/>
      <c r="D134" s="122" t="s">
        <v>140</v>
      </c>
      <c r="E134" s="492">
        <f>SUM(E135:E136)</f>
        <v>25179</v>
      </c>
      <c r="F134" s="492">
        <f>SUM(F135:F136)</f>
        <v>25179</v>
      </c>
      <c r="G134" s="149">
        <f t="shared" si="10"/>
        <v>100</v>
      </c>
      <c r="H134" s="492">
        <f>SUM(H135:H136)</f>
        <v>23000</v>
      </c>
      <c r="I134" s="573">
        <f t="shared" si="13"/>
        <v>91.34596290559594</v>
      </c>
      <c r="J134" s="573">
        <f>SUM(H134/E134*100)</f>
        <v>91.34596290559594</v>
      </c>
      <c r="K134" s="308"/>
    </row>
    <row r="135" spans="1:11" ht="15" customHeight="1" x14ac:dyDescent="0.25">
      <c r="A135" s="417"/>
      <c r="B135" s="281"/>
      <c r="C135" s="157">
        <v>4210</v>
      </c>
      <c r="D135" s="274" t="s">
        <v>31</v>
      </c>
      <c r="E135" s="189">
        <v>5000</v>
      </c>
      <c r="F135" s="189">
        <v>5000</v>
      </c>
      <c r="G135" s="699">
        <f t="shared" si="10"/>
        <v>100</v>
      </c>
      <c r="H135" s="189"/>
      <c r="I135" s="1082"/>
      <c r="J135" s="1082"/>
      <c r="K135" s="216"/>
    </row>
    <row r="136" spans="1:11" ht="12.75" customHeight="1" x14ac:dyDescent="0.25">
      <c r="A136" s="717"/>
      <c r="B136" s="645"/>
      <c r="C136" s="697">
        <v>4440</v>
      </c>
      <c r="D136" s="428" t="s">
        <v>55</v>
      </c>
      <c r="E136" s="698">
        <v>20179</v>
      </c>
      <c r="F136" s="698">
        <v>20179</v>
      </c>
      <c r="G136" s="699">
        <f t="shared" si="10"/>
        <v>100</v>
      </c>
      <c r="H136" s="698">
        <v>23000</v>
      </c>
      <c r="I136" s="718">
        <f t="shared" si="13"/>
        <v>113.97988007334357</v>
      </c>
      <c r="J136" s="718">
        <f>SUM(H136/E136*100)</f>
        <v>113.97988007334357</v>
      </c>
      <c r="K136" s="700"/>
    </row>
  </sheetData>
  <sheetProtection selectLockedCells="1" selectUnlockedCells="1"/>
  <mergeCells count="1">
    <mergeCell ref="D5:D7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2" firstPageNumber="0" fitToHeight="0" orientation="landscape" r:id="rId1"/>
  <headerFooter alignWithMargins="0"/>
  <rowBreaks count="2" manualBreakCount="2">
    <brk id="68" max="10" man="1"/>
    <brk id="115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zoomScale="115" zoomScaleNormal="115" workbookViewId="0">
      <selection activeCell="A27" sqref="A25:K27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5.7109375" style="2" customWidth="1"/>
    <col min="4" max="4" width="45.14062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222</v>
      </c>
      <c r="J3" s="54"/>
      <c r="K3" s="51"/>
    </row>
    <row r="4" spans="1:11" ht="15" x14ac:dyDescent="0.25">
      <c r="A4" s="51"/>
      <c r="B4" s="51"/>
      <c r="C4" s="52"/>
      <c r="D4" s="101" t="s">
        <v>227</v>
      </c>
      <c r="E4" s="101"/>
      <c r="F4" s="51"/>
      <c r="G4" s="51"/>
      <c r="H4" s="51"/>
      <c r="I4" s="51"/>
      <c r="J4" s="54"/>
      <c r="K4" s="51"/>
    </row>
    <row r="5" spans="1:11" ht="15.75" thickBot="1" x14ac:dyDescent="0.3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.75" thickBot="1" x14ac:dyDescent="0.3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6.5" thickTop="1" thickBot="1" x14ac:dyDescent="0.3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6.5" thickTop="1" thickBot="1" x14ac:dyDescent="0.3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46.5" customHeight="1" thickTop="1" x14ac:dyDescent="0.2">
      <c r="A10" s="743">
        <v>900</v>
      </c>
      <c r="B10" s="735"/>
      <c r="C10" s="735"/>
      <c r="D10" s="736" t="s">
        <v>189</v>
      </c>
      <c r="E10" s="737">
        <f>SUM(E11+E23)</f>
        <v>345000</v>
      </c>
      <c r="F10" s="737">
        <f>SUM(F11+F23)</f>
        <v>345000</v>
      </c>
      <c r="G10" s="738">
        <f>SUM(F10/E10*100)</f>
        <v>100</v>
      </c>
      <c r="H10" s="737">
        <f>SUM(H11+H23)</f>
        <v>55000</v>
      </c>
      <c r="I10" s="497">
        <f>SUM(H10/F10*100)</f>
        <v>15.942028985507244</v>
      </c>
      <c r="J10" s="497">
        <f>SUM(H10/E10*100)</f>
        <v>15.942028985507244</v>
      </c>
      <c r="K10" s="744"/>
    </row>
    <row r="11" spans="1:11" s="10" customFormat="1" ht="40.5" customHeight="1" x14ac:dyDescent="0.2">
      <c r="A11" s="745"/>
      <c r="B11" s="479">
        <v>90019</v>
      </c>
      <c r="C11" s="479"/>
      <c r="D11" s="335" t="s">
        <v>190</v>
      </c>
      <c r="E11" s="148">
        <f>SUM(E16)</f>
        <v>55000</v>
      </c>
      <c r="F11" s="148">
        <f>SUM(F16)</f>
        <v>55000</v>
      </c>
      <c r="G11" s="149">
        <f>SUM(F11/E11*100)</f>
        <v>100</v>
      </c>
      <c r="H11" s="148">
        <f>SUM(H16)</f>
        <v>55000</v>
      </c>
      <c r="I11" s="149">
        <f>SUM(H11/F11*100)</f>
        <v>100</v>
      </c>
      <c r="J11" s="149">
        <f>SUM(H11/E11*100)</f>
        <v>100</v>
      </c>
      <c r="K11" s="231"/>
    </row>
    <row r="12" spans="1:11" s="10" customFormat="1" ht="15" hidden="1" customHeight="1" x14ac:dyDescent="0.2">
      <c r="A12" s="179"/>
      <c r="B12" s="648"/>
      <c r="C12" s="479"/>
      <c r="D12" s="335" t="s">
        <v>35</v>
      </c>
      <c r="E12" s="148">
        <f>SUM(E13:E15)</f>
        <v>0</v>
      </c>
      <c r="F12" s="148">
        <f>SUM(F13:F15)</f>
        <v>0</v>
      </c>
      <c r="G12" s="149" t="e">
        <f>SUM(F12/E12*100)</f>
        <v>#DIV/0!</v>
      </c>
      <c r="H12" s="148">
        <f>SUM(H13:H15)</f>
        <v>0</v>
      </c>
      <c r="I12" s="149" t="e">
        <f>SUM(H12/F12*100)</f>
        <v>#DIV/0!</v>
      </c>
      <c r="J12" s="149" t="e">
        <f>SUM(H12/E12*100)</f>
        <v>#DIV/0!</v>
      </c>
      <c r="K12" s="231"/>
    </row>
    <row r="13" spans="1:11" s="10" customFormat="1" ht="12.75" hidden="1" customHeight="1" x14ac:dyDescent="0.2">
      <c r="A13" s="179"/>
      <c r="B13" s="551"/>
      <c r="C13" s="563">
        <v>4270</v>
      </c>
      <c r="D13" s="739" t="s">
        <v>47</v>
      </c>
      <c r="E13" s="176"/>
      <c r="F13" s="176"/>
      <c r="G13" s="177" t="e">
        <f t="shared" ref="G13:G27" si="0">SUM(F13/E13*100)</f>
        <v>#DIV/0!</v>
      </c>
      <c r="H13" s="176"/>
      <c r="I13" s="177" t="e">
        <f t="shared" ref="I13:I24" si="1">SUM(H13/F13*100)</f>
        <v>#DIV/0!</v>
      </c>
      <c r="J13" s="177" t="e">
        <f t="shared" ref="J13:J24" si="2">SUM(H13/E13*100)</f>
        <v>#DIV/0!</v>
      </c>
      <c r="K13" s="178"/>
    </row>
    <row r="14" spans="1:11" s="10" customFormat="1" ht="12.75" hidden="1" customHeight="1" x14ac:dyDescent="0.25">
      <c r="A14" s="179"/>
      <c r="B14" s="551"/>
      <c r="C14" s="563">
        <v>6060</v>
      </c>
      <c r="D14" s="618" t="s">
        <v>62</v>
      </c>
      <c r="E14" s="176"/>
      <c r="F14" s="176"/>
      <c r="G14" s="177" t="e">
        <f t="shared" si="0"/>
        <v>#DIV/0!</v>
      </c>
      <c r="H14" s="176"/>
      <c r="I14" s="177" t="e">
        <f t="shared" si="1"/>
        <v>#DIV/0!</v>
      </c>
      <c r="J14" s="177" t="e">
        <f t="shared" si="2"/>
        <v>#DIV/0!</v>
      </c>
      <c r="K14" s="178"/>
    </row>
    <row r="15" spans="1:11" s="10" customFormat="1" ht="12.75" hidden="1" customHeight="1" x14ac:dyDescent="0.25">
      <c r="A15" s="179"/>
      <c r="B15" s="551"/>
      <c r="C15" s="563">
        <v>6069</v>
      </c>
      <c r="D15" s="618" t="s">
        <v>62</v>
      </c>
      <c r="E15" s="176"/>
      <c r="F15" s="176"/>
      <c r="G15" s="177"/>
      <c r="H15" s="176"/>
      <c r="I15" s="177"/>
      <c r="J15" s="177"/>
      <c r="K15" s="178"/>
    </row>
    <row r="16" spans="1:11" s="24" customFormat="1" ht="15" customHeight="1" x14ac:dyDescent="0.2">
      <c r="A16" s="661"/>
      <c r="B16" s="161"/>
      <c r="C16" s="572"/>
      <c r="D16" s="148" t="s">
        <v>140</v>
      </c>
      <c r="E16" s="148">
        <f>SUM(E17:E22)</f>
        <v>55000</v>
      </c>
      <c r="F16" s="148">
        <f>SUM(F17:F22)</f>
        <v>55000</v>
      </c>
      <c r="G16" s="259">
        <f t="shared" si="0"/>
        <v>100</v>
      </c>
      <c r="H16" s="148">
        <f>SUM(H17:H22)</f>
        <v>55000</v>
      </c>
      <c r="I16" s="259">
        <f t="shared" si="1"/>
        <v>100</v>
      </c>
      <c r="J16" s="259">
        <f t="shared" si="2"/>
        <v>100</v>
      </c>
      <c r="K16" s="260"/>
    </row>
    <row r="17" spans="1:11" s="24" customFormat="1" ht="77.25" customHeight="1" x14ac:dyDescent="0.2">
      <c r="A17" s="661"/>
      <c r="B17" s="161"/>
      <c r="C17" s="1092">
        <v>2360</v>
      </c>
      <c r="D17" s="1093" t="s">
        <v>73</v>
      </c>
      <c r="E17" s="1086">
        <v>3000</v>
      </c>
      <c r="F17" s="1086">
        <v>3000</v>
      </c>
      <c r="G17" s="1084">
        <f t="shared" si="0"/>
        <v>100</v>
      </c>
      <c r="H17" s="1086">
        <v>5000</v>
      </c>
      <c r="I17" s="1084">
        <f t="shared" si="1"/>
        <v>166.66666666666669</v>
      </c>
      <c r="J17" s="1084">
        <f t="shared" si="2"/>
        <v>166.66666666666669</v>
      </c>
      <c r="K17" s="1134"/>
    </row>
    <row r="18" spans="1:11" s="24" customFormat="1" ht="15" customHeight="1" x14ac:dyDescent="0.2">
      <c r="A18" s="661"/>
      <c r="B18" s="161"/>
      <c r="C18" s="289" t="s">
        <v>253</v>
      </c>
      <c r="D18" s="409" t="s">
        <v>252</v>
      </c>
      <c r="E18" s="193">
        <v>2000</v>
      </c>
      <c r="F18" s="193">
        <v>2000</v>
      </c>
      <c r="G18" s="499">
        <f t="shared" si="0"/>
        <v>100</v>
      </c>
      <c r="H18" s="193">
        <v>3000</v>
      </c>
      <c r="I18" s="499">
        <f t="shared" ref="I18" si="3">SUM(H18/F18*100)</f>
        <v>150</v>
      </c>
      <c r="J18" s="499">
        <f t="shared" ref="J18" si="4">SUM(H18/E18*100)</f>
        <v>150</v>
      </c>
      <c r="K18" s="668"/>
    </row>
    <row r="19" spans="1:11" s="24" customFormat="1" ht="12.75" customHeight="1" x14ac:dyDescent="0.2">
      <c r="A19" s="661"/>
      <c r="B19" s="161"/>
      <c r="C19" s="289">
        <v>4210</v>
      </c>
      <c r="D19" s="274" t="s">
        <v>31</v>
      </c>
      <c r="E19" s="193">
        <v>11500</v>
      </c>
      <c r="F19" s="193">
        <v>11500</v>
      </c>
      <c r="G19" s="499">
        <f t="shared" si="0"/>
        <v>100</v>
      </c>
      <c r="H19" s="193">
        <v>20000</v>
      </c>
      <c r="I19" s="499">
        <f t="shared" si="1"/>
        <v>173.91304347826087</v>
      </c>
      <c r="J19" s="499">
        <f t="shared" si="2"/>
        <v>173.91304347826087</v>
      </c>
      <c r="K19" s="668"/>
    </row>
    <row r="20" spans="1:11" s="24" customFormat="1" ht="12.75" customHeight="1" x14ac:dyDescent="0.2">
      <c r="A20" s="661"/>
      <c r="B20" s="161"/>
      <c r="C20" s="289">
        <v>4300</v>
      </c>
      <c r="D20" s="270" t="s">
        <v>22</v>
      </c>
      <c r="E20" s="193">
        <v>9500</v>
      </c>
      <c r="F20" s="193">
        <v>9500</v>
      </c>
      <c r="G20" s="499">
        <f t="shared" si="0"/>
        <v>100</v>
      </c>
      <c r="H20" s="193">
        <v>23000</v>
      </c>
      <c r="I20" s="499">
        <f t="shared" si="1"/>
        <v>242.10526315789474</v>
      </c>
      <c r="J20" s="499">
        <f t="shared" si="2"/>
        <v>242.10526315789474</v>
      </c>
      <c r="K20" s="668"/>
    </row>
    <row r="21" spans="1:11" s="24" customFormat="1" ht="31.5" customHeight="1" x14ac:dyDescent="0.2">
      <c r="A21" s="661"/>
      <c r="B21" s="161"/>
      <c r="C21" s="289">
        <v>4700</v>
      </c>
      <c r="D21" s="192" t="s">
        <v>60</v>
      </c>
      <c r="E21" s="193">
        <v>4000</v>
      </c>
      <c r="F21" s="193">
        <v>4000</v>
      </c>
      <c r="G21" s="499">
        <f t="shared" si="0"/>
        <v>100</v>
      </c>
      <c r="H21" s="193">
        <v>4000</v>
      </c>
      <c r="I21" s="499">
        <f t="shared" si="1"/>
        <v>100</v>
      </c>
      <c r="J21" s="499">
        <f t="shared" si="2"/>
        <v>100</v>
      </c>
      <c r="K21" s="668"/>
    </row>
    <row r="22" spans="1:11" s="24" customFormat="1" ht="35.25" customHeight="1" x14ac:dyDescent="0.25">
      <c r="A22" s="661"/>
      <c r="B22" s="328"/>
      <c r="C22" s="612">
        <v>6069</v>
      </c>
      <c r="D22" s="1135" t="s">
        <v>62</v>
      </c>
      <c r="E22" s="245">
        <v>25000</v>
      </c>
      <c r="F22" s="245">
        <v>25000</v>
      </c>
      <c r="G22" s="246">
        <f t="shared" si="0"/>
        <v>100</v>
      </c>
      <c r="H22" s="245"/>
      <c r="I22" s="246"/>
      <c r="J22" s="246"/>
      <c r="K22" s="772"/>
    </row>
    <row r="23" spans="1:11" s="24" customFormat="1" ht="15" customHeight="1" x14ac:dyDescent="0.2">
      <c r="A23" s="661"/>
      <c r="B23" s="145">
        <v>90095</v>
      </c>
      <c r="C23" s="572"/>
      <c r="D23" s="148" t="s">
        <v>71</v>
      </c>
      <c r="E23" s="148">
        <f>SUM(E24+E25)</f>
        <v>290000</v>
      </c>
      <c r="F23" s="148">
        <f>SUM(F24+F25)</f>
        <v>290000</v>
      </c>
      <c r="G23" s="148">
        <f t="shared" si="0"/>
        <v>100</v>
      </c>
      <c r="H23" s="148">
        <f>SUM(H24+H25)</f>
        <v>0</v>
      </c>
      <c r="I23" s="1018">
        <f t="shared" ref="I23" si="5">SUM(H23/F23*100)</f>
        <v>0</v>
      </c>
      <c r="J23" s="1018">
        <f t="shared" ref="J23" si="6">SUM(H23/E23*100)</f>
        <v>0</v>
      </c>
      <c r="K23" s="260"/>
    </row>
    <row r="24" spans="1:11" s="24" customFormat="1" ht="81" hidden="1" customHeight="1" x14ac:dyDescent="0.2">
      <c r="A24" s="661"/>
      <c r="B24" s="742"/>
      <c r="C24" s="740" t="s">
        <v>72</v>
      </c>
      <c r="D24" s="741" t="s">
        <v>73</v>
      </c>
      <c r="E24" s="176"/>
      <c r="F24" s="176"/>
      <c r="G24" s="619" t="e">
        <f t="shared" si="0"/>
        <v>#DIV/0!</v>
      </c>
      <c r="H24" s="176"/>
      <c r="I24" s="619" t="e">
        <f t="shared" si="1"/>
        <v>#DIV/0!</v>
      </c>
      <c r="J24" s="619" t="e">
        <f t="shared" si="2"/>
        <v>#DIV/0!</v>
      </c>
      <c r="K24" s="746"/>
    </row>
    <row r="25" spans="1:11" s="24" customFormat="1" ht="18.75" customHeight="1" x14ac:dyDescent="0.2">
      <c r="A25" s="661"/>
      <c r="B25" s="261"/>
      <c r="C25" s="1355"/>
      <c r="D25" s="1356" t="s">
        <v>140</v>
      </c>
      <c r="E25" s="1150">
        <f>SUM(E26:E27)</f>
        <v>290000</v>
      </c>
      <c r="F25" s="1150">
        <f>SUM(F26:F27)</f>
        <v>290000</v>
      </c>
      <c r="G25" s="1150">
        <f t="shared" si="0"/>
        <v>100</v>
      </c>
      <c r="H25" s="1150">
        <f>SUM(H26:H27)</f>
        <v>0</v>
      </c>
      <c r="I25" s="1357">
        <f t="shared" ref="I25" si="7">SUM(H25/F25*100)</f>
        <v>0</v>
      </c>
      <c r="J25" s="1357">
        <f t="shared" ref="J25" si="8">SUM(H25/E25*100)</f>
        <v>0</v>
      </c>
      <c r="K25" s="1358"/>
    </row>
    <row r="26" spans="1:11" ht="30" x14ac:dyDescent="0.25">
      <c r="A26" s="217"/>
      <c r="B26" s="218"/>
      <c r="C26" s="1083">
        <v>6067</v>
      </c>
      <c r="D26" s="1258" t="s">
        <v>62</v>
      </c>
      <c r="E26" s="1086">
        <v>145884</v>
      </c>
      <c r="F26" s="1086">
        <v>145884</v>
      </c>
      <c r="G26" s="1084">
        <f t="shared" si="0"/>
        <v>100</v>
      </c>
      <c r="H26" s="1086"/>
      <c r="I26" s="1084"/>
      <c r="J26" s="1084"/>
      <c r="K26" s="1134"/>
    </row>
    <row r="27" spans="1:11" ht="30" x14ac:dyDescent="0.25">
      <c r="A27" s="1007"/>
      <c r="B27" s="428"/>
      <c r="C27" s="585">
        <v>6069</v>
      </c>
      <c r="D27" s="609" t="s">
        <v>62</v>
      </c>
      <c r="E27" s="641">
        <v>144116</v>
      </c>
      <c r="F27" s="641">
        <v>144116</v>
      </c>
      <c r="G27" s="586">
        <f t="shared" si="0"/>
        <v>100</v>
      </c>
      <c r="H27" s="641"/>
      <c r="I27" s="586"/>
      <c r="J27" s="586"/>
      <c r="K27" s="1354"/>
    </row>
  </sheetData>
  <sheetProtection selectLockedCells="1" selectUnlockedCells="1"/>
  <mergeCells count="1">
    <mergeCell ref="D6:D8"/>
  </mergeCells>
  <phoneticPr fontId="11" type="noConversion"/>
  <pageMargins left="0.70866141732283472" right="0.70866141732283472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5" zoomScaleNormal="11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H18" sqref="H18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7.14062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222</v>
      </c>
      <c r="J3" s="54"/>
      <c r="K3" s="51"/>
    </row>
    <row r="4" spans="1:11" ht="15" x14ac:dyDescent="0.25">
      <c r="A4" s="51"/>
      <c r="B4" s="51"/>
      <c r="C4" s="52"/>
      <c r="D4" s="101" t="s">
        <v>226</v>
      </c>
      <c r="E4" s="101"/>
      <c r="F4" s="51"/>
      <c r="G4" s="51"/>
      <c r="H4" s="51"/>
      <c r="I4" s="51"/>
      <c r="J4" s="54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31.5" customHeight="1" thickTop="1" thickBot="1" x14ac:dyDescent="0.25">
      <c r="A10" s="279">
        <v>921</v>
      </c>
      <c r="B10" s="280"/>
      <c r="C10" s="280"/>
      <c r="D10" s="388" t="s">
        <v>191</v>
      </c>
      <c r="E10" s="1050">
        <f>SUM(E11+E13)</f>
        <v>117623</v>
      </c>
      <c r="F10" s="747">
        <f>SUM(F11+F13)</f>
        <v>117623</v>
      </c>
      <c r="G10" s="98">
        <f t="shared" ref="G10:G26" si="0">SUM(F10/E10*100)</f>
        <v>100</v>
      </c>
      <c r="H10" s="443">
        <f>SUM(H11+H13)</f>
        <v>50000</v>
      </c>
      <c r="I10" s="49">
        <f t="shared" ref="I10:I23" si="1">SUM(H10/F10*100)</f>
        <v>42.508693027724171</v>
      </c>
      <c r="J10" s="49">
        <f t="shared" ref="J10:J23" si="2">SUM(H10/E10*100)</f>
        <v>42.508693027724171</v>
      </c>
      <c r="K10" s="309"/>
    </row>
    <row r="11" spans="1:11" s="10" customFormat="1" ht="15" customHeight="1" x14ac:dyDescent="0.2">
      <c r="A11" s="179"/>
      <c r="B11" s="623">
        <v>92116</v>
      </c>
      <c r="C11" s="623"/>
      <c r="D11" s="229" t="s">
        <v>192</v>
      </c>
      <c r="E11" s="508">
        <f>SUM(E12)</f>
        <v>10000</v>
      </c>
      <c r="F11" s="224">
        <f>SUM(F12)</f>
        <v>10000</v>
      </c>
      <c r="G11" s="225">
        <f t="shared" si="0"/>
        <v>100</v>
      </c>
      <c r="H11" s="224">
        <f>SUM(H12)</f>
        <v>10000</v>
      </c>
      <c r="I11" s="225">
        <f t="shared" si="1"/>
        <v>100</v>
      </c>
      <c r="J11" s="225">
        <f t="shared" si="2"/>
        <v>100</v>
      </c>
      <c r="K11" s="227"/>
    </row>
    <row r="12" spans="1:11" s="10" customFormat="1" ht="63.75" customHeight="1" x14ac:dyDescent="0.2">
      <c r="A12" s="179"/>
      <c r="B12" s="551"/>
      <c r="C12" s="551">
        <v>2310</v>
      </c>
      <c r="D12" s="158" t="s">
        <v>151</v>
      </c>
      <c r="E12" s="510">
        <v>10000</v>
      </c>
      <c r="F12" s="510">
        <v>10000</v>
      </c>
      <c r="G12" s="162">
        <f t="shared" si="0"/>
        <v>100</v>
      </c>
      <c r="H12" s="161">
        <v>10000</v>
      </c>
      <c r="I12" s="162">
        <f t="shared" si="1"/>
        <v>100</v>
      </c>
      <c r="J12" s="162">
        <f t="shared" si="2"/>
        <v>100</v>
      </c>
      <c r="K12" s="164"/>
    </row>
    <row r="13" spans="1:11" s="9" customFormat="1" ht="15" customHeight="1" x14ac:dyDescent="0.2">
      <c r="A13" s="153"/>
      <c r="B13" s="479">
        <v>92195</v>
      </c>
      <c r="C13" s="479"/>
      <c r="D13" s="122" t="s">
        <v>71</v>
      </c>
      <c r="E13" s="259">
        <f>SUM(E14+E15+E18)</f>
        <v>107623</v>
      </c>
      <c r="F13" s="148">
        <f>SUM(F14+F15+F18)</f>
        <v>107623</v>
      </c>
      <c r="G13" s="149">
        <f t="shared" si="0"/>
        <v>100</v>
      </c>
      <c r="H13" s="148">
        <f>SUM(H14+H15+H18)</f>
        <v>40000</v>
      </c>
      <c r="I13" s="149">
        <f t="shared" si="1"/>
        <v>37.16677661838083</v>
      </c>
      <c r="J13" s="149">
        <f t="shared" si="2"/>
        <v>37.16677661838083</v>
      </c>
      <c r="K13" s="231"/>
    </row>
    <row r="14" spans="1:11" s="9" customFormat="1" ht="64.5" hidden="1" customHeight="1" x14ac:dyDescent="0.2">
      <c r="A14" s="153"/>
      <c r="B14" s="434"/>
      <c r="C14" s="574">
        <v>2329</v>
      </c>
      <c r="D14" s="562" t="s">
        <v>169</v>
      </c>
      <c r="E14" s="249"/>
      <c r="F14" s="127"/>
      <c r="G14" s="128" t="e">
        <f t="shared" si="0"/>
        <v>#DIV/0!</v>
      </c>
      <c r="H14" s="127"/>
      <c r="I14" s="971" t="e">
        <f t="shared" si="1"/>
        <v>#DIV/0!</v>
      </c>
      <c r="J14" s="971" t="e">
        <f t="shared" si="2"/>
        <v>#DIV/0!</v>
      </c>
      <c r="K14" s="972"/>
    </row>
    <row r="15" spans="1:11" s="9" customFormat="1" ht="78.75" customHeight="1" x14ac:dyDescent="0.2">
      <c r="A15" s="153"/>
      <c r="B15" s="434"/>
      <c r="C15" s="552" t="s">
        <v>72</v>
      </c>
      <c r="D15" s="594" t="s">
        <v>73</v>
      </c>
      <c r="E15" s="510">
        <v>39400</v>
      </c>
      <c r="F15" s="510">
        <v>39400</v>
      </c>
      <c r="G15" s="162">
        <f t="shared" si="0"/>
        <v>100</v>
      </c>
      <c r="H15" s="161">
        <v>40000</v>
      </c>
      <c r="I15" s="162">
        <f t="shared" si="1"/>
        <v>101.5228426395939</v>
      </c>
      <c r="J15" s="162">
        <f t="shared" si="2"/>
        <v>101.5228426395939</v>
      </c>
      <c r="K15" s="164"/>
    </row>
    <row r="16" spans="1:11" s="24" customFormat="1" ht="15" hidden="1" customHeight="1" x14ac:dyDescent="0.2">
      <c r="A16" s="661"/>
      <c r="B16" s="161"/>
      <c r="C16" s="289">
        <v>4307</v>
      </c>
      <c r="D16" s="270" t="s">
        <v>22</v>
      </c>
      <c r="E16" s="193"/>
      <c r="F16" s="193"/>
      <c r="G16" s="499" t="e">
        <f t="shared" si="0"/>
        <v>#DIV/0!</v>
      </c>
      <c r="H16" s="193"/>
      <c r="I16" s="499" t="e">
        <f t="shared" si="1"/>
        <v>#DIV/0!</v>
      </c>
      <c r="J16" s="499" t="e">
        <f t="shared" si="2"/>
        <v>#DIV/0!</v>
      </c>
      <c r="K16" s="668"/>
    </row>
    <row r="17" spans="1:11" s="24" customFormat="1" ht="15" hidden="1" customHeight="1" x14ac:dyDescent="0.2">
      <c r="A17" s="661"/>
      <c r="B17" s="161"/>
      <c r="C17" s="512" t="s">
        <v>201</v>
      </c>
      <c r="D17" s="748" t="s">
        <v>22</v>
      </c>
      <c r="E17" s="161"/>
      <c r="F17" s="161"/>
      <c r="G17" s="510" t="e">
        <f t="shared" si="0"/>
        <v>#DIV/0!</v>
      </c>
      <c r="H17" s="161"/>
      <c r="I17" s="510" t="e">
        <f t="shared" si="1"/>
        <v>#DIV/0!</v>
      </c>
      <c r="J17" s="510" t="e">
        <f t="shared" si="2"/>
        <v>#DIV/0!</v>
      </c>
      <c r="K17" s="749"/>
    </row>
    <row r="18" spans="1:11" s="24" customFormat="1" ht="15" customHeight="1" x14ac:dyDescent="0.2">
      <c r="A18" s="750"/>
      <c r="B18" s="676"/>
      <c r="C18" s="751"/>
      <c r="D18" s="760" t="s">
        <v>145</v>
      </c>
      <c r="E18" s="762">
        <f>SUM(E19:E26)</f>
        <v>68223</v>
      </c>
      <c r="F18" s="761">
        <f>SUM(F19:F26)</f>
        <v>68223</v>
      </c>
      <c r="G18" s="762">
        <f t="shared" si="0"/>
        <v>100</v>
      </c>
      <c r="H18" s="984">
        <f>SUM(H19:H26)</f>
        <v>0</v>
      </c>
      <c r="I18" s="985">
        <f t="shared" si="1"/>
        <v>0</v>
      </c>
      <c r="J18" s="985">
        <f t="shared" si="2"/>
        <v>0</v>
      </c>
      <c r="K18" s="986"/>
    </row>
    <row r="19" spans="1:11" s="24" customFormat="1" ht="15" customHeight="1" x14ac:dyDescent="0.25">
      <c r="A19" s="750"/>
      <c r="B19" s="676"/>
      <c r="C19" s="1041">
        <v>4010</v>
      </c>
      <c r="D19" s="1042" t="s">
        <v>39</v>
      </c>
      <c r="E19" s="1043">
        <v>840</v>
      </c>
      <c r="F19" s="1043">
        <v>840</v>
      </c>
      <c r="G19" s="1043">
        <f t="shared" si="0"/>
        <v>100</v>
      </c>
      <c r="H19" s="1044"/>
      <c r="I19" s="1045">
        <f t="shared" si="1"/>
        <v>0</v>
      </c>
      <c r="J19" s="1045">
        <f t="shared" si="2"/>
        <v>0</v>
      </c>
      <c r="K19" s="1046"/>
    </row>
    <row r="20" spans="1:11" s="24" customFormat="1" ht="15" customHeight="1" x14ac:dyDescent="0.25">
      <c r="A20" s="750"/>
      <c r="B20" s="676"/>
      <c r="C20" s="752">
        <v>4110</v>
      </c>
      <c r="D20" s="1047" t="s">
        <v>42</v>
      </c>
      <c r="E20" s="754">
        <v>210</v>
      </c>
      <c r="F20" s="754">
        <v>210</v>
      </c>
      <c r="G20" s="754">
        <f t="shared" si="0"/>
        <v>100</v>
      </c>
      <c r="H20" s="987"/>
      <c r="I20" s="988">
        <f t="shared" si="1"/>
        <v>0</v>
      </c>
      <c r="J20" s="988">
        <f t="shared" si="2"/>
        <v>0</v>
      </c>
      <c r="K20" s="989"/>
    </row>
    <row r="21" spans="1:11" ht="15" x14ac:dyDescent="0.25">
      <c r="A21" s="755"/>
      <c r="B21" s="670"/>
      <c r="C21" s="752">
        <v>4120</v>
      </c>
      <c r="D21" s="1047" t="s">
        <v>43</v>
      </c>
      <c r="E21" s="757">
        <v>30</v>
      </c>
      <c r="F21" s="757">
        <v>30</v>
      </c>
      <c r="G21" s="757">
        <f t="shared" si="0"/>
        <v>100</v>
      </c>
      <c r="H21" s="990"/>
      <c r="I21" s="991">
        <f t="shared" si="1"/>
        <v>0</v>
      </c>
      <c r="J21" s="991">
        <f t="shared" si="2"/>
        <v>0</v>
      </c>
      <c r="K21" s="992"/>
    </row>
    <row r="22" spans="1:11" ht="15" x14ac:dyDescent="0.25">
      <c r="A22" s="755"/>
      <c r="B22" s="670"/>
      <c r="C22" s="752" t="s">
        <v>248</v>
      </c>
      <c r="D22" s="1047" t="s">
        <v>208</v>
      </c>
      <c r="E22" s="757">
        <v>376</v>
      </c>
      <c r="F22" s="757">
        <v>376</v>
      </c>
      <c r="G22" s="757">
        <f t="shared" si="0"/>
        <v>100</v>
      </c>
      <c r="H22" s="990"/>
      <c r="I22" s="991"/>
      <c r="J22" s="991"/>
      <c r="K22" s="992"/>
    </row>
    <row r="23" spans="1:11" ht="15" x14ac:dyDescent="0.25">
      <c r="A23" s="755"/>
      <c r="B23" s="670"/>
      <c r="C23" s="752">
        <v>4210</v>
      </c>
      <c r="D23" s="1047" t="s">
        <v>31</v>
      </c>
      <c r="E23" s="757">
        <v>12308</v>
      </c>
      <c r="F23" s="757">
        <v>12308</v>
      </c>
      <c r="G23" s="757">
        <f t="shared" si="0"/>
        <v>100</v>
      </c>
      <c r="H23" s="990"/>
      <c r="I23" s="991">
        <f t="shared" si="1"/>
        <v>0</v>
      </c>
      <c r="J23" s="991">
        <f t="shared" si="2"/>
        <v>0</v>
      </c>
      <c r="K23" s="992"/>
    </row>
    <row r="24" spans="1:11" ht="15" x14ac:dyDescent="0.25">
      <c r="A24" s="755"/>
      <c r="B24" s="670"/>
      <c r="C24" s="752">
        <v>4300</v>
      </c>
      <c r="D24" s="1048" t="s">
        <v>22</v>
      </c>
      <c r="E24" s="757">
        <v>53779</v>
      </c>
      <c r="F24" s="757">
        <v>53779</v>
      </c>
      <c r="G24" s="757">
        <f>SUM(F24/E24*100)</f>
        <v>100</v>
      </c>
      <c r="H24" s="990"/>
      <c r="I24" s="991">
        <f>SUM(H24/F24*100)</f>
        <v>0</v>
      </c>
      <c r="J24" s="991">
        <f>SUM(H24/E24*100)</f>
        <v>0</v>
      </c>
      <c r="K24" s="992"/>
    </row>
    <row r="25" spans="1:11" ht="15" x14ac:dyDescent="0.25">
      <c r="A25" s="755"/>
      <c r="B25" s="670"/>
      <c r="C25" s="752" t="s">
        <v>53</v>
      </c>
      <c r="D25" s="1049" t="s">
        <v>218</v>
      </c>
      <c r="E25" s="757">
        <v>400</v>
      </c>
      <c r="F25" s="757">
        <v>400</v>
      </c>
      <c r="G25" s="757">
        <f>SUM(F25/E25*100)</f>
        <v>100</v>
      </c>
      <c r="H25" s="990"/>
      <c r="I25" s="991"/>
      <c r="J25" s="991">
        <f>SUM(H25/E25*100)</f>
        <v>0</v>
      </c>
      <c r="K25" s="992"/>
    </row>
    <row r="26" spans="1:11" ht="15.75" thickBot="1" x14ac:dyDescent="0.3">
      <c r="A26" s="758"/>
      <c r="B26" s="683"/>
      <c r="C26" s="616" t="s">
        <v>254</v>
      </c>
      <c r="D26" s="617" t="s">
        <v>255</v>
      </c>
      <c r="E26" s="759">
        <v>280</v>
      </c>
      <c r="F26" s="759">
        <v>280</v>
      </c>
      <c r="G26" s="759">
        <f t="shared" si="0"/>
        <v>100</v>
      </c>
      <c r="H26" s="993"/>
      <c r="I26" s="994"/>
      <c r="J26" s="994">
        <f>SUM(H26/E26*100)</f>
        <v>0</v>
      </c>
      <c r="K26" s="995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115" zoomScaleNormal="11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D9"/>
    </sheetView>
  </sheetViews>
  <sheetFormatPr defaultRowHeight="12.75" x14ac:dyDescent="0.2"/>
  <cols>
    <col min="1" max="1" width="5.28515625" style="1" customWidth="1"/>
    <col min="2" max="2" width="7.2851562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140625" style="1"/>
    <col min="8" max="8" width="14.7109375" style="1" customWidth="1"/>
    <col min="9" max="10" width="9.140625" style="1"/>
    <col min="11" max="11" width="8.7109375" style="1" customWidth="1"/>
    <col min="12" max="16384" width="9.140625" style="1"/>
  </cols>
  <sheetData>
    <row r="1" spans="1:13" ht="15" x14ac:dyDescent="0.25">
      <c r="A1" s="51"/>
      <c r="B1" s="51"/>
      <c r="C1" s="52"/>
      <c r="D1" s="51"/>
      <c r="E1" s="51"/>
      <c r="F1" s="51"/>
      <c r="G1" s="51"/>
      <c r="H1" s="53"/>
      <c r="I1" s="54" t="s">
        <v>0</v>
      </c>
      <c r="J1" s="51"/>
      <c r="K1" s="51"/>
    </row>
    <row r="2" spans="1:13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1"/>
      <c r="K2" s="51"/>
    </row>
    <row r="3" spans="1:13" ht="15" x14ac:dyDescent="0.25">
      <c r="A3" s="51"/>
      <c r="B3" s="51"/>
      <c r="C3" s="52"/>
      <c r="D3" s="51"/>
      <c r="E3" s="51"/>
      <c r="F3" s="51"/>
      <c r="G3" s="51"/>
      <c r="H3" s="53"/>
      <c r="I3" s="54" t="s">
        <v>222</v>
      </c>
      <c r="J3" s="51"/>
      <c r="K3" s="51"/>
    </row>
    <row r="4" spans="1:13" ht="14.25" x14ac:dyDescent="0.2">
      <c r="A4" s="55"/>
      <c r="B4" s="55"/>
      <c r="C4" s="55"/>
      <c r="D4" s="57" t="s">
        <v>243</v>
      </c>
      <c r="E4" s="55"/>
      <c r="F4" s="55"/>
      <c r="G4" s="55"/>
      <c r="H4" s="55"/>
      <c r="I4" s="55"/>
      <c r="J4" s="55"/>
      <c r="K4" s="55"/>
    </row>
    <row r="5" spans="1:13" ht="15" x14ac:dyDescent="0.25">
      <c r="A5" s="51"/>
      <c r="B5" s="51"/>
      <c r="C5" s="52"/>
      <c r="D5" s="101"/>
      <c r="E5" s="101"/>
      <c r="F5" s="51"/>
      <c r="G5" s="51"/>
      <c r="H5" s="51"/>
      <c r="I5" s="51"/>
      <c r="J5" s="54"/>
      <c r="K5" s="54"/>
    </row>
    <row r="6" spans="1:13" ht="15" x14ac:dyDescent="0.25">
      <c r="A6" s="51"/>
      <c r="B6" s="51"/>
      <c r="C6" s="58"/>
      <c r="D6" s="51"/>
      <c r="E6" s="51"/>
      <c r="F6" s="51"/>
      <c r="G6" s="51"/>
      <c r="H6" s="51"/>
      <c r="I6" s="51"/>
      <c r="J6" s="51"/>
      <c r="K6" s="51"/>
    </row>
    <row r="7" spans="1:13" ht="15" x14ac:dyDescent="0.25">
      <c r="A7" s="59"/>
      <c r="B7" s="102"/>
      <c r="C7" s="61"/>
      <c r="D7" s="1301" t="s">
        <v>1</v>
      </c>
      <c r="E7" s="62" t="s">
        <v>2</v>
      </c>
      <c r="F7" s="63" t="s">
        <v>3</v>
      </c>
      <c r="G7" s="63" t="s">
        <v>4</v>
      </c>
      <c r="H7" s="63" t="s">
        <v>5</v>
      </c>
      <c r="I7" s="63" t="s">
        <v>4</v>
      </c>
      <c r="J7" s="63" t="s">
        <v>4</v>
      </c>
      <c r="K7" s="64"/>
    </row>
    <row r="8" spans="1:13" ht="15" x14ac:dyDescent="0.25">
      <c r="A8" s="65" t="s">
        <v>6</v>
      </c>
      <c r="B8" s="67" t="s">
        <v>7</v>
      </c>
      <c r="C8" s="67" t="s">
        <v>8</v>
      </c>
      <c r="D8" s="1301"/>
      <c r="E8" s="68" t="s">
        <v>9</v>
      </c>
      <c r="F8" s="69" t="s">
        <v>10</v>
      </c>
      <c r="G8" s="70" t="s">
        <v>11</v>
      </c>
      <c r="H8" s="69" t="s">
        <v>12</v>
      </c>
      <c r="I8" s="70" t="s">
        <v>13</v>
      </c>
      <c r="J8" s="70" t="s">
        <v>14</v>
      </c>
      <c r="K8" s="71" t="s">
        <v>15</v>
      </c>
    </row>
    <row r="9" spans="1:13" ht="15" x14ac:dyDescent="0.25">
      <c r="A9" s="65"/>
      <c r="B9" s="67"/>
      <c r="C9" s="67"/>
      <c r="D9" s="1301"/>
      <c r="E9" s="68" t="s">
        <v>206</v>
      </c>
      <c r="F9" s="69" t="s">
        <v>223</v>
      </c>
      <c r="G9" s="69" t="s">
        <v>16</v>
      </c>
      <c r="H9" s="69" t="s">
        <v>224</v>
      </c>
      <c r="I9" s="69" t="s">
        <v>16</v>
      </c>
      <c r="J9" s="69" t="s">
        <v>16</v>
      </c>
      <c r="K9" s="72"/>
    </row>
    <row r="10" spans="1:13" s="7" customFormat="1" ht="10.5" customHeight="1" thickTop="1" thickBot="1" x14ac:dyDescent="0.25">
      <c r="A10" s="73">
        <v>1</v>
      </c>
      <c r="B10" s="75">
        <v>2</v>
      </c>
      <c r="C10" s="75">
        <v>3</v>
      </c>
      <c r="D10" s="75">
        <v>4</v>
      </c>
      <c r="E10" s="76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7">
        <v>11</v>
      </c>
    </row>
    <row r="11" spans="1:13" s="8" customFormat="1" ht="26.25" customHeight="1" thickTop="1" thickBot="1" x14ac:dyDescent="0.25">
      <c r="A11" s="96" t="s">
        <v>23</v>
      </c>
      <c r="B11" s="103"/>
      <c r="C11" s="97"/>
      <c r="D11" s="97" t="s">
        <v>24</v>
      </c>
      <c r="E11" s="45">
        <f>SUM(E12+E15)</f>
        <v>262218</v>
      </c>
      <c r="F11" s="45">
        <f>SUM(F12+F15)</f>
        <v>262218</v>
      </c>
      <c r="G11" s="98">
        <f t="shared" ref="G11:G17" si="0">SUM(F11/E11*100)</f>
        <v>100</v>
      </c>
      <c r="H11" s="48">
        <f>SUM(H12+H15)</f>
        <v>309300</v>
      </c>
      <c r="I11" s="49">
        <f t="shared" ref="I11:I17" si="1">SUM(H11/F11*100)</f>
        <v>117.95528911058737</v>
      </c>
      <c r="J11" s="99">
        <f t="shared" ref="J11:J17" si="2">SUM(H11/E11*100)</f>
        <v>117.95528911058737</v>
      </c>
      <c r="K11" s="50"/>
    </row>
    <row r="12" spans="1:13" s="8" customFormat="1" ht="15" customHeight="1" x14ac:dyDescent="0.2">
      <c r="A12" s="87"/>
      <c r="B12" s="141" t="s">
        <v>25</v>
      </c>
      <c r="C12" s="100"/>
      <c r="D12" s="104" t="s">
        <v>26</v>
      </c>
      <c r="E12" s="90">
        <f>SUM(E13:E14)</f>
        <v>193518</v>
      </c>
      <c r="F12" s="90">
        <f>SUM(F13:F14)</f>
        <v>193518</v>
      </c>
      <c r="G12" s="91">
        <f t="shared" si="0"/>
        <v>100</v>
      </c>
      <c r="H12" s="142">
        <f>SUM(H13:H14)</f>
        <v>242300</v>
      </c>
      <c r="I12" s="94">
        <f t="shared" si="1"/>
        <v>125.20799098791844</v>
      </c>
      <c r="J12" s="143">
        <f t="shared" si="2"/>
        <v>125.20799098791844</v>
      </c>
      <c r="K12" s="95"/>
    </row>
    <row r="13" spans="1:13" s="8" customFormat="1" ht="12.75" customHeight="1" x14ac:dyDescent="0.25">
      <c r="A13" s="105"/>
      <c r="B13" s="106"/>
      <c r="C13" s="107">
        <v>3030</v>
      </c>
      <c r="D13" s="108" t="s">
        <v>27</v>
      </c>
      <c r="E13" s="109">
        <v>173518</v>
      </c>
      <c r="F13" s="109">
        <v>173518</v>
      </c>
      <c r="G13" s="110">
        <f t="shared" si="0"/>
        <v>100</v>
      </c>
      <c r="H13" s="111">
        <v>172300</v>
      </c>
      <c r="I13" s="112">
        <f t="shared" si="1"/>
        <v>99.29805553314354</v>
      </c>
      <c r="J13" s="113">
        <f t="shared" si="2"/>
        <v>99.29805553314354</v>
      </c>
      <c r="K13" s="114"/>
      <c r="L13" s="13"/>
      <c r="M13" s="13"/>
    </row>
    <row r="14" spans="1:13" s="8" customFormat="1" ht="12.75" customHeight="1" x14ac:dyDescent="0.25">
      <c r="A14" s="105"/>
      <c r="B14" s="106"/>
      <c r="C14" s="115">
        <v>4300</v>
      </c>
      <c r="D14" s="116" t="s">
        <v>22</v>
      </c>
      <c r="E14" s="117">
        <v>20000</v>
      </c>
      <c r="F14" s="117">
        <v>20000</v>
      </c>
      <c r="G14" s="118">
        <f t="shared" si="0"/>
        <v>100</v>
      </c>
      <c r="H14" s="119">
        <v>70000</v>
      </c>
      <c r="I14" s="120">
        <f t="shared" si="1"/>
        <v>350</v>
      </c>
      <c r="J14" s="120">
        <f t="shared" si="2"/>
        <v>350</v>
      </c>
      <c r="K14" s="121"/>
      <c r="L14" s="13"/>
      <c r="M14" s="13"/>
    </row>
    <row r="15" spans="1:13" s="9" customFormat="1" ht="15" customHeight="1" x14ac:dyDescent="0.2">
      <c r="A15" s="96"/>
      <c r="B15" s="144" t="s">
        <v>28</v>
      </c>
      <c r="C15" s="145"/>
      <c r="D15" s="122" t="s">
        <v>29</v>
      </c>
      <c r="E15" s="146">
        <f>SUM(E16:E17)</f>
        <v>68700</v>
      </c>
      <c r="F15" s="146">
        <f>SUM(F16:F17)</f>
        <v>68700</v>
      </c>
      <c r="G15" s="147">
        <f t="shared" si="0"/>
        <v>100</v>
      </c>
      <c r="H15" s="148">
        <f>SUM(H16:H17)</f>
        <v>67000</v>
      </c>
      <c r="I15" s="149">
        <f t="shared" si="1"/>
        <v>97.525473071324598</v>
      </c>
      <c r="J15" s="150">
        <f t="shared" si="2"/>
        <v>97.525473071324598</v>
      </c>
      <c r="K15" s="151"/>
    </row>
    <row r="16" spans="1:13" s="9" customFormat="1" ht="12.75" customHeight="1" x14ac:dyDescent="0.25">
      <c r="A16" s="96"/>
      <c r="B16" s="152"/>
      <c r="C16" s="123" t="s">
        <v>30</v>
      </c>
      <c r="D16" s="124" t="s">
        <v>31</v>
      </c>
      <c r="E16" s="125">
        <v>1700</v>
      </c>
      <c r="F16" s="125">
        <v>1700</v>
      </c>
      <c r="G16" s="126">
        <f t="shared" si="0"/>
        <v>100</v>
      </c>
      <c r="H16" s="127">
        <v>1000</v>
      </c>
      <c r="I16" s="128">
        <f t="shared" si="1"/>
        <v>58.82352941176471</v>
      </c>
      <c r="J16" s="129">
        <f t="shared" si="2"/>
        <v>58.82352941176471</v>
      </c>
      <c r="K16" s="130"/>
    </row>
    <row r="17" spans="1:11" s="7" customFormat="1" ht="12.75" customHeight="1" thickBot="1" x14ac:dyDescent="0.25">
      <c r="A17" s="131"/>
      <c r="B17" s="132"/>
      <c r="C17" s="133">
        <v>4300</v>
      </c>
      <c r="D17" s="134" t="s">
        <v>22</v>
      </c>
      <c r="E17" s="135">
        <v>67000</v>
      </c>
      <c r="F17" s="135">
        <v>67000</v>
      </c>
      <c r="G17" s="136">
        <f t="shared" si="0"/>
        <v>100</v>
      </c>
      <c r="H17" s="137">
        <v>66000</v>
      </c>
      <c r="I17" s="138">
        <f t="shared" si="1"/>
        <v>98.507462686567166</v>
      </c>
      <c r="J17" s="139">
        <f t="shared" si="2"/>
        <v>98.507462686567166</v>
      </c>
      <c r="K17" s="140"/>
    </row>
  </sheetData>
  <sheetProtection selectLockedCells="1" selectUnlockedCells="1"/>
  <mergeCells count="1">
    <mergeCell ref="D7:D9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3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="115" zoomScaleNormal="115" workbookViewId="0">
      <pane xSplit="3" ySplit="9" topLeftCell="D17" activePane="bottomRight" state="frozen"/>
      <selection pane="topRight" activeCell="D1" sqref="D1"/>
      <selection pane="bottomLeft" activeCell="A25" sqref="A25"/>
      <selection pane="bottomRight" activeCell="F27" sqref="F27"/>
    </sheetView>
  </sheetViews>
  <sheetFormatPr defaultRowHeight="12.75" x14ac:dyDescent="0.2"/>
  <cols>
    <col min="1" max="1" width="5.28515625" style="1" customWidth="1"/>
    <col min="2" max="2" width="8" style="1" customWidth="1"/>
    <col min="3" max="3" width="7.570312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10" width="13" style="1" customWidth="1"/>
    <col min="11" max="11" width="8.7109375" style="1" customWidth="1"/>
    <col min="12" max="16384" width="9.140625" style="1"/>
  </cols>
  <sheetData>
    <row r="1" spans="1:19" ht="15" x14ac:dyDescent="0.25">
      <c r="A1" s="51"/>
      <c r="B1" s="51"/>
      <c r="C1" s="52"/>
      <c r="D1" s="51"/>
      <c r="E1" s="51"/>
      <c r="F1" s="51"/>
      <c r="G1" s="51"/>
      <c r="H1" s="51"/>
      <c r="I1" s="53" t="s">
        <v>0</v>
      </c>
      <c r="J1" s="54"/>
      <c r="K1" s="51"/>
    </row>
    <row r="2" spans="1:19" ht="15" x14ac:dyDescent="0.25">
      <c r="A2" s="51"/>
      <c r="B2" s="51"/>
      <c r="C2" s="52"/>
      <c r="D2" s="51"/>
      <c r="E2" s="51"/>
      <c r="F2" s="51"/>
      <c r="G2" s="51"/>
      <c r="H2" s="51"/>
      <c r="I2" s="53" t="s">
        <v>221</v>
      </c>
      <c r="J2" s="54"/>
      <c r="K2" s="51"/>
    </row>
    <row r="3" spans="1:19" ht="15" x14ac:dyDescent="0.25">
      <c r="A3" s="51"/>
      <c r="B3" s="51"/>
      <c r="C3" s="52"/>
      <c r="D3" s="51"/>
      <c r="E3" s="51"/>
      <c r="F3" s="51"/>
      <c r="G3" s="51"/>
      <c r="H3" s="51"/>
      <c r="I3" s="53" t="s">
        <v>222</v>
      </c>
      <c r="J3" s="54"/>
      <c r="K3" s="51"/>
    </row>
    <row r="4" spans="1:19" ht="15" x14ac:dyDescent="0.25">
      <c r="A4" s="51"/>
      <c r="B4" s="51"/>
      <c r="C4" s="52"/>
      <c r="D4" s="101" t="s">
        <v>225</v>
      </c>
      <c r="E4" s="101"/>
      <c r="F4" s="51"/>
      <c r="G4" s="51"/>
      <c r="H4" s="51"/>
      <c r="I4" s="51"/>
      <c r="J4" s="51"/>
      <c r="K4" s="51"/>
    </row>
    <row r="5" spans="1:19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9" ht="15" x14ac:dyDescent="0.25">
      <c r="A6" s="102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9" ht="15" x14ac:dyDescent="0.25">
      <c r="A7" s="67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9" ht="15" x14ac:dyDescent="0.25">
      <c r="A8" s="69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9" s="7" customFormat="1" ht="10.5" customHeight="1" thickTop="1" thickBot="1" x14ac:dyDescent="0.25">
      <c r="A9" s="75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9" s="21" customFormat="1" ht="27.75" customHeight="1" thickTop="1" thickBot="1" x14ac:dyDescent="0.25">
      <c r="A10" s="373">
        <v>926</v>
      </c>
      <c r="B10" s="763"/>
      <c r="C10" s="763"/>
      <c r="D10" s="44" t="s">
        <v>198</v>
      </c>
      <c r="E10" s="1051">
        <f>SUM(E11+E26+E31)</f>
        <v>112696</v>
      </c>
      <c r="F10" s="432">
        <f>SUM(F11+F26+F31)</f>
        <v>102696</v>
      </c>
      <c r="G10" s="433">
        <f>SUM(F10/E10*100)</f>
        <v>91.126570597004331</v>
      </c>
      <c r="H10" s="432">
        <f>SUM(H11+H26+H31)</f>
        <v>112616</v>
      </c>
      <c r="I10" s="433">
        <f>SUM(H10/F10*100)</f>
        <v>109.65957778297111</v>
      </c>
      <c r="J10" s="433">
        <f>SUM(H10/E10*100)</f>
        <v>99.929012564776031</v>
      </c>
      <c r="K10" s="435"/>
    </row>
    <row r="11" spans="1:19" s="21" customFormat="1" ht="15" customHeight="1" x14ac:dyDescent="0.2">
      <c r="A11" s="222"/>
      <c r="B11" s="88">
        <v>92601</v>
      </c>
      <c r="C11" s="440"/>
      <c r="D11" s="104" t="s">
        <v>193</v>
      </c>
      <c r="E11" s="386">
        <f>SUM(E12+E14)</f>
        <v>50196</v>
      </c>
      <c r="F11" s="92">
        <f>SUM(F12+F14)</f>
        <v>50196</v>
      </c>
      <c r="G11" s="94">
        <f>SUM(F11/E11*100)</f>
        <v>100</v>
      </c>
      <c r="H11" s="92">
        <f>SUM(H12+H14)</f>
        <v>54116</v>
      </c>
      <c r="I11" s="94">
        <f>SUM(H11/F11*100)</f>
        <v>107.8093872021675</v>
      </c>
      <c r="J11" s="94">
        <f>SUM(H11/E11*100)</f>
        <v>107.8093872021675</v>
      </c>
      <c r="K11" s="278"/>
    </row>
    <row r="12" spans="1:19" s="21" customFormat="1" ht="15" hidden="1" customHeight="1" x14ac:dyDescent="0.2">
      <c r="A12" s="153"/>
      <c r="B12" s="261"/>
      <c r="C12" s="764"/>
      <c r="D12" s="122" t="s">
        <v>140</v>
      </c>
      <c r="E12" s="259">
        <f>SUM(E13:E13)</f>
        <v>0</v>
      </c>
      <c r="F12" s="148">
        <f>SUM(F13:F13)</f>
        <v>0</v>
      </c>
      <c r="G12" s="149" t="e">
        <f>SUM(F12/E12*100)</f>
        <v>#DIV/0!</v>
      </c>
      <c r="H12" s="148">
        <f>SUM(H13:H13)</f>
        <v>0</v>
      </c>
      <c r="I12" s="149" t="e">
        <f>SUM(H12/F12*100)</f>
        <v>#DIV/0!</v>
      </c>
      <c r="J12" s="149" t="e">
        <f>SUM(H12/E12*100)</f>
        <v>#DIV/0!</v>
      </c>
      <c r="K12" s="231"/>
    </row>
    <row r="13" spans="1:19" s="21" customFormat="1" ht="12.75" hidden="1" customHeight="1" x14ac:dyDescent="0.2">
      <c r="A13" s="153"/>
      <c r="B13" s="261"/>
      <c r="C13" s="123">
        <v>4110</v>
      </c>
      <c r="D13" s="274" t="s">
        <v>42</v>
      </c>
      <c r="E13" s="249">
        <v>0</v>
      </c>
      <c r="F13" s="127">
        <v>0</v>
      </c>
      <c r="G13" s="128" t="e">
        <f>SUM(F13/E13*100)</f>
        <v>#DIV/0!</v>
      </c>
      <c r="H13" s="127">
        <v>0</v>
      </c>
      <c r="I13" s="128" t="e">
        <f>SUM(H13/F13*100)</f>
        <v>#DIV/0!</v>
      </c>
      <c r="J13" s="128" t="e">
        <f>SUM(H13/E13*100)</f>
        <v>#DIV/0!</v>
      </c>
      <c r="K13" s="232"/>
    </row>
    <row r="14" spans="1:19" s="21" customFormat="1" ht="12.75" customHeight="1" x14ac:dyDescent="0.25">
      <c r="A14" s="153"/>
      <c r="B14" s="431"/>
      <c r="C14" s="765"/>
      <c r="D14" s="529" t="s">
        <v>145</v>
      </c>
      <c r="E14" s="1052">
        <f>SUM(E15:E25)</f>
        <v>50196</v>
      </c>
      <c r="F14" s="775">
        <f>SUM(F15:F25)</f>
        <v>50196</v>
      </c>
      <c r="G14" s="493">
        <f t="shared" ref="G14:G25" si="0">SUM(F14/E14*100)</f>
        <v>100</v>
      </c>
      <c r="H14" s="775">
        <f>SUM(H15:H25)</f>
        <v>54116</v>
      </c>
      <c r="I14" s="493">
        <f t="shared" ref="I14:I25" si="1">SUM(H14/F14*100)</f>
        <v>107.8093872021675</v>
      </c>
      <c r="J14" s="493">
        <f t="shared" ref="J14:J25" si="2">SUM(H14/E14*100)</f>
        <v>107.8093872021675</v>
      </c>
      <c r="K14" s="776"/>
      <c r="L14" s="41"/>
      <c r="M14" s="41"/>
      <c r="N14" s="41"/>
      <c r="O14" s="41"/>
      <c r="P14" s="41"/>
      <c r="Q14" s="41"/>
      <c r="R14" s="41"/>
      <c r="S14" s="41"/>
    </row>
    <row r="15" spans="1:19" s="21" customFormat="1" ht="12.75" customHeight="1" x14ac:dyDescent="0.25">
      <c r="A15" s="153"/>
      <c r="B15" s="431"/>
      <c r="C15" s="157">
        <v>3020</v>
      </c>
      <c r="D15" s="218" t="s">
        <v>37</v>
      </c>
      <c r="E15" s="1053">
        <v>800</v>
      </c>
      <c r="F15" s="1053">
        <v>800</v>
      </c>
      <c r="G15" s="214">
        <f t="shared" si="0"/>
        <v>100</v>
      </c>
      <c r="H15" s="766">
        <v>800</v>
      </c>
      <c r="I15" s="214">
        <f t="shared" si="1"/>
        <v>100</v>
      </c>
      <c r="J15" s="214">
        <f t="shared" si="2"/>
        <v>100</v>
      </c>
      <c r="K15" s="767"/>
      <c r="L15" s="41"/>
      <c r="M15" s="41"/>
      <c r="N15" s="41"/>
      <c r="O15" s="41"/>
      <c r="P15" s="41"/>
      <c r="Q15" s="41"/>
      <c r="R15" s="41"/>
      <c r="S15" s="41"/>
    </row>
    <row r="16" spans="1:19" s="21" customFormat="1" ht="12.75" customHeight="1" x14ac:dyDescent="0.25">
      <c r="A16" s="153"/>
      <c r="B16" s="431"/>
      <c r="C16" s="191">
        <v>4010</v>
      </c>
      <c r="D16" s="183" t="s">
        <v>39</v>
      </c>
      <c r="E16" s="1054">
        <v>27546</v>
      </c>
      <c r="F16" s="1054">
        <v>27546</v>
      </c>
      <c r="G16" s="185">
        <f t="shared" si="0"/>
        <v>100</v>
      </c>
      <c r="H16" s="768">
        <v>28615</v>
      </c>
      <c r="I16" s="185">
        <f t="shared" si="1"/>
        <v>103.88078123865535</v>
      </c>
      <c r="J16" s="185">
        <f t="shared" si="2"/>
        <v>103.88078123865535</v>
      </c>
      <c r="K16" s="769"/>
      <c r="L16" s="41"/>
      <c r="M16" s="41"/>
      <c r="N16" s="41"/>
      <c r="O16" s="41"/>
      <c r="P16" s="41"/>
      <c r="Q16" s="41"/>
      <c r="R16" s="41"/>
      <c r="S16" s="41"/>
    </row>
    <row r="17" spans="1:19" s="21" customFormat="1" ht="12.75" customHeight="1" x14ac:dyDescent="0.25">
      <c r="A17" s="153"/>
      <c r="B17" s="431"/>
      <c r="C17" s="191">
        <v>4040</v>
      </c>
      <c r="D17" s="183" t="s">
        <v>41</v>
      </c>
      <c r="E17" s="1054">
        <v>2308</v>
      </c>
      <c r="F17" s="1054">
        <v>2308</v>
      </c>
      <c r="G17" s="185">
        <f t="shared" si="0"/>
        <v>100</v>
      </c>
      <c r="H17" s="768">
        <v>2394</v>
      </c>
      <c r="I17" s="185">
        <f t="shared" si="1"/>
        <v>103.72616984402079</v>
      </c>
      <c r="J17" s="185">
        <f t="shared" si="2"/>
        <v>103.72616984402079</v>
      </c>
      <c r="K17" s="769"/>
      <c r="L17" s="41"/>
      <c r="M17" s="41"/>
      <c r="N17" s="41"/>
      <c r="O17" s="41"/>
      <c r="P17" s="41"/>
      <c r="Q17" s="41"/>
      <c r="R17" s="41"/>
      <c r="S17" s="41"/>
    </row>
    <row r="18" spans="1:19" s="21" customFormat="1" ht="12.75" customHeight="1" x14ac:dyDescent="0.25">
      <c r="A18" s="153"/>
      <c r="B18" s="431"/>
      <c r="C18" s="191">
        <v>4110</v>
      </c>
      <c r="D18" s="183" t="s">
        <v>42</v>
      </c>
      <c r="E18" s="1054">
        <v>5563</v>
      </c>
      <c r="F18" s="1054">
        <v>5563</v>
      </c>
      <c r="G18" s="185">
        <f t="shared" si="0"/>
        <v>100</v>
      </c>
      <c r="H18" s="768">
        <v>5700</v>
      </c>
      <c r="I18" s="185">
        <f t="shared" si="1"/>
        <v>102.46269998202409</v>
      </c>
      <c r="J18" s="185">
        <f t="shared" si="2"/>
        <v>102.46269998202409</v>
      </c>
      <c r="K18" s="769"/>
      <c r="L18" s="41"/>
      <c r="M18" s="41"/>
      <c r="N18" s="41"/>
      <c r="O18" s="41"/>
      <c r="P18" s="41"/>
      <c r="Q18" s="41"/>
      <c r="R18" s="41"/>
      <c r="S18" s="41"/>
    </row>
    <row r="19" spans="1:19" s="21" customFormat="1" ht="12.75" customHeight="1" x14ac:dyDescent="0.25">
      <c r="A19" s="153"/>
      <c r="B19" s="431"/>
      <c r="C19" s="191">
        <v>4120</v>
      </c>
      <c r="D19" s="183" t="s">
        <v>43</v>
      </c>
      <c r="E19" s="1054">
        <v>785</v>
      </c>
      <c r="F19" s="1054">
        <v>785</v>
      </c>
      <c r="G19" s="185">
        <f t="shared" si="0"/>
        <v>100</v>
      </c>
      <c r="H19" s="768">
        <v>813</v>
      </c>
      <c r="I19" s="185">
        <f t="shared" si="1"/>
        <v>103.56687898089172</v>
      </c>
      <c r="J19" s="185">
        <f t="shared" si="2"/>
        <v>103.56687898089172</v>
      </c>
      <c r="K19" s="769"/>
      <c r="L19" s="41"/>
      <c r="M19" s="41"/>
      <c r="N19" s="41"/>
      <c r="O19" s="41"/>
      <c r="P19" s="41"/>
      <c r="Q19" s="41"/>
      <c r="R19" s="41"/>
      <c r="S19" s="41"/>
    </row>
    <row r="20" spans="1:19" s="21" customFormat="1" ht="12.75" customHeight="1" x14ac:dyDescent="0.25">
      <c r="A20" s="153"/>
      <c r="B20" s="431"/>
      <c r="C20" s="191">
        <v>4170</v>
      </c>
      <c r="D20" s="183" t="s">
        <v>45</v>
      </c>
      <c r="E20" s="1054">
        <v>2150</v>
      </c>
      <c r="F20" s="1054">
        <v>2150</v>
      </c>
      <c r="G20" s="185">
        <f t="shared" si="0"/>
        <v>100</v>
      </c>
      <c r="H20" s="768">
        <v>2150</v>
      </c>
      <c r="I20" s="185">
        <f t="shared" si="1"/>
        <v>100</v>
      </c>
      <c r="J20" s="185">
        <f t="shared" si="2"/>
        <v>100</v>
      </c>
      <c r="K20" s="769"/>
      <c r="L20" s="41"/>
      <c r="M20" s="41"/>
      <c r="N20" s="41"/>
      <c r="O20" s="41"/>
      <c r="P20" s="41"/>
      <c r="Q20" s="41"/>
      <c r="R20" s="41"/>
      <c r="S20" s="41"/>
    </row>
    <row r="21" spans="1:19" s="21" customFormat="1" ht="12.75" customHeight="1" x14ac:dyDescent="0.25">
      <c r="A21" s="153"/>
      <c r="B21" s="431"/>
      <c r="C21" s="191">
        <v>4210</v>
      </c>
      <c r="D21" s="183" t="s">
        <v>31</v>
      </c>
      <c r="E21" s="1054">
        <v>2000</v>
      </c>
      <c r="F21" s="1054">
        <v>2000</v>
      </c>
      <c r="G21" s="185">
        <f t="shared" si="0"/>
        <v>100</v>
      </c>
      <c r="H21" s="768">
        <v>2000</v>
      </c>
      <c r="I21" s="185">
        <f t="shared" si="1"/>
        <v>100</v>
      </c>
      <c r="J21" s="185">
        <f t="shared" si="2"/>
        <v>100</v>
      </c>
      <c r="K21" s="769"/>
      <c r="L21" s="41"/>
      <c r="M21" s="41"/>
      <c r="N21" s="41"/>
      <c r="O21" s="41"/>
      <c r="P21" s="41"/>
      <c r="Q21" s="41"/>
      <c r="R21" s="41"/>
      <c r="S21" s="41"/>
    </row>
    <row r="22" spans="1:19" s="21" customFormat="1" ht="12.75" customHeight="1" x14ac:dyDescent="0.25">
      <c r="A22" s="153"/>
      <c r="B22" s="431"/>
      <c r="C22" s="191">
        <v>4260</v>
      </c>
      <c r="D22" s="183" t="s">
        <v>46</v>
      </c>
      <c r="E22" s="1054">
        <v>5800</v>
      </c>
      <c r="F22" s="1054">
        <v>5800</v>
      </c>
      <c r="G22" s="185">
        <f t="shared" si="0"/>
        <v>100</v>
      </c>
      <c r="H22" s="768">
        <v>5800</v>
      </c>
      <c r="I22" s="185">
        <f t="shared" si="1"/>
        <v>100</v>
      </c>
      <c r="J22" s="185">
        <f t="shared" si="2"/>
        <v>100</v>
      </c>
      <c r="K22" s="769"/>
      <c r="L22" s="41"/>
      <c r="M22" s="41"/>
      <c r="N22" s="41"/>
      <c r="O22" s="41"/>
      <c r="P22" s="41"/>
      <c r="Q22" s="41"/>
      <c r="R22" s="41"/>
      <c r="S22" s="41"/>
    </row>
    <row r="23" spans="1:19" s="21" customFormat="1" ht="12.75" customHeight="1" x14ac:dyDescent="0.25">
      <c r="A23" s="153"/>
      <c r="B23" s="431"/>
      <c r="C23" s="191">
        <v>4280</v>
      </c>
      <c r="D23" s="274" t="s">
        <v>48</v>
      </c>
      <c r="E23" s="1054">
        <v>150</v>
      </c>
      <c r="F23" s="1054">
        <v>150</v>
      </c>
      <c r="G23" s="185">
        <f t="shared" si="0"/>
        <v>100</v>
      </c>
      <c r="H23" s="768">
        <v>150</v>
      </c>
      <c r="I23" s="185">
        <f t="shared" si="1"/>
        <v>100</v>
      </c>
      <c r="J23" s="185">
        <f t="shared" si="2"/>
        <v>100</v>
      </c>
      <c r="K23" s="769"/>
      <c r="L23" s="41"/>
      <c r="M23" s="41"/>
      <c r="N23" s="41"/>
      <c r="O23" s="41"/>
      <c r="P23" s="41"/>
      <c r="Q23" s="41"/>
      <c r="R23" s="41"/>
      <c r="S23" s="41"/>
    </row>
    <row r="24" spans="1:19" s="21" customFormat="1" ht="12.75" customHeight="1" x14ac:dyDescent="0.25">
      <c r="A24" s="153"/>
      <c r="B24" s="431"/>
      <c r="C24" s="191">
        <v>4300</v>
      </c>
      <c r="D24" s="197" t="s">
        <v>22</v>
      </c>
      <c r="E24" s="1054">
        <v>2000</v>
      </c>
      <c r="F24" s="1054">
        <v>2000</v>
      </c>
      <c r="G24" s="185">
        <f t="shared" si="0"/>
        <v>100</v>
      </c>
      <c r="H24" s="768">
        <v>4600</v>
      </c>
      <c r="I24" s="185">
        <f t="shared" si="1"/>
        <v>229.99999999999997</v>
      </c>
      <c r="J24" s="185">
        <f t="shared" si="2"/>
        <v>229.99999999999997</v>
      </c>
      <c r="K24" s="769"/>
      <c r="L24" s="41"/>
      <c r="M24" s="41"/>
      <c r="N24" s="41"/>
      <c r="O24" s="41"/>
      <c r="P24" s="41"/>
      <c r="Q24" s="41"/>
      <c r="R24" s="41"/>
      <c r="S24" s="41"/>
    </row>
    <row r="25" spans="1:19" s="21" customFormat="1" ht="12.75" customHeight="1" x14ac:dyDescent="0.25">
      <c r="A25" s="153"/>
      <c r="B25" s="431"/>
      <c r="C25" s="310">
        <v>4440</v>
      </c>
      <c r="D25" s="218" t="s">
        <v>55</v>
      </c>
      <c r="E25" s="1053">
        <v>1094</v>
      </c>
      <c r="F25" s="1053">
        <v>1094</v>
      </c>
      <c r="G25" s="214">
        <f t="shared" si="0"/>
        <v>100</v>
      </c>
      <c r="H25" s="766">
        <v>1094</v>
      </c>
      <c r="I25" s="214">
        <f t="shared" si="1"/>
        <v>100</v>
      </c>
      <c r="J25" s="214">
        <f t="shared" si="2"/>
        <v>100</v>
      </c>
      <c r="K25" s="767"/>
      <c r="L25" s="41"/>
      <c r="M25" s="41"/>
      <c r="N25" s="41"/>
      <c r="O25" s="41"/>
      <c r="P25" s="41"/>
      <c r="Q25" s="41"/>
      <c r="R25" s="41"/>
      <c r="S25" s="41"/>
    </row>
    <row r="26" spans="1:19" s="9" customFormat="1" ht="15" customHeight="1" x14ac:dyDescent="0.2">
      <c r="A26" s="153"/>
      <c r="B26" s="479">
        <v>92605</v>
      </c>
      <c r="C26" s="479"/>
      <c r="D26" s="122" t="s">
        <v>197</v>
      </c>
      <c r="E26" s="259">
        <f>SUM(E27:E30)</f>
        <v>53500</v>
      </c>
      <c r="F26" s="148">
        <f>SUM(F27:F28)</f>
        <v>43500</v>
      </c>
      <c r="G26" s="149">
        <f>SUM(F26/E26*100)</f>
        <v>81.308411214953267</v>
      </c>
      <c r="H26" s="148">
        <f>SUM(H27:H30)</f>
        <v>48500</v>
      </c>
      <c r="I26" s="149">
        <f>SUM(H26/F26*100)</f>
        <v>111.49425287356323</v>
      </c>
      <c r="J26" s="149">
        <f>SUM(H26/E26*100)</f>
        <v>90.654205607476641</v>
      </c>
      <c r="K26" s="231"/>
    </row>
    <row r="27" spans="1:19" s="24" customFormat="1" ht="32.25" customHeight="1" x14ac:dyDescent="0.2">
      <c r="A27" s="661"/>
      <c r="B27" s="161"/>
      <c r="C27" s="123">
        <v>3040</v>
      </c>
      <c r="D27" s="248" t="s">
        <v>194</v>
      </c>
      <c r="E27" s="249">
        <v>13500</v>
      </c>
      <c r="F27" s="249">
        <v>13500</v>
      </c>
      <c r="G27" s="249">
        <f>SUM(F27/E27*100)</f>
        <v>100</v>
      </c>
      <c r="H27" s="127">
        <v>13500</v>
      </c>
      <c r="I27" s="249">
        <f>SUM(H27/F27*100)</f>
        <v>100</v>
      </c>
      <c r="J27" s="778">
        <f>SUM(H27/E27*100)</f>
        <v>100</v>
      </c>
      <c r="K27" s="250"/>
    </row>
    <row r="28" spans="1:19" s="24" customFormat="1" ht="12.75" customHeight="1" x14ac:dyDescent="0.2">
      <c r="A28" s="661"/>
      <c r="B28" s="161"/>
      <c r="C28" s="289">
        <v>3250</v>
      </c>
      <c r="D28" s="193" t="s">
        <v>195</v>
      </c>
      <c r="E28" s="499">
        <v>30000</v>
      </c>
      <c r="F28" s="499">
        <v>30000</v>
      </c>
      <c r="G28" s="499">
        <f>SUM(F28/E28*100)</f>
        <v>100</v>
      </c>
      <c r="H28" s="193">
        <v>25000</v>
      </c>
      <c r="I28" s="499">
        <f>SUM(H28/F28*100)</f>
        <v>83.333333333333343</v>
      </c>
      <c r="J28" s="770">
        <f>SUM(H28/E28*100)</f>
        <v>83.333333333333343</v>
      </c>
      <c r="K28" s="668"/>
    </row>
    <row r="29" spans="1:19" s="24" customFormat="1" ht="12.75" customHeight="1" x14ac:dyDescent="0.2">
      <c r="A29" s="701"/>
      <c r="B29" s="161"/>
      <c r="C29" s="552" t="s">
        <v>253</v>
      </c>
      <c r="D29" s="169" t="s">
        <v>252</v>
      </c>
      <c r="E29" s="577">
        <v>10000</v>
      </c>
      <c r="F29" s="577">
        <v>10000</v>
      </c>
      <c r="G29" s="577"/>
      <c r="H29" s="169">
        <v>10000</v>
      </c>
      <c r="I29" s="577"/>
      <c r="J29" s="1057"/>
      <c r="K29" s="1058"/>
    </row>
    <row r="30" spans="1:19" s="24" customFormat="1" ht="12.75" customHeight="1" x14ac:dyDescent="0.25">
      <c r="A30" s="701"/>
      <c r="B30" s="161"/>
      <c r="C30" s="243">
        <v>4210</v>
      </c>
      <c r="D30" s="507" t="s">
        <v>31</v>
      </c>
      <c r="E30" s="246"/>
      <c r="F30" s="246"/>
      <c r="G30" s="246"/>
      <c r="H30" s="245"/>
      <c r="I30" s="246"/>
      <c r="J30" s="771"/>
      <c r="K30" s="772"/>
    </row>
    <row r="31" spans="1:19" s="24" customFormat="1" ht="15" customHeight="1" x14ac:dyDescent="0.2">
      <c r="A31" s="701"/>
      <c r="B31" s="145">
        <v>92695</v>
      </c>
      <c r="C31" s="145"/>
      <c r="D31" s="148" t="s">
        <v>71</v>
      </c>
      <c r="E31" s="259">
        <f>SUM(E32:E32)</f>
        <v>9000</v>
      </c>
      <c r="F31" s="148">
        <f>SUM(F32:F32)</f>
        <v>9000</v>
      </c>
      <c r="G31" s="259">
        <f>SUM(F31/E31*100)</f>
        <v>100</v>
      </c>
      <c r="H31" s="148">
        <f>SUM(H32:H32)</f>
        <v>10000</v>
      </c>
      <c r="I31" s="259">
        <f>SUM(H31/F31*100)</f>
        <v>111.11111111111111</v>
      </c>
      <c r="J31" s="259">
        <f>SUM(H31/E31*100)</f>
        <v>111.11111111111111</v>
      </c>
      <c r="K31" s="260"/>
    </row>
    <row r="32" spans="1:19" s="24" customFormat="1" ht="77.25" customHeight="1" thickBot="1" x14ac:dyDescent="0.25">
      <c r="A32" s="773"/>
      <c r="B32" s="262"/>
      <c r="C32" s="80" t="s">
        <v>72</v>
      </c>
      <c r="D32" s="774" t="s">
        <v>73</v>
      </c>
      <c r="E32" s="255">
        <v>9000</v>
      </c>
      <c r="F32" s="255">
        <v>9000</v>
      </c>
      <c r="G32" s="255">
        <f>SUM(F32/E32*100)</f>
        <v>100</v>
      </c>
      <c r="H32" s="254">
        <v>10000</v>
      </c>
      <c r="I32" s="255">
        <f>SUM(H32/F32*100)</f>
        <v>111.11111111111111</v>
      </c>
      <c r="J32" s="255">
        <f>SUM(H32/E32*100)</f>
        <v>111.11111111111111</v>
      </c>
      <c r="K32" s="777"/>
    </row>
    <row r="33" spans="3:5" s="24" customFormat="1" ht="15" customHeight="1" x14ac:dyDescent="0.2">
      <c r="C33" s="25"/>
      <c r="D33" s="27"/>
      <c r="E33" s="27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BreakPreview" zoomScale="115" zoomScaleNormal="100" zoomScaleSheetLayoutView="115" workbookViewId="0">
      <pane xSplit="3" ySplit="10" topLeftCell="D25" activePane="bottomRight" state="frozen"/>
      <selection pane="topRight" activeCell="D1" sqref="D1"/>
      <selection pane="bottomLeft" activeCell="A22" sqref="A22"/>
      <selection pane="bottomRight" activeCell="D37" sqref="D37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5.7109375" style="2" customWidth="1"/>
    <col min="4" max="4" width="44.7109375" style="3" customWidth="1"/>
    <col min="5" max="5" width="13.5703125" style="3" customWidth="1"/>
    <col min="6" max="6" width="14.7109375" style="1" customWidth="1"/>
    <col min="7" max="7" width="10.5703125" style="1" bestFit="1" customWidth="1"/>
    <col min="8" max="8" width="13.85546875" style="1" customWidth="1"/>
    <col min="9" max="10" width="10.5703125" style="1" bestFit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1"/>
      <c r="I1" s="53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1"/>
      <c r="I2" s="53" t="s">
        <v>221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1"/>
      <c r="I3" s="53" t="s">
        <v>222</v>
      </c>
      <c r="J3" s="54"/>
      <c r="K3" s="51"/>
    </row>
    <row r="4" spans="1:11" ht="21" customHeight="1" x14ac:dyDescent="0.25">
      <c r="A4" s="51"/>
      <c r="B4" s="51"/>
      <c r="C4" s="52"/>
      <c r="D4" s="101" t="s">
        <v>242</v>
      </c>
      <c r="E4" s="101"/>
      <c r="F4" s="51"/>
      <c r="G4" s="51"/>
      <c r="H4" s="51"/>
      <c r="I4" s="53"/>
      <c r="J4" s="54"/>
      <c r="K4" s="51"/>
    </row>
    <row r="5" spans="1:11" ht="12" customHeight="1" x14ac:dyDescent="0.25">
      <c r="A5" s="51"/>
      <c r="B5" s="51"/>
      <c r="C5" s="52"/>
      <c r="D5" s="101"/>
      <c r="E5" s="101"/>
      <c r="F5" s="51"/>
      <c r="G5" s="51"/>
      <c r="H5" s="51"/>
      <c r="I5" s="51"/>
      <c r="J5" s="54"/>
      <c r="K5" s="51"/>
    </row>
    <row r="6" spans="1:11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26.25" customHeight="1" thickTop="1" thickBot="1" x14ac:dyDescent="0.25">
      <c r="A10" s="153">
        <v>600</v>
      </c>
      <c r="B10" s="97"/>
      <c r="C10" s="97"/>
      <c r="D10" s="280" t="s">
        <v>33</v>
      </c>
      <c r="E10" s="45">
        <f>SUM(E11+E43)</f>
        <v>6249500</v>
      </c>
      <c r="F10" s="45">
        <f>SUM(F11+F43)</f>
        <v>6249500</v>
      </c>
      <c r="G10" s="98">
        <f t="shared" ref="G10:G44" si="0">SUM(F10/E10*100)</f>
        <v>100</v>
      </c>
      <c r="H10" s="45">
        <f>SUM(H11+H43)</f>
        <v>9026772</v>
      </c>
      <c r="I10" s="49">
        <f>SUM(H10/F10*100)</f>
        <v>144.43990719257539</v>
      </c>
      <c r="J10" s="99">
        <f t="shared" ref="J10:J44" si="1">SUM(H10/E10*100)</f>
        <v>144.43990719257539</v>
      </c>
      <c r="K10" s="154"/>
    </row>
    <row r="11" spans="1:11" s="9" customFormat="1" ht="15" customHeight="1" x14ac:dyDescent="0.2">
      <c r="A11" s="222"/>
      <c r="B11" s="100">
        <v>60014</v>
      </c>
      <c r="C11" s="100"/>
      <c r="D11" s="156" t="s">
        <v>34</v>
      </c>
      <c r="E11" s="90">
        <f>SUM(E16+E12)</f>
        <v>6209500</v>
      </c>
      <c r="F11" s="90">
        <f>SUM(F16+F12)</f>
        <v>6209500</v>
      </c>
      <c r="G11" s="223">
        <f t="shared" si="0"/>
        <v>100</v>
      </c>
      <c r="H11" s="224">
        <f>SUM(H16+H12)</f>
        <v>9021772</v>
      </c>
      <c r="I11" s="225">
        <f t="shared" ref="I11:I44" si="2">SUM(H11/F11*100)</f>
        <v>145.28983009904181</v>
      </c>
      <c r="J11" s="226">
        <f t="shared" si="1"/>
        <v>145.28983009904181</v>
      </c>
      <c r="K11" s="227"/>
    </row>
    <row r="12" spans="1:11" s="9" customFormat="1" ht="15" hidden="1" customHeight="1" x14ac:dyDescent="0.2">
      <c r="A12" s="153"/>
      <c r="B12" s="97"/>
      <c r="C12" s="228"/>
      <c r="D12" s="229" t="s">
        <v>140</v>
      </c>
      <c r="E12" s="230">
        <f>SUM(E13:E15)</f>
        <v>0</v>
      </c>
      <c r="F12" s="230">
        <f>SUM(F13:F15)</f>
        <v>0</v>
      </c>
      <c r="G12" s="223" t="e">
        <f t="shared" si="0"/>
        <v>#DIV/0!</v>
      </c>
      <c r="H12" s="976">
        <f>SUM(H13:H15)</f>
        <v>0</v>
      </c>
      <c r="I12" s="977" t="e">
        <f t="shared" si="2"/>
        <v>#DIV/0!</v>
      </c>
      <c r="J12" s="978" t="e">
        <f t="shared" si="1"/>
        <v>#DIV/0!</v>
      </c>
      <c r="K12" s="227"/>
    </row>
    <row r="13" spans="1:11" s="9" customFormat="1" ht="67.5" hidden="1" customHeight="1" x14ac:dyDescent="0.2">
      <c r="A13" s="153"/>
      <c r="B13" s="97"/>
      <c r="C13" s="157">
        <v>2310</v>
      </c>
      <c r="D13" s="158" t="s">
        <v>151</v>
      </c>
      <c r="E13" s="159"/>
      <c r="F13" s="159"/>
      <c r="G13" s="160" t="e">
        <f t="shared" si="0"/>
        <v>#DIV/0!</v>
      </c>
      <c r="H13" s="979"/>
      <c r="I13" s="959" t="e">
        <f t="shared" si="2"/>
        <v>#DIV/0!</v>
      </c>
      <c r="J13" s="980" t="e">
        <f t="shared" si="1"/>
        <v>#DIV/0!</v>
      </c>
      <c r="K13" s="164"/>
    </row>
    <row r="14" spans="1:11" s="9" customFormat="1" ht="57.75" hidden="1" customHeight="1" x14ac:dyDescent="0.2">
      <c r="A14" s="153"/>
      <c r="B14" s="97"/>
      <c r="C14" s="165">
        <v>2910</v>
      </c>
      <c r="D14" s="166" t="s">
        <v>199</v>
      </c>
      <c r="E14" s="167"/>
      <c r="F14" s="167"/>
      <c r="G14" s="168" t="e">
        <f t="shared" si="0"/>
        <v>#DIV/0!</v>
      </c>
      <c r="H14" s="169"/>
      <c r="I14" s="170" t="e">
        <f t="shared" si="2"/>
        <v>#DIV/0!</v>
      </c>
      <c r="J14" s="170" t="e">
        <f t="shared" si="1"/>
        <v>#DIV/0!</v>
      </c>
      <c r="K14" s="171"/>
    </row>
    <row r="15" spans="1:11" s="9" customFormat="1" ht="63" hidden="1" customHeight="1" x14ac:dyDescent="0.2">
      <c r="A15" s="153"/>
      <c r="B15" s="97"/>
      <c r="C15" s="172">
        <v>6610</v>
      </c>
      <c r="D15" s="173" t="s">
        <v>202</v>
      </c>
      <c r="E15" s="174"/>
      <c r="F15" s="174"/>
      <c r="G15" s="175" t="e">
        <f t="shared" si="0"/>
        <v>#DIV/0!</v>
      </c>
      <c r="H15" s="176"/>
      <c r="I15" s="974" t="e">
        <f t="shared" si="2"/>
        <v>#DIV/0!</v>
      </c>
      <c r="J15" s="975" t="e">
        <f t="shared" si="1"/>
        <v>#DIV/0!</v>
      </c>
      <c r="K15" s="178"/>
    </row>
    <row r="16" spans="1:11" s="9" customFormat="1" ht="15" customHeight="1" x14ac:dyDescent="0.2">
      <c r="A16" s="179"/>
      <c r="B16" s="157"/>
      <c r="C16" s="172"/>
      <c r="D16" s="122" t="s">
        <v>35</v>
      </c>
      <c r="E16" s="148">
        <f>SUM(E17:E42)</f>
        <v>6209500</v>
      </c>
      <c r="F16" s="148">
        <f>SUM(F17:F42)</f>
        <v>6209500</v>
      </c>
      <c r="G16" s="147">
        <f t="shared" si="0"/>
        <v>100</v>
      </c>
      <c r="H16" s="148">
        <f>SUM(H17:H42)</f>
        <v>9021772</v>
      </c>
      <c r="I16" s="149">
        <f t="shared" si="2"/>
        <v>145.28983009904181</v>
      </c>
      <c r="J16" s="149">
        <f t="shared" si="1"/>
        <v>145.28983009904181</v>
      </c>
      <c r="K16" s="231"/>
    </row>
    <row r="17" spans="1:11" s="17" customFormat="1" ht="12.75" customHeight="1" x14ac:dyDescent="0.25">
      <c r="A17" s="179"/>
      <c r="B17" s="161"/>
      <c r="C17" s="180" t="s">
        <v>36</v>
      </c>
      <c r="D17" s="124" t="s">
        <v>37</v>
      </c>
      <c r="E17" s="181">
        <v>57020</v>
      </c>
      <c r="F17" s="181">
        <v>57020</v>
      </c>
      <c r="G17" s="112">
        <f t="shared" si="0"/>
        <v>100</v>
      </c>
      <c r="H17" s="127">
        <v>39300</v>
      </c>
      <c r="I17" s="128">
        <f t="shared" si="2"/>
        <v>68.923184847421965</v>
      </c>
      <c r="J17" s="129">
        <f t="shared" si="1"/>
        <v>68.923184847421965</v>
      </c>
      <c r="K17" s="232"/>
    </row>
    <row r="18" spans="1:11" ht="12.75" customHeight="1" x14ac:dyDescent="0.25">
      <c r="A18" s="179"/>
      <c r="B18" s="161"/>
      <c r="C18" s="182" t="s">
        <v>38</v>
      </c>
      <c r="D18" s="183" t="s">
        <v>39</v>
      </c>
      <c r="E18" s="184">
        <v>1094542</v>
      </c>
      <c r="F18" s="184">
        <v>1094542</v>
      </c>
      <c r="G18" s="185">
        <f t="shared" si="0"/>
        <v>100</v>
      </c>
      <c r="H18" s="184">
        <v>1048019</v>
      </c>
      <c r="I18" s="185">
        <f t="shared" si="2"/>
        <v>95.749546385611524</v>
      </c>
      <c r="J18" s="186">
        <f t="shared" si="1"/>
        <v>95.749546385611524</v>
      </c>
      <c r="K18" s="187"/>
    </row>
    <row r="19" spans="1:11" ht="12.75" customHeight="1" x14ac:dyDescent="0.25">
      <c r="A19" s="188"/>
      <c r="B19" s="189"/>
      <c r="C19" s="182" t="s">
        <v>40</v>
      </c>
      <c r="D19" s="183" t="s">
        <v>41</v>
      </c>
      <c r="E19" s="184">
        <v>74310</v>
      </c>
      <c r="F19" s="184">
        <v>74310</v>
      </c>
      <c r="G19" s="185">
        <f t="shared" si="0"/>
        <v>100</v>
      </c>
      <c r="H19" s="184">
        <v>78600</v>
      </c>
      <c r="I19" s="185">
        <f t="shared" si="2"/>
        <v>105.77311263625353</v>
      </c>
      <c r="J19" s="186">
        <f t="shared" si="1"/>
        <v>105.77311263625353</v>
      </c>
      <c r="K19" s="187"/>
    </row>
    <row r="20" spans="1:11" ht="12.75" customHeight="1" x14ac:dyDescent="0.25">
      <c r="A20" s="188"/>
      <c r="B20" s="189"/>
      <c r="C20" s="190">
        <v>4110</v>
      </c>
      <c r="D20" s="183" t="s">
        <v>42</v>
      </c>
      <c r="E20" s="184">
        <v>208521</v>
      </c>
      <c r="F20" s="184">
        <v>208521</v>
      </c>
      <c r="G20" s="185">
        <f t="shared" si="0"/>
        <v>100</v>
      </c>
      <c r="H20" s="184">
        <v>195300</v>
      </c>
      <c r="I20" s="185">
        <f t="shared" si="2"/>
        <v>93.659631404031245</v>
      </c>
      <c r="J20" s="186">
        <f t="shared" si="1"/>
        <v>93.659631404031245</v>
      </c>
      <c r="K20" s="187"/>
    </row>
    <row r="21" spans="1:11" ht="12.75" customHeight="1" x14ac:dyDescent="0.25">
      <c r="A21" s="188"/>
      <c r="B21" s="189"/>
      <c r="C21" s="190">
        <v>4120</v>
      </c>
      <c r="D21" s="183" t="s">
        <v>43</v>
      </c>
      <c r="E21" s="184">
        <v>28168</v>
      </c>
      <c r="F21" s="184">
        <v>28168</v>
      </c>
      <c r="G21" s="185">
        <f t="shared" si="0"/>
        <v>100</v>
      </c>
      <c r="H21" s="184">
        <v>26800</v>
      </c>
      <c r="I21" s="185">
        <f t="shared" si="2"/>
        <v>95.143425163305878</v>
      </c>
      <c r="J21" s="186">
        <f t="shared" si="1"/>
        <v>95.143425163305878</v>
      </c>
      <c r="K21" s="187"/>
    </row>
    <row r="22" spans="1:11" ht="34.5" customHeight="1" x14ac:dyDescent="0.25">
      <c r="A22" s="188"/>
      <c r="B22" s="189"/>
      <c r="C22" s="191">
        <v>4140</v>
      </c>
      <c r="D22" s="192" t="s">
        <v>44</v>
      </c>
      <c r="E22" s="193">
        <v>7000</v>
      </c>
      <c r="F22" s="193">
        <v>7000</v>
      </c>
      <c r="G22" s="194">
        <f t="shared" si="0"/>
        <v>100</v>
      </c>
      <c r="H22" s="193">
        <v>1500</v>
      </c>
      <c r="I22" s="194">
        <f t="shared" si="2"/>
        <v>21.428571428571427</v>
      </c>
      <c r="J22" s="195">
        <f t="shared" si="1"/>
        <v>21.428571428571427</v>
      </c>
      <c r="K22" s="196"/>
    </row>
    <row r="23" spans="1:11" ht="12.75" customHeight="1" x14ac:dyDescent="0.25">
      <c r="A23" s="188"/>
      <c r="B23" s="189"/>
      <c r="C23" s="190">
        <v>4170</v>
      </c>
      <c r="D23" s="183" t="s">
        <v>45</v>
      </c>
      <c r="E23" s="184">
        <v>5135</v>
      </c>
      <c r="F23" s="184">
        <v>5135</v>
      </c>
      <c r="G23" s="185">
        <f t="shared" si="0"/>
        <v>100</v>
      </c>
      <c r="H23" s="184">
        <v>5135</v>
      </c>
      <c r="I23" s="185">
        <f t="shared" si="2"/>
        <v>100</v>
      </c>
      <c r="J23" s="186">
        <f t="shared" si="1"/>
        <v>100</v>
      </c>
      <c r="K23" s="187"/>
    </row>
    <row r="24" spans="1:11" ht="12.75" customHeight="1" x14ac:dyDescent="0.25">
      <c r="A24" s="188"/>
      <c r="B24" s="189"/>
      <c r="C24" s="190">
        <v>4210</v>
      </c>
      <c r="D24" s="183" t="s">
        <v>31</v>
      </c>
      <c r="E24" s="184">
        <v>1248050</v>
      </c>
      <c r="F24" s="184">
        <v>1248050</v>
      </c>
      <c r="G24" s="185">
        <f t="shared" si="0"/>
        <v>100</v>
      </c>
      <c r="H24" s="184">
        <v>1183805</v>
      </c>
      <c r="I24" s="185">
        <f t="shared" si="2"/>
        <v>94.852369696726896</v>
      </c>
      <c r="J24" s="186">
        <f t="shared" si="1"/>
        <v>94.852369696726896</v>
      </c>
      <c r="K24" s="187"/>
    </row>
    <row r="25" spans="1:11" ht="12.75" customHeight="1" x14ac:dyDescent="0.25">
      <c r="A25" s="188"/>
      <c r="B25" s="189"/>
      <c r="C25" s="190">
        <v>4260</v>
      </c>
      <c r="D25" s="183" t="s">
        <v>46</v>
      </c>
      <c r="E25" s="184">
        <v>33700</v>
      </c>
      <c r="F25" s="184">
        <v>33700</v>
      </c>
      <c r="G25" s="185">
        <f t="shared" si="0"/>
        <v>100</v>
      </c>
      <c r="H25" s="184">
        <v>33700</v>
      </c>
      <c r="I25" s="185">
        <f t="shared" si="2"/>
        <v>100</v>
      </c>
      <c r="J25" s="186">
        <f t="shared" si="1"/>
        <v>100</v>
      </c>
      <c r="K25" s="187"/>
    </row>
    <row r="26" spans="1:11" ht="12.75" customHeight="1" x14ac:dyDescent="0.25">
      <c r="A26" s="188"/>
      <c r="B26" s="189"/>
      <c r="C26" s="190">
        <v>4270</v>
      </c>
      <c r="D26" s="183" t="s">
        <v>47</v>
      </c>
      <c r="E26" s="184">
        <v>391460</v>
      </c>
      <c r="F26" s="184">
        <v>391460</v>
      </c>
      <c r="G26" s="185">
        <f t="shared" si="0"/>
        <v>100</v>
      </c>
      <c r="H26" s="184">
        <v>391460</v>
      </c>
      <c r="I26" s="185">
        <f t="shared" si="2"/>
        <v>100</v>
      </c>
      <c r="J26" s="186">
        <f t="shared" si="1"/>
        <v>100</v>
      </c>
      <c r="K26" s="187"/>
    </row>
    <row r="27" spans="1:11" ht="12.75" customHeight="1" x14ac:dyDescent="0.25">
      <c r="A27" s="188"/>
      <c r="B27" s="189"/>
      <c r="C27" s="190">
        <v>4280</v>
      </c>
      <c r="D27" s="183" t="s">
        <v>48</v>
      </c>
      <c r="E27" s="184">
        <v>4570</v>
      </c>
      <c r="F27" s="184">
        <v>4570</v>
      </c>
      <c r="G27" s="185">
        <f t="shared" si="0"/>
        <v>100</v>
      </c>
      <c r="H27" s="184">
        <v>4570</v>
      </c>
      <c r="I27" s="185">
        <f t="shared" si="2"/>
        <v>100</v>
      </c>
      <c r="J27" s="186">
        <f t="shared" si="1"/>
        <v>100</v>
      </c>
      <c r="K27" s="187"/>
    </row>
    <row r="28" spans="1:11" ht="12.75" customHeight="1" x14ac:dyDescent="0.25">
      <c r="A28" s="1290"/>
      <c r="B28" s="698"/>
      <c r="C28" s="401">
        <v>4300</v>
      </c>
      <c r="D28" s="576" t="s">
        <v>22</v>
      </c>
      <c r="E28" s="403">
        <v>554576</v>
      </c>
      <c r="F28" s="403">
        <v>554576</v>
      </c>
      <c r="G28" s="404">
        <f t="shared" si="0"/>
        <v>100</v>
      </c>
      <c r="H28" s="403">
        <v>633776</v>
      </c>
      <c r="I28" s="404">
        <f t="shared" si="2"/>
        <v>114.28118057759443</v>
      </c>
      <c r="J28" s="405">
        <f t="shared" si="1"/>
        <v>114.28118057759443</v>
      </c>
      <c r="K28" s="406"/>
    </row>
    <row r="29" spans="1:11" ht="15" customHeight="1" x14ac:dyDescent="0.25">
      <c r="A29" s="188"/>
      <c r="B29" s="189"/>
      <c r="C29" s="310">
        <v>4360</v>
      </c>
      <c r="D29" s="1289" t="s">
        <v>260</v>
      </c>
      <c r="E29" s="267">
        <v>10374</v>
      </c>
      <c r="F29" s="267">
        <v>10374</v>
      </c>
      <c r="G29" s="268">
        <f t="shared" si="0"/>
        <v>100</v>
      </c>
      <c r="H29" s="267">
        <v>10374</v>
      </c>
      <c r="I29" s="268">
        <f t="shared" si="2"/>
        <v>100</v>
      </c>
      <c r="J29" s="312">
        <f t="shared" si="1"/>
        <v>100</v>
      </c>
      <c r="K29" s="967"/>
    </row>
    <row r="30" spans="1:11" ht="31.5" customHeight="1" x14ac:dyDescent="0.25">
      <c r="A30" s="188"/>
      <c r="B30" s="189"/>
      <c r="C30" s="191">
        <v>4390</v>
      </c>
      <c r="D30" s="199" t="s">
        <v>52</v>
      </c>
      <c r="E30" s="193">
        <v>129505</v>
      </c>
      <c r="F30" s="193">
        <v>129505</v>
      </c>
      <c r="G30" s="194">
        <f t="shared" si="0"/>
        <v>100</v>
      </c>
      <c r="H30" s="193">
        <v>133405</v>
      </c>
      <c r="I30" s="194">
        <f t="shared" si="2"/>
        <v>103.01146673873596</v>
      </c>
      <c r="J30" s="195">
        <f t="shared" si="1"/>
        <v>103.01146673873596</v>
      </c>
      <c r="K30" s="196"/>
    </row>
    <row r="31" spans="1:11" ht="12.75" customHeight="1" x14ac:dyDescent="0.25">
      <c r="A31" s="188"/>
      <c r="B31" s="189"/>
      <c r="C31" s="182" t="s">
        <v>53</v>
      </c>
      <c r="D31" s="183" t="s">
        <v>54</v>
      </c>
      <c r="E31" s="184">
        <v>1849</v>
      </c>
      <c r="F31" s="184">
        <v>1849</v>
      </c>
      <c r="G31" s="185">
        <f t="shared" si="0"/>
        <v>100</v>
      </c>
      <c r="H31" s="184">
        <v>1849</v>
      </c>
      <c r="I31" s="185">
        <f t="shared" si="2"/>
        <v>100</v>
      </c>
      <c r="J31" s="186">
        <f t="shared" si="1"/>
        <v>100</v>
      </c>
      <c r="K31" s="187"/>
    </row>
    <row r="32" spans="1:11" ht="12.75" customHeight="1" x14ac:dyDescent="0.25">
      <c r="A32" s="188"/>
      <c r="B32" s="189"/>
      <c r="C32" s="182" t="s">
        <v>92</v>
      </c>
      <c r="D32" s="197" t="s">
        <v>93</v>
      </c>
      <c r="E32" s="184">
        <v>2000</v>
      </c>
      <c r="F32" s="184">
        <v>2000</v>
      </c>
      <c r="G32" s="185">
        <f t="shared" si="0"/>
        <v>100</v>
      </c>
      <c r="H32" s="184">
        <v>2000</v>
      </c>
      <c r="I32" s="185">
        <f t="shared" si="2"/>
        <v>100</v>
      </c>
      <c r="J32" s="186">
        <f t="shared" si="1"/>
        <v>100</v>
      </c>
      <c r="K32" s="187"/>
    </row>
    <row r="33" spans="1:11" ht="12.75" customHeight="1" x14ac:dyDescent="0.25">
      <c r="A33" s="188"/>
      <c r="B33" s="189"/>
      <c r="C33" s="190">
        <v>4440</v>
      </c>
      <c r="D33" s="183" t="s">
        <v>55</v>
      </c>
      <c r="E33" s="184">
        <v>36192</v>
      </c>
      <c r="F33" s="184">
        <v>36192</v>
      </c>
      <c r="G33" s="185">
        <f t="shared" si="0"/>
        <v>100</v>
      </c>
      <c r="H33" s="184">
        <v>32818</v>
      </c>
      <c r="I33" s="185">
        <f t="shared" si="2"/>
        <v>90.677497789566758</v>
      </c>
      <c r="J33" s="186">
        <f t="shared" si="1"/>
        <v>90.677497789566758</v>
      </c>
      <c r="K33" s="187"/>
    </row>
    <row r="34" spans="1:11" ht="12.75" customHeight="1" x14ac:dyDescent="0.25">
      <c r="A34" s="188"/>
      <c r="B34" s="189"/>
      <c r="C34" s="190">
        <v>4480</v>
      </c>
      <c r="D34" s="183" t="s">
        <v>56</v>
      </c>
      <c r="E34" s="184">
        <v>12500</v>
      </c>
      <c r="F34" s="184">
        <v>12500</v>
      </c>
      <c r="G34" s="185">
        <f t="shared" si="0"/>
        <v>100</v>
      </c>
      <c r="H34" s="184">
        <v>12500</v>
      </c>
      <c r="I34" s="185">
        <f t="shared" si="2"/>
        <v>100</v>
      </c>
      <c r="J34" s="186">
        <f t="shared" si="1"/>
        <v>100</v>
      </c>
      <c r="K34" s="187"/>
    </row>
    <row r="35" spans="1:11" ht="30.75" customHeight="1" x14ac:dyDescent="0.25">
      <c r="A35" s="188"/>
      <c r="B35" s="189"/>
      <c r="C35" s="191">
        <v>4500</v>
      </c>
      <c r="D35" s="192" t="s">
        <v>57</v>
      </c>
      <c r="E35" s="193">
        <v>9000</v>
      </c>
      <c r="F35" s="193">
        <v>9000</v>
      </c>
      <c r="G35" s="201">
        <f t="shared" si="0"/>
        <v>100</v>
      </c>
      <c r="H35" s="202">
        <v>9000</v>
      </c>
      <c r="I35" s="201">
        <f t="shared" si="2"/>
        <v>100</v>
      </c>
      <c r="J35" s="203">
        <f t="shared" si="1"/>
        <v>100</v>
      </c>
      <c r="K35" s="196"/>
    </row>
    <row r="36" spans="1:11" ht="36.75" customHeight="1" x14ac:dyDescent="0.25">
      <c r="A36" s="188"/>
      <c r="B36" s="189"/>
      <c r="C36" s="191">
        <v>4520</v>
      </c>
      <c r="D36" s="192" t="s">
        <v>58</v>
      </c>
      <c r="E36" s="193">
        <v>4115</v>
      </c>
      <c r="F36" s="193">
        <v>4115</v>
      </c>
      <c r="G36" s="194">
        <f t="shared" si="0"/>
        <v>100</v>
      </c>
      <c r="H36" s="193">
        <v>4115</v>
      </c>
      <c r="I36" s="194">
        <f t="shared" si="2"/>
        <v>100</v>
      </c>
      <c r="J36" s="195">
        <f t="shared" si="1"/>
        <v>100</v>
      </c>
      <c r="K36" s="196"/>
    </row>
    <row r="37" spans="1:11" ht="29.25" customHeight="1" x14ac:dyDescent="0.25">
      <c r="A37" s="188"/>
      <c r="B37" s="189"/>
      <c r="C37" s="204">
        <v>4590</v>
      </c>
      <c r="D37" s="221" t="s">
        <v>59</v>
      </c>
      <c r="E37" s="206">
        <v>2000</v>
      </c>
      <c r="F37" s="206">
        <v>2000</v>
      </c>
      <c r="G37" s="207">
        <f t="shared" si="0"/>
        <v>100</v>
      </c>
      <c r="H37" s="206">
        <v>2000</v>
      </c>
      <c r="I37" s="207">
        <f t="shared" si="2"/>
        <v>100</v>
      </c>
      <c r="J37" s="208">
        <f t="shared" si="1"/>
        <v>100</v>
      </c>
      <c r="K37" s="209"/>
    </row>
    <row r="38" spans="1:11" ht="32.25" customHeight="1" x14ac:dyDescent="0.25">
      <c r="A38" s="188"/>
      <c r="B38" s="189"/>
      <c r="C38" s="191">
        <v>4700</v>
      </c>
      <c r="D38" s="192" t="s">
        <v>60</v>
      </c>
      <c r="E38" s="200">
        <v>9079</v>
      </c>
      <c r="F38" s="200">
        <v>9079</v>
      </c>
      <c r="G38" s="194">
        <f t="shared" si="0"/>
        <v>100</v>
      </c>
      <c r="H38" s="200">
        <v>10879</v>
      </c>
      <c r="I38" s="194">
        <f t="shared" si="2"/>
        <v>119.82597202335059</v>
      </c>
      <c r="J38" s="194">
        <f t="shared" si="1"/>
        <v>119.82597202335059</v>
      </c>
      <c r="K38" s="210"/>
    </row>
    <row r="39" spans="1:11" ht="12.75" customHeight="1" x14ac:dyDescent="0.25">
      <c r="A39" s="188"/>
      <c r="B39" s="189"/>
      <c r="C39" s="190">
        <v>6050</v>
      </c>
      <c r="D39" s="211" t="s">
        <v>61</v>
      </c>
      <c r="E39" s="184">
        <v>1850324</v>
      </c>
      <c r="F39" s="184">
        <v>1850324</v>
      </c>
      <c r="G39" s="185">
        <f t="shared" si="0"/>
        <v>100</v>
      </c>
      <c r="H39" s="184">
        <v>3721768</v>
      </c>
      <c r="I39" s="185">
        <f t="shared" si="2"/>
        <v>201.14142171857469</v>
      </c>
      <c r="J39" s="186">
        <f t="shared" si="1"/>
        <v>201.14142171857469</v>
      </c>
      <c r="K39" s="187"/>
    </row>
    <row r="40" spans="1:11" ht="12.75" customHeight="1" x14ac:dyDescent="0.25">
      <c r="A40" s="188"/>
      <c r="B40" s="189"/>
      <c r="C40" s="190">
        <v>6057</v>
      </c>
      <c r="D40" s="211" t="s">
        <v>61</v>
      </c>
      <c r="E40" s="184"/>
      <c r="F40" s="184"/>
      <c r="G40" s="960" t="e">
        <f t="shared" si="0"/>
        <v>#DIV/0!</v>
      </c>
      <c r="H40" s="184">
        <v>915699</v>
      </c>
      <c r="I40" s="960" t="e">
        <f t="shared" si="2"/>
        <v>#DIV/0!</v>
      </c>
      <c r="J40" s="1265" t="e">
        <f t="shared" si="1"/>
        <v>#DIV/0!</v>
      </c>
      <c r="K40" s="187"/>
    </row>
    <row r="41" spans="1:11" ht="12.75" customHeight="1" x14ac:dyDescent="0.25">
      <c r="A41" s="188"/>
      <c r="B41" s="189"/>
      <c r="C41" s="190">
        <v>6059</v>
      </c>
      <c r="D41" s="211" t="s">
        <v>61</v>
      </c>
      <c r="E41" s="184"/>
      <c r="F41" s="184"/>
      <c r="G41" s="960" t="e">
        <f t="shared" si="0"/>
        <v>#DIV/0!</v>
      </c>
      <c r="H41" s="184">
        <v>523400</v>
      </c>
      <c r="I41" s="960" t="e">
        <f t="shared" si="2"/>
        <v>#DIV/0!</v>
      </c>
      <c r="J41" s="1265" t="e">
        <f t="shared" si="1"/>
        <v>#DIV/0!</v>
      </c>
      <c r="K41" s="187"/>
    </row>
    <row r="42" spans="1:11" ht="31.5" customHeight="1" x14ac:dyDescent="0.25">
      <c r="A42" s="188"/>
      <c r="B42" s="189"/>
      <c r="C42" s="212">
        <v>6060</v>
      </c>
      <c r="D42" s="244" t="s">
        <v>62</v>
      </c>
      <c r="E42" s="189">
        <v>435510</v>
      </c>
      <c r="F42" s="189">
        <v>435510</v>
      </c>
      <c r="G42" s="214">
        <f t="shared" si="0"/>
        <v>100</v>
      </c>
      <c r="H42" s="189"/>
      <c r="I42" s="1266"/>
      <c r="J42" s="1267"/>
      <c r="K42" s="216"/>
    </row>
    <row r="43" spans="1:11" ht="15" customHeight="1" x14ac:dyDescent="0.25">
      <c r="A43" s="217"/>
      <c r="B43" s="1087">
        <v>60016</v>
      </c>
      <c r="C43" s="1105"/>
      <c r="D43" s="1106" t="s">
        <v>63</v>
      </c>
      <c r="E43" s="1107">
        <f>SUM(E44)</f>
        <v>40000</v>
      </c>
      <c r="F43" s="1107">
        <f>SUM(F44)</f>
        <v>40000</v>
      </c>
      <c r="G43" s="1108">
        <f t="shared" si="0"/>
        <v>100</v>
      </c>
      <c r="H43" s="1107">
        <f>SUM(H44)</f>
        <v>5000</v>
      </c>
      <c r="I43" s="1117">
        <f t="shared" si="2"/>
        <v>12.5</v>
      </c>
      <c r="J43" s="1117">
        <f t="shared" si="1"/>
        <v>12.5</v>
      </c>
      <c r="K43" s="1109"/>
    </row>
    <row r="44" spans="1:11" ht="60.75" thickBot="1" x14ac:dyDescent="0.3">
      <c r="A44" s="251"/>
      <c r="B44" s="275"/>
      <c r="C44" s="517">
        <v>6300</v>
      </c>
      <c r="D44" s="276" t="s">
        <v>64</v>
      </c>
      <c r="E44" s="997">
        <v>40000</v>
      </c>
      <c r="F44" s="997">
        <v>40000</v>
      </c>
      <c r="G44" s="1102">
        <f t="shared" si="0"/>
        <v>100</v>
      </c>
      <c r="H44" s="997">
        <v>5000</v>
      </c>
      <c r="I44" s="437">
        <f t="shared" si="2"/>
        <v>12.5</v>
      </c>
      <c r="J44" s="437">
        <f t="shared" si="1"/>
        <v>12.5</v>
      </c>
      <c r="K44" s="1110"/>
    </row>
    <row r="45" spans="1:11" x14ac:dyDescent="0.2">
      <c r="B45" s="11"/>
      <c r="C45" s="12"/>
      <c r="D45" s="11"/>
      <c r="E45" s="11"/>
      <c r="F45" s="11"/>
      <c r="G45" s="11"/>
      <c r="H45" s="11"/>
      <c r="I45" s="11"/>
      <c r="J45" s="11"/>
      <c r="K45" s="11"/>
    </row>
    <row r="46" spans="1:11" x14ac:dyDescent="0.2">
      <c r="B46" s="11"/>
      <c r="C46" s="12"/>
      <c r="D46" s="11"/>
      <c r="E46" s="11"/>
      <c r="F46" s="11"/>
      <c r="G46" s="11"/>
      <c r="H46" s="11"/>
      <c r="I46" s="11"/>
      <c r="J46" s="11"/>
      <c r="K46" s="11"/>
    </row>
    <row r="47" spans="1:11" x14ac:dyDescent="0.2">
      <c r="B47" s="11"/>
      <c r="C47" s="12"/>
      <c r="D47" s="11"/>
      <c r="E47" s="11"/>
      <c r="F47" s="11"/>
      <c r="G47" s="11"/>
      <c r="H47" s="11"/>
      <c r="I47" s="11"/>
      <c r="J47" s="11"/>
      <c r="K47" s="11"/>
    </row>
    <row r="48" spans="1:11" x14ac:dyDescent="0.2">
      <c r="B48" s="11"/>
      <c r="C48" s="12"/>
      <c r="D48" s="11"/>
      <c r="E48" s="11"/>
      <c r="F48" s="11"/>
      <c r="G48" s="11"/>
      <c r="H48" s="11"/>
      <c r="I48" s="11"/>
      <c r="J48" s="11"/>
      <c r="K48" s="11"/>
    </row>
    <row r="49" spans="2:11" x14ac:dyDescent="0.2">
      <c r="B49" s="11"/>
      <c r="C49" s="12"/>
      <c r="D49" s="11"/>
      <c r="E49" s="11"/>
      <c r="F49" s="11"/>
      <c r="G49" s="11"/>
      <c r="H49" s="11"/>
      <c r="I49" s="11"/>
      <c r="J49" s="11"/>
      <c r="K49" s="11"/>
    </row>
    <row r="50" spans="2:11" x14ac:dyDescent="0.2">
      <c r="B50" s="11"/>
      <c r="C50" s="12"/>
      <c r="D50" s="11"/>
      <c r="E50" s="11"/>
      <c r="F50" s="11"/>
      <c r="G50" s="11"/>
      <c r="H50" s="11"/>
      <c r="I50" s="11"/>
      <c r="J50" s="11"/>
      <c r="K50" s="11"/>
    </row>
    <row r="51" spans="2:11" x14ac:dyDescent="0.2">
      <c r="B51" s="11"/>
      <c r="C51" s="12"/>
      <c r="D51" s="11"/>
      <c r="E51" s="11"/>
      <c r="F51" s="11"/>
      <c r="G51" s="11"/>
      <c r="H51" s="11"/>
      <c r="I51" s="11"/>
      <c r="J51" s="11"/>
      <c r="K51" s="11"/>
    </row>
    <row r="52" spans="2:11" x14ac:dyDescent="0.2">
      <c r="B52" s="11"/>
      <c r="C52" s="12"/>
      <c r="D52" s="11"/>
      <c r="E52" s="11"/>
      <c r="F52" s="11"/>
      <c r="G52" s="11"/>
      <c r="H52" s="11"/>
      <c r="I52" s="11"/>
      <c r="J52" s="11"/>
      <c r="K52" s="11"/>
    </row>
    <row r="53" spans="2:11" x14ac:dyDescent="0.2">
      <c r="B53" s="11"/>
      <c r="C53" s="12"/>
      <c r="D53" s="11"/>
      <c r="E53" s="11"/>
      <c r="F53" s="11"/>
      <c r="G53" s="11"/>
      <c r="H53" s="11"/>
      <c r="I53" s="11"/>
      <c r="J53" s="11"/>
      <c r="K53" s="11"/>
    </row>
    <row r="54" spans="2:11" x14ac:dyDescent="0.2">
      <c r="B54" s="11"/>
      <c r="C54" s="12"/>
      <c r="D54" s="11"/>
      <c r="E54" s="11"/>
      <c r="F54" s="11"/>
      <c r="G54" s="11"/>
      <c r="H54" s="11"/>
      <c r="I54" s="11"/>
      <c r="J54" s="11"/>
      <c r="K54" s="11"/>
    </row>
    <row r="55" spans="2:11" x14ac:dyDescent="0.2">
      <c r="B55" s="11"/>
      <c r="C55" s="12"/>
      <c r="D55" s="11"/>
      <c r="E55" s="11"/>
      <c r="F55" s="11"/>
      <c r="G55" s="11"/>
      <c r="H55" s="11"/>
      <c r="I55" s="11"/>
      <c r="J55" s="11"/>
      <c r="K55" s="11"/>
    </row>
    <row r="56" spans="2:11" x14ac:dyDescent="0.2">
      <c r="B56" s="11"/>
      <c r="C56" s="12"/>
      <c r="D56" s="11"/>
      <c r="E56" s="11"/>
      <c r="F56" s="11"/>
      <c r="G56" s="11"/>
      <c r="H56" s="11"/>
      <c r="I56" s="11"/>
      <c r="J56" s="11"/>
      <c r="K56" s="11"/>
    </row>
    <row r="57" spans="2:11" x14ac:dyDescent="0.2">
      <c r="B57" s="11"/>
      <c r="C57" s="12"/>
      <c r="D57" s="11"/>
      <c r="E57" s="11"/>
      <c r="F57" s="11"/>
      <c r="G57" s="11"/>
      <c r="H57" s="11"/>
      <c r="I57" s="11"/>
      <c r="J57" s="11"/>
      <c r="K57" s="11"/>
    </row>
    <row r="58" spans="2:11" x14ac:dyDescent="0.2">
      <c r="B58" s="11"/>
      <c r="C58" s="12"/>
      <c r="D58" s="11"/>
      <c r="E58" s="11"/>
      <c r="F58" s="11"/>
      <c r="G58" s="11"/>
      <c r="H58" s="11"/>
      <c r="I58" s="11"/>
      <c r="J58" s="11"/>
      <c r="K58" s="11"/>
    </row>
    <row r="59" spans="2:11" x14ac:dyDescent="0.2">
      <c r="B59" s="11"/>
      <c r="C59" s="12"/>
      <c r="D59" s="11"/>
      <c r="E59" s="11"/>
      <c r="F59" s="11"/>
      <c r="G59" s="11"/>
      <c r="H59" s="11"/>
      <c r="I59" s="11"/>
      <c r="J59" s="11"/>
      <c r="K59" s="11"/>
    </row>
    <row r="60" spans="2:11" x14ac:dyDescent="0.2">
      <c r="B60" s="11"/>
      <c r="C60" s="12"/>
      <c r="D60" s="11"/>
      <c r="E60" s="11"/>
      <c r="F60" s="11"/>
      <c r="G60" s="11"/>
      <c r="H60" s="11"/>
      <c r="I60" s="11"/>
      <c r="J60" s="11"/>
      <c r="K60" s="11"/>
    </row>
    <row r="61" spans="2:11" x14ac:dyDescent="0.2">
      <c r="B61" s="11"/>
      <c r="C61" s="12"/>
      <c r="D61" s="11"/>
      <c r="E61" s="11"/>
      <c r="F61" s="11"/>
      <c r="G61" s="11"/>
      <c r="H61" s="11"/>
      <c r="I61" s="11"/>
      <c r="J61" s="11"/>
      <c r="K61" s="11"/>
    </row>
    <row r="62" spans="2:11" x14ac:dyDescent="0.2">
      <c r="B62" s="11"/>
      <c r="C62" s="12"/>
      <c r="D62" s="11"/>
      <c r="E62" s="11"/>
      <c r="F62" s="11"/>
      <c r="G62" s="11"/>
      <c r="H62" s="11"/>
      <c r="I62" s="11"/>
      <c r="J62" s="11"/>
      <c r="K62" s="11"/>
    </row>
    <row r="63" spans="2:11" x14ac:dyDescent="0.2">
      <c r="B63" s="11"/>
      <c r="C63" s="12"/>
      <c r="D63" s="11"/>
      <c r="E63" s="11"/>
      <c r="F63" s="11"/>
      <c r="G63" s="11"/>
      <c r="H63" s="11"/>
      <c r="I63" s="11"/>
      <c r="J63" s="11"/>
      <c r="K63" s="11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1" firstPageNumber="0" fitToHeight="0" orientation="landscape" r:id="rId1"/>
  <headerFooter alignWithMargins="0"/>
  <rowBreaks count="1" manualBreakCount="1">
    <brk id="2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115" zoomScaleNormal="11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24" sqref="E24"/>
    </sheetView>
  </sheetViews>
  <sheetFormatPr defaultRowHeight="12.75" x14ac:dyDescent="0.2"/>
  <cols>
    <col min="1" max="1" width="5.28515625" style="1" customWidth="1"/>
    <col min="2" max="2" width="7.7109375" style="1" customWidth="1"/>
    <col min="3" max="3" width="6.14062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9" width="11.5703125" style="1" customWidth="1"/>
    <col min="10" max="10" width="10.57031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0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222</v>
      </c>
      <c r="J3" s="51"/>
      <c r="K3" s="51"/>
    </row>
    <row r="4" spans="1:11" ht="14.25" x14ac:dyDescent="0.2">
      <c r="A4" s="55"/>
      <c r="B4" s="55"/>
      <c r="C4" s="55"/>
      <c r="D4" s="57" t="s">
        <v>241</v>
      </c>
      <c r="E4" s="55"/>
      <c r="F4" s="55"/>
      <c r="G4" s="55"/>
      <c r="H4" s="55"/>
      <c r="I4" s="55"/>
      <c r="J4" s="55"/>
      <c r="K4" s="55"/>
    </row>
    <row r="5" spans="1:11" ht="15" x14ac:dyDescent="0.25">
      <c r="A5" s="51"/>
      <c r="B5" s="51"/>
      <c r="C5" s="52"/>
      <c r="D5" s="101"/>
      <c r="E5" s="101"/>
      <c r="F5" s="51"/>
      <c r="G5" s="51"/>
      <c r="H5" s="51"/>
      <c r="I5" s="51"/>
      <c r="J5" s="54"/>
      <c r="K5" s="54"/>
    </row>
    <row r="6" spans="1:11" ht="15" x14ac:dyDescent="0.25">
      <c r="A6" s="51"/>
      <c r="B6" s="51"/>
      <c r="C6" s="58"/>
      <c r="D6" s="51"/>
      <c r="E6" s="51"/>
      <c r="F6" s="51"/>
      <c r="G6" s="51"/>
      <c r="H6" s="51"/>
      <c r="I6" s="51"/>
      <c r="J6" s="51"/>
      <c r="K6" s="51"/>
    </row>
    <row r="7" spans="1:11" ht="15" x14ac:dyDescent="0.25">
      <c r="A7" s="59"/>
      <c r="B7" s="102"/>
      <c r="C7" s="61"/>
      <c r="D7" s="1301" t="s">
        <v>1</v>
      </c>
      <c r="E7" s="62" t="s">
        <v>2</v>
      </c>
      <c r="F7" s="63" t="s">
        <v>3</v>
      </c>
      <c r="G7" s="63" t="s">
        <v>4</v>
      </c>
      <c r="H7" s="63" t="s">
        <v>5</v>
      </c>
      <c r="I7" s="63" t="s">
        <v>4</v>
      </c>
      <c r="J7" s="63" t="s">
        <v>4</v>
      </c>
      <c r="K7" s="64"/>
    </row>
    <row r="8" spans="1:11" ht="15" x14ac:dyDescent="0.25">
      <c r="A8" s="65" t="s">
        <v>6</v>
      </c>
      <c r="B8" s="67" t="s">
        <v>7</v>
      </c>
      <c r="C8" s="67" t="s">
        <v>8</v>
      </c>
      <c r="D8" s="1301"/>
      <c r="E8" s="68" t="s">
        <v>9</v>
      </c>
      <c r="F8" s="69" t="s">
        <v>10</v>
      </c>
      <c r="G8" s="70" t="s">
        <v>11</v>
      </c>
      <c r="H8" s="69" t="s">
        <v>12</v>
      </c>
      <c r="I8" s="70" t="s">
        <v>13</v>
      </c>
      <c r="J8" s="70" t="s">
        <v>14</v>
      </c>
      <c r="K8" s="71" t="s">
        <v>15</v>
      </c>
    </row>
    <row r="9" spans="1:11" ht="15" x14ac:dyDescent="0.25">
      <c r="A9" s="65"/>
      <c r="B9" s="67"/>
      <c r="C9" s="67"/>
      <c r="D9" s="1301"/>
      <c r="E9" s="68" t="s">
        <v>206</v>
      </c>
      <c r="F9" s="69" t="s">
        <v>223</v>
      </c>
      <c r="G9" s="69" t="s">
        <v>16</v>
      </c>
      <c r="H9" s="69" t="s">
        <v>224</v>
      </c>
      <c r="I9" s="69" t="s">
        <v>16</v>
      </c>
      <c r="J9" s="69" t="s">
        <v>16</v>
      </c>
      <c r="K9" s="72"/>
    </row>
    <row r="10" spans="1:11" s="7" customFormat="1" ht="10.5" customHeight="1" x14ac:dyDescent="0.2">
      <c r="A10" s="73">
        <v>1</v>
      </c>
      <c r="B10" s="75">
        <v>2</v>
      </c>
      <c r="C10" s="75">
        <v>3</v>
      </c>
      <c r="D10" s="75">
        <v>4</v>
      </c>
      <c r="E10" s="76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7">
        <v>11</v>
      </c>
    </row>
    <row r="11" spans="1:11" s="8" customFormat="1" ht="26.25" customHeight="1" x14ac:dyDescent="0.2">
      <c r="A11" s="96" t="s">
        <v>65</v>
      </c>
      <c r="B11" s="103"/>
      <c r="C11" s="97"/>
      <c r="D11" s="97" t="s">
        <v>66</v>
      </c>
      <c r="E11" s="46">
        <f>SUM(E12+E19)</f>
        <v>9158031</v>
      </c>
      <c r="F11" s="46">
        <f>SUM(F12+F19)</f>
        <v>9158031</v>
      </c>
      <c r="G11" s="47">
        <f t="shared" ref="G11:G21" si="0">SUM(F11/E11*100)</f>
        <v>100</v>
      </c>
      <c r="H11" s="237">
        <f>SUM(H12+H19)</f>
        <v>12500</v>
      </c>
      <c r="I11" s="49">
        <f t="shared" ref="I11:I21" si="1">SUM(H11/F11*100)</f>
        <v>0.13649222196343297</v>
      </c>
      <c r="J11" s="99">
        <f t="shared" ref="J11:J21" si="2">SUM(H11/E11*100)</f>
        <v>0.13649222196343297</v>
      </c>
      <c r="K11" s="50"/>
    </row>
    <row r="12" spans="1:11" s="8" customFormat="1" ht="20.25" customHeight="1" x14ac:dyDescent="0.2">
      <c r="A12" s="87"/>
      <c r="B12" s="141" t="s">
        <v>67</v>
      </c>
      <c r="C12" s="100"/>
      <c r="D12" s="238" t="s">
        <v>68</v>
      </c>
      <c r="E12" s="90">
        <f>SUM(E13+E14+E15+E18)</f>
        <v>9153031</v>
      </c>
      <c r="F12" s="90">
        <f>SUM(F13+F15)</f>
        <v>9153031</v>
      </c>
      <c r="G12" s="91">
        <f t="shared" si="0"/>
        <v>100</v>
      </c>
      <c r="H12" s="142">
        <f>SUM(H13+H15)</f>
        <v>7500</v>
      </c>
      <c r="I12" s="94">
        <f t="shared" si="1"/>
        <v>8.1940069906897506E-2</v>
      </c>
      <c r="J12" s="94">
        <f t="shared" si="2"/>
        <v>8.1940069906897506E-2</v>
      </c>
      <c r="K12" s="95"/>
    </row>
    <row r="13" spans="1:11" s="8" customFormat="1" ht="51.75" customHeight="1" x14ac:dyDescent="0.2">
      <c r="A13" s="96"/>
      <c r="B13" s="152"/>
      <c r="C13" s="239">
        <v>2710</v>
      </c>
      <c r="D13" s="240" t="s">
        <v>101</v>
      </c>
      <c r="E13" s="125">
        <v>2500</v>
      </c>
      <c r="F13" s="125">
        <v>2500</v>
      </c>
      <c r="G13" s="241">
        <f t="shared" si="0"/>
        <v>100</v>
      </c>
      <c r="H13" s="257">
        <v>7500</v>
      </c>
      <c r="I13" s="194">
        <f t="shared" si="1"/>
        <v>300</v>
      </c>
      <c r="J13" s="194">
        <f t="shared" si="2"/>
        <v>300</v>
      </c>
      <c r="K13" s="258"/>
    </row>
    <row r="14" spans="1:11" s="8" customFormat="1" ht="12.75" hidden="1" customHeight="1" thickBot="1" x14ac:dyDescent="0.3">
      <c r="A14" s="96"/>
      <c r="B14" s="152"/>
      <c r="C14" s="165">
        <v>4309</v>
      </c>
      <c r="D14" s="494" t="s">
        <v>22</v>
      </c>
      <c r="E14" s="167"/>
      <c r="F14" s="167"/>
      <c r="G14" s="168" t="e">
        <f t="shared" si="0"/>
        <v>#DIV/0!</v>
      </c>
      <c r="H14" s="271"/>
      <c r="I14" s="170" t="e">
        <f t="shared" si="1"/>
        <v>#DIV/0!</v>
      </c>
      <c r="J14" s="170" t="e">
        <f t="shared" si="2"/>
        <v>#DIV/0!</v>
      </c>
      <c r="K14" s="495"/>
    </row>
    <row r="15" spans="1:11" s="8" customFormat="1" ht="12.75" customHeight="1" x14ac:dyDescent="0.2">
      <c r="A15" s="96"/>
      <c r="B15" s="152"/>
      <c r="C15" s="172"/>
      <c r="D15" s="973" t="s">
        <v>35</v>
      </c>
      <c r="E15" s="146">
        <f>SUM(E16:E18)</f>
        <v>9150531</v>
      </c>
      <c r="F15" s="146">
        <f>SUM(F16:F18)</f>
        <v>9150531</v>
      </c>
      <c r="G15" s="147">
        <f t="shared" si="0"/>
        <v>100</v>
      </c>
      <c r="H15" s="146">
        <f>SUM(H16:H18)</f>
        <v>0</v>
      </c>
      <c r="I15" s="259">
        <f t="shared" si="1"/>
        <v>0</v>
      </c>
      <c r="J15" s="259">
        <f t="shared" si="2"/>
        <v>0</v>
      </c>
      <c r="K15" s="501"/>
    </row>
    <row r="16" spans="1:11" s="8" customFormat="1" ht="18" customHeight="1" x14ac:dyDescent="0.25">
      <c r="A16" s="96"/>
      <c r="B16" s="152"/>
      <c r="C16" s="157">
        <v>6057</v>
      </c>
      <c r="D16" s="496" t="s">
        <v>61</v>
      </c>
      <c r="E16" s="265">
        <v>6128077</v>
      </c>
      <c r="F16" s="265">
        <v>6128077</v>
      </c>
      <c r="G16" s="266">
        <f t="shared" si="0"/>
        <v>100</v>
      </c>
      <c r="H16" s="267"/>
      <c r="I16" s="505">
        <f t="shared" si="1"/>
        <v>0</v>
      </c>
      <c r="J16" s="505">
        <f t="shared" si="2"/>
        <v>0</v>
      </c>
      <c r="K16" s="506"/>
    </row>
    <row r="17" spans="1:19" s="8" customFormat="1" ht="25.5" customHeight="1" x14ac:dyDescent="0.25">
      <c r="A17" s="96"/>
      <c r="B17" s="152"/>
      <c r="C17" s="165">
        <v>6059</v>
      </c>
      <c r="D17" s="211" t="s">
        <v>61</v>
      </c>
      <c r="E17" s="167">
        <v>3022454</v>
      </c>
      <c r="F17" s="167">
        <v>3022454</v>
      </c>
      <c r="G17" s="241">
        <f t="shared" si="0"/>
        <v>100</v>
      </c>
      <c r="H17" s="271"/>
      <c r="I17" s="246">
        <f t="shared" si="1"/>
        <v>0</v>
      </c>
      <c r="J17" s="246">
        <f t="shared" si="2"/>
        <v>0</v>
      </c>
      <c r="K17" s="495"/>
    </row>
    <row r="18" spans="1:19" ht="63.75" hidden="1" customHeight="1" x14ac:dyDescent="0.25">
      <c r="A18" s="217"/>
      <c r="B18" s="218"/>
      <c r="C18" s="243">
        <v>6639</v>
      </c>
      <c r="D18" s="244" t="s">
        <v>69</v>
      </c>
      <c r="E18" s="245"/>
      <c r="F18" s="245"/>
      <c r="G18" s="246" t="e">
        <f t="shared" si="0"/>
        <v>#DIV/0!</v>
      </c>
      <c r="H18" s="245"/>
      <c r="I18" s="504" t="e">
        <f t="shared" si="1"/>
        <v>#DIV/0!</v>
      </c>
      <c r="J18" s="504" t="e">
        <f t="shared" si="2"/>
        <v>#DIV/0!</v>
      </c>
      <c r="K18" s="247"/>
    </row>
    <row r="19" spans="1:19" ht="20.25" customHeight="1" x14ac:dyDescent="0.25">
      <c r="A19" s="217"/>
      <c r="B19" s="145" t="s">
        <v>70</v>
      </c>
      <c r="C19" s="145"/>
      <c r="D19" s="148" t="s">
        <v>71</v>
      </c>
      <c r="E19" s="148">
        <f>SUM(E20:E21)</f>
        <v>5000</v>
      </c>
      <c r="F19" s="148">
        <f>SUM(F20:F21)</f>
        <v>5000</v>
      </c>
      <c r="G19" s="259">
        <f t="shared" si="0"/>
        <v>100</v>
      </c>
      <c r="H19" s="148">
        <f>SUM(H20:H21)</f>
        <v>5000</v>
      </c>
      <c r="I19" s="259">
        <f t="shared" si="1"/>
        <v>100</v>
      </c>
      <c r="J19" s="259">
        <f t="shared" si="2"/>
        <v>100</v>
      </c>
      <c r="K19" s="260"/>
      <c r="L19" s="18"/>
      <c r="M19" s="18"/>
      <c r="N19" s="18"/>
      <c r="O19" s="18"/>
      <c r="P19" s="18"/>
      <c r="Q19" s="18"/>
      <c r="R19" s="18"/>
      <c r="S19" s="18"/>
    </row>
    <row r="20" spans="1:19" ht="63.75" hidden="1" customHeight="1" x14ac:dyDescent="0.25">
      <c r="A20" s="217"/>
      <c r="B20" s="261"/>
      <c r="C20" s="123" t="s">
        <v>204</v>
      </c>
      <c r="D20" s="248" t="s">
        <v>205</v>
      </c>
      <c r="E20" s="127"/>
      <c r="F20" s="127"/>
      <c r="G20" s="249"/>
      <c r="H20" s="127"/>
      <c r="I20" s="249"/>
      <c r="J20" s="249"/>
      <c r="K20" s="250"/>
      <c r="L20" s="18"/>
      <c r="M20" s="18"/>
      <c r="N20" s="18"/>
      <c r="O20" s="18"/>
      <c r="P20" s="18"/>
      <c r="Q20" s="18"/>
      <c r="R20" s="18"/>
      <c r="S20" s="18"/>
    </row>
    <row r="21" spans="1:19" ht="78.75" customHeight="1" thickBot="1" x14ac:dyDescent="0.3">
      <c r="A21" s="251"/>
      <c r="B21" s="262"/>
      <c r="C21" s="252" t="s">
        <v>72</v>
      </c>
      <c r="D21" s="253" t="s">
        <v>73</v>
      </c>
      <c r="E21" s="254">
        <v>5000</v>
      </c>
      <c r="F21" s="254">
        <v>5000</v>
      </c>
      <c r="G21" s="255">
        <f t="shared" si="0"/>
        <v>100</v>
      </c>
      <c r="H21" s="254">
        <v>5000</v>
      </c>
      <c r="I21" s="255">
        <f t="shared" si="1"/>
        <v>100</v>
      </c>
      <c r="J21" s="255">
        <f t="shared" si="2"/>
        <v>100</v>
      </c>
      <c r="K21" s="256"/>
      <c r="L21" s="18"/>
      <c r="M21" s="18"/>
      <c r="N21" s="18"/>
      <c r="O21" s="18"/>
      <c r="P21" s="18"/>
      <c r="Q21" s="18"/>
      <c r="R21" s="18"/>
      <c r="S21" s="18"/>
    </row>
  </sheetData>
  <sheetProtection selectLockedCells="1" selectUnlockedCells="1"/>
  <mergeCells count="1">
    <mergeCell ref="D7:D9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H15" sqref="H15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6.7109375" style="2" customWidth="1"/>
    <col min="4" max="4" width="40.710937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74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222</v>
      </c>
      <c r="J3" s="51"/>
      <c r="K3" s="51"/>
    </row>
    <row r="4" spans="1:11" ht="15" x14ac:dyDescent="0.25">
      <c r="A4" s="51"/>
      <c r="B4" s="51"/>
      <c r="C4" s="52"/>
      <c r="D4" s="101" t="s">
        <v>240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27" customHeight="1" thickTop="1" thickBot="1" x14ac:dyDescent="0.25">
      <c r="A10" s="279">
        <v>700</v>
      </c>
      <c r="B10" s="280"/>
      <c r="C10" s="280"/>
      <c r="D10" s="280" t="s">
        <v>75</v>
      </c>
      <c r="E10" s="45">
        <f>SUM(E11)</f>
        <v>405707</v>
      </c>
      <c r="F10" s="45">
        <f>SUM(F11)</f>
        <v>405707</v>
      </c>
      <c r="G10" s="98">
        <f t="shared" ref="G10:G26" si="0">SUM(F10/E10*100)</f>
        <v>100</v>
      </c>
      <c r="H10" s="48">
        <f>SUM(H11)</f>
        <v>363696</v>
      </c>
      <c r="I10" s="49">
        <f t="shared" ref="I10:I26" si="1">SUM(H10/F10*100)</f>
        <v>89.64499010369552</v>
      </c>
      <c r="J10" s="99">
        <f t="shared" ref="J10:J26" si="2">SUM(H10/E10*100)</f>
        <v>89.64499010369552</v>
      </c>
      <c r="K10" s="154"/>
    </row>
    <row r="11" spans="1:11" s="9" customFormat="1" ht="18.75" customHeight="1" x14ac:dyDescent="0.2">
      <c r="A11" s="222"/>
      <c r="B11" s="100">
        <v>70005</v>
      </c>
      <c r="C11" s="100"/>
      <c r="D11" s="156" t="s">
        <v>76</v>
      </c>
      <c r="E11" s="90">
        <f>SUM(E12:E25)</f>
        <v>405707</v>
      </c>
      <c r="F11" s="90">
        <f>SUM(F12:F26)</f>
        <v>405707</v>
      </c>
      <c r="G11" s="91">
        <f t="shared" si="0"/>
        <v>100</v>
      </c>
      <c r="H11" s="90">
        <f>SUM(H12:H26)</f>
        <v>363696</v>
      </c>
      <c r="I11" s="94">
        <f t="shared" si="1"/>
        <v>89.64499010369552</v>
      </c>
      <c r="J11" s="143">
        <f t="shared" si="2"/>
        <v>89.64499010369552</v>
      </c>
      <c r="K11" s="278"/>
    </row>
    <row r="12" spans="1:11" s="9" customFormat="1" ht="15" customHeight="1" x14ac:dyDescent="0.25">
      <c r="A12" s="153"/>
      <c r="B12" s="97"/>
      <c r="C12" s="239">
        <v>4010</v>
      </c>
      <c r="D12" s="283" t="s">
        <v>39</v>
      </c>
      <c r="E12" s="125">
        <v>11600</v>
      </c>
      <c r="F12" s="125">
        <v>11600</v>
      </c>
      <c r="G12" s="241">
        <f t="shared" si="0"/>
        <v>100</v>
      </c>
      <c r="H12" s="257">
        <v>11123</v>
      </c>
      <c r="I12" s="194">
        <f t="shared" ref="I12" si="3">SUM(H12/F12*100)</f>
        <v>95.887931034482747</v>
      </c>
      <c r="J12" s="194">
        <f t="shared" ref="J12" si="4">SUM(H12/E12*100)</f>
        <v>95.887931034482747</v>
      </c>
      <c r="K12" s="232"/>
    </row>
    <row r="13" spans="1:11" s="9" customFormat="1" ht="15" customHeight="1" x14ac:dyDescent="0.2">
      <c r="A13" s="153"/>
      <c r="B13" s="97"/>
      <c r="C13" s="310">
        <v>4040</v>
      </c>
      <c r="D13" s="274" t="s">
        <v>41</v>
      </c>
      <c r="E13" s="265"/>
      <c r="F13" s="265"/>
      <c r="G13" s="241"/>
      <c r="H13" s="267">
        <v>1006</v>
      </c>
      <c r="I13" s="268"/>
      <c r="J13" s="312"/>
      <c r="K13" s="269"/>
    </row>
    <row r="14" spans="1:11" s="9" customFormat="1" ht="15" customHeight="1" x14ac:dyDescent="0.25">
      <c r="A14" s="153"/>
      <c r="B14" s="97"/>
      <c r="C14" s="191">
        <v>4110</v>
      </c>
      <c r="D14" s="183" t="s">
        <v>42</v>
      </c>
      <c r="E14" s="242">
        <v>2005</v>
      </c>
      <c r="F14" s="242">
        <v>2005</v>
      </c>
      <c r="G14" s="241">
        <f t="shared" si="0"/>
        <v>100</v>
      </c>
      <c r="H14" s="200">
        <v>2067</v>
      </c>
      <c r="I14" s="194">
        <f t="shared" ref="I14" si="5">SUM(H14/F14*100)</f>
        <v>103.09226932668329</v>
      </c>
      <c r="J14" s="194">
        <f t="shared" ref="J14" si="6">SUM(H14/E14*100)</f>
        <v>103.09226932668329</v>
      </c>
      <c r="K14" s="196"/>
    </row>
    <row r="15" spans="1:11" s="9" customFormat="1" ht="15" customHeight="1" x14ac:dyDescent="0.25">
      <c r="A15" s="153"/>
      <c r="B15" s="97"/>
      <c r="C15" s="191">
        <v>4120</v>
      </c>
      <c r="D15" s="183" t="s">
        <v>43</v>
      </c>
      <c r="E15" s="242">
        <v>280</v>
      </c>
      <c r="F15" s="242">
        <v>280</v>
      </c>
      <c r="G15" s="241">
        <f t="shared" si="0"/>
        <v>100</v>
      </c>
      <c r="H15" s="200"/>
      <c r="I15" s="194"/>
      <c r="J15" s="195"/>
      <c r="K15" s="196"/>
    </row>
    <row r="16" spans="1:11" s="9" customFormat="1" ht="12.75" customHeight="1" x14ac:dyDescent="0.2">
      <c r="A16" s="153"/>
      <c r="B16" s="97"/>
      <c r="C16" s="191">
        <v>4260</v>
      </c>
      <c r="D16" s="274" t="s">
        <v>46</v>
      </c>
      <c r="E16" s="242">
        <v>150500</v>
      </c>
      <c r="F16" s="242">
        <v>150500</v>
      </c>
      <c r="G16" s="241">
        <f t="shared" si="0"/>
        <v>100</v>
      </c>
      <c r="H16" s="200">
        <v>155500</v>
      </c>
      <c r="I16" s="194">
        <f t="shared" si="1"/>
        <v>103.32225913621262</v>
      </c>
      <c r="J16" s="194">
        <f t="shared" si="2"/>
        <v>103.32225913621262</v>
      </c>
      <c r="K16" s="196"/>
    </row>
    <row r="17" spans="1:11" s="9" customFormat="1" ht="12.75" customHeight="1" x14ac:dyDescent="0.25">
      <c r="A17" s="153"/>
      <c r="B17" s="97"/>
      <c r="C17" s="190">
        <v>4270</v>
      </c>
      <c r="D17" s="183" t="s">
        <v>47</v>
      </c>
      <c r="E17" s="242">
        <v>62000</v>
      </c>
      <c r="F17" s="242">
        <v>62000</v>
      </c>
      <c r="G17" s="241">
        <f t="shared" si="0"/>
        <v>100</v>
      </c>
      <c r="H17" s="200">
        <v>70000</v>
      </c>
      <c r="I17" s="194">
        <f t="shared" si="1"/>
        <v>112.90322580645163</v>
      </c>
      <c r="J17" s="194">
        <f t="shared" si="2"/>
        <v>112.90322580645163</v>
      </c>
      <c r="K17" s="196"/>
    </row>
    <row r="18" spans="1:11" s="9" customFormat="1" ht="12.75" customHeight="1" x14ac:dyDescent="0.25">
      <c r="A18" s="153"/>
      <c r="B18" s="97"/>
      <c r="C18" s="191">
        <v>4300</v>
      </c>
      <c r="D18" s="197" t="s">
        <v>22</v>
      </c>
      <c r="E18" s="242">
        <v>63827</v>
      </c>
      <c r="F18" s="242">
        <v>63827</v>
      </c>
      <c r="G18" s="241">
        <f t="shared" si="0"/>
        <v>100</v>
      </c>
      <c r="H18" s="200">
        <v>61000</v>
      </c>
      <c r="I18" s="194">
        <f t="shared" si="1"/>
        <v>95.570839926676797</v>
      </c>
      <c r="J18" s="194">
        <f t="shared" si="2"/>
        <v>95.570839926676797</v>
      </c>
      <c r="K18" s="196"/>
    </row>
    <row r="19" spans="1:11" s="9" customFormat="1" ht="12.75" customHeight="1" x14ac:dyDescent="0.2">
      <c r="A19" s="153"/>
      <c r="B19" s="97"/>
      <c r="C19" s="191">
        <v>4430</v>
      </c>
      <c r="D19" s="270" t="s">
        <v>93</v>
      </c>
      <c r="E19" s="242">
        <v>473</v>
      </c>
      <c r="F19" s="242">
        <v>473</v>
      </c>
      <c r="G19" s="241">
        <f t="shared" si="0"/>
        <v>100</v>
      </c>
      <c r="H19" s="200">
        <v>1000</v>
      </c>
      <c r="I19" s="194">
        <f t="shared" ref="I19" si="7">SUM(H19/F19*100)</f>
        <v>211.41649048625791</v>
      </c>
      <c r="J19" s="194">
        <f t="shared" ref="J19" si="8">SUM(H19/E19*100)</f>
        <v>211.41649048625791</v>
      </c>
      <c r="K19" s="196"/>
    </row>
    <row r="20" spans="1:11" s="9" customFormat="1" ht="12.75" customHeight="1" x14ac:dyDescent="0.25">
      <c r="A20" s="153"/>
      <c r="B20" s="97"/>
      <c r="C20" s="191">
        <v>4480</v>
      </c>
      <c r="D20" s="183" t="s">
        <v>56</v>
      </c>
      <c r="E20" s="242">
        <v>51227</v>
      </c>
      <c r="F20" s="242">
        <v>51227</v>
      </c>
      <c r="G20" s="241">
        <f t="shared" si="0"/>
        <v>100</v>
      </c>
      <c r="H20" s="200">
        <v>55000</v>
      </c>
      <c r="I20" s="194">
        <f t="shared" si="1"/>
        <v>107.36525660296327</v>
      </c>
      <c r="J20" s="195">
        <f t="shared" si="2"/>
        <v>107.36525660296327</v>
      </c>
      <c r="K20" s="196"/>
    </row>
    <row r="21" spans="1:11" s="9" customFormat="1" ht="17.25" customHeight="1" x14ac:dyDescent="0.25">
      <c r="A21" s="153"/>
      <c r="B21" s="97"/>
      <c r="C21" s="191">
        <v>4580</v>
      </c>
      <c r="D21" s="183" t="s">
        <v>108</v>
      </c>
      <c r="E21" s="242">
        <v>1733</v>
      </c>
      <c r="F21" s="242">
        <v>1733</v>
      </c>
      <c r="G21" s="241">
        <f t="shared" si="0"/>
        <v>100</v>
      </c>
      <c r="H21" s="200">
        <v>0</v>
      </c>
      <c r="I21" s="194">
        <f t="shared" si="1"/>
        <v>0</v>
      </c>
      <c r="J21" s="195">
        <f t="shared" si="2"/>
        <v>0</v>
      </c>
      <c r="K21" s="196"/>
    </row>
    <row r="22" spans="1:11" s="9" customFormat="1" ht="31.5" customHeight="1" x14ac:dyDescent="0.2">
      <c r="A22" s="153"/>
      <c r="B22" s="97"/>
      <c r="C22" s="191">
        <v>4590</v>
      </c>
      <c r="D22" s="273" t="s">
        <v>59</v>
      </c>
      <c r="E22" s="242">
        <v>49999</v>
      </c>
      <c r="F22" s="242">
        <v>49999</v>
      </c>
      <c r="G22" s="241">
        <f t="shared" si="0"/>
        <v>100</v>
      </c>
      <c r="H22" s="200">
        <v>0</v>
      </c>
      <c r="I22" s="194">
        <f t="shared" si="1"/>
        <v>0</v>
      </c>
      <c r="J22" s="195">
        <f t="shared" si="2"/>
        <v>0</v>
      </c>
      <c r="K22" s="196"/>
    </row>
    <row r="23" spans="1:11" s="9" customFormat="1" ht="30.75" hidden="1" customHeight="1" x14ac:dyDescent="0.2">
      <c r="A23" s="153"/>
      <c r="B23" s="97"/>
      <c r="C23" s="191">
        <v>4600</v>
      </c>
      <c r="D23" s="273" t="s">
        <v>203</v>
      </c>
      <c r="E23" s="242"/>
      <c r="F23" s="242"/>
      <c r="G23" s="241" t="e">
        <f t="shared" si="0"/>
        <v>#DIV/0!</v>
      </c>
      <c r="H23" s="200"/>
      <c r="I23" s="194" t="e">
        <f t="shared" si="1"/>
        <v>#DIV/0!</v>
      </c>
      <c r="J23" s="195" t="e">
        <f t="shared" si="2"/>
        <v>#DIV/0!</v>
      </c>
      <c r="K23" s="196"/>
    </row>
    <row r="24" spans="1:11" s="9" customFormat="1" ht="28.5" customHeight="1" thickBot="1" x14ac:dyDescent="0.25">
      <c r="A24" s="441"/>
      <c r="B24" s="349"/>
      <c r="C24" s="133">
        <v>4610</v>
      </c>
      <c r="D24" s="276" t="s">
        <v>96</v>
      </c>
      <c r="E24" s="135">
        <v>12063</v>
      </c>
      <c r="F24" s="135">
        <v>12063</v>
      </c>
      <c r="G24" s="136">
        <f t="shared" si="0"/>
        <v>100</v>
      </c>
      <c r="H24" s="348">
        <v>7000</v>
      </c>
      <c r="I24" s="138">
        <f t="shared" si="1"/>
        <v>58.028682748901595</v>
      </c>
      <c r="J24" s="139">
        <f t="shared" si="2"/>
        <v>58.028682748901595</v>
      </c>
      <c r="K24" s="277"/>
    </row>
    <row r="25" spans="1:11" s="10" customFormat="1" ht="16.5" hidden="1" customHeight="1" thickBot="1" x14ac:dyDescent="0.3">
      <c r="A25" s="131"/>
      <c r="B25" s="517"/>
      <c r="C25" s="1111">
        <v>6050</v>
      </c>
      <c r="D25" s="1112" t="s">
        <v>61</v>
      </c>
      <c r="E25" s="996"/>
      <c r="F25" s="996"/>
      <c r="G25" s="565" t="e">
        <f t="shared" si="0"/>
        <v>#DIV/0!</v>
      </c>
      <c r="H25" s="997"/>
      <c r="I25" s="437" t="e">
        <f t="shared" si="1"/>
        <v>#DIV/0!</v>
      </c>
      <c r="J25" s="1113" t="e">
        <f t="shared" si="2"/>
        <v>#DIV/0!</v>
      </c>
      <c r="K25" s="438"/>
    </row>
    <row r="26" spans="1:11" ht="30.75" hidden="1" customHeight="1" x14ac:dyDescent="0.25">
      <c r="A26" s="251"/>
      <c r="B26" s="275"/>
      <c r="C26" s="517">
        <v>6060</v>
      </c>
      <c r="D26" s="626" t="s">
        <v>62</v>
      </c>
      <c r="E26" s="254">
        <v>0</v>
      </c>
      <c r="F26" s="254">
        <v>0</v>
      </c>
      <c r="G26" s="437" t="e">
        <f t="shared" si="0"/>
        <v>#DIV/0!</v>
      </c>
      <c r="H26" s="254">
        <v>0</v>
      </c>
      <c r="I26" s="437" t="e">
        <f t="shared" si="1"/>
        <v>#DIV/0!</v>
      </c>
      <c r="J26" s="437" t="e">
        <f t="shared" si="2"/>
        <v>#DIV/0!</v>
      </c>
      <c r="K26" s="438"/>
    </row>
    <row r="27" spans="1:11" x14ac:dyDescent="0.2">
      <c r="D27" s="20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4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zoomScale="60" zoomScaleNormal="115" workbookViewId="0">
      <pane xSplit="3" ySplit="10" topLeftCell="D11" activePane="bottomRight" state="frozen"/>
      <selection pane="topRight" activeCell="D1" sqref="D1"/>
      <selection pane="bottomLeft" activeCell="A23" sqref="A23"/>
      <selection pane="bottomRight" activeCell="H46" sqref="H46"/>
    </sheetView>
  </sheetViews>
  <sheetFormatPr defaultRowHeight="12.75" x14ac:dyDescent="0.2"/>
  <cols>
    <col min="1" max="1" width="5.28515625" style="1" customWidth="1"/>
    <col min="2" max="2" width="8.28515625" style="1" customWidth="1"/>
    <col min="3" max="3" width="7.140625" style="2" customWidth="1"/>
    <col min="4" max="4" width="44" style="3" customWidth="1"/>
    <col min="5" max="5" width="14.7109375" style="3" customWidth="1"/>
    <col min="6" max="6" width="14.7109375" style="1" customWidth="1"/>
    <col min="7" max="7" width="11.85546875" style="1" bestFit="1" customWidth="1"/>
    <col min="8" max="8" width="14.7109375" style="1" customWidth="1"/>
    <col min="9" max="9" width="10.28515625" style="1" customWidth="1"/>
    <col min="10" max="10" width="10.5703125" style="1" customWidth="1"/>
    <col min="11" max="11" width="7.2851562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77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222</v>
      </c>
      <c r="J3" s="51"/>
      <c r="K3" s="51"/>
    </row>
    <row r="4" spans="1:11" ht="15" x14ac:dyDescent="0.25">
      <c r="A4" s="51"/>
      <c r="B4" s="51"/>
      <c r="C4" s="52"/>
      <c r="D4" s="101" t="s">
        <v>239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78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26.25" customHeight="1" thickTop="1" thickBot="1" x14ac:dyDescent="0.25">
      <c r="A10" s="279">
        <v>710</v>
      </c>
      <c r="B10" s="280"/>
      <c r="C10" s="280"/>
      <c r="D10" s="280" t="s">
        <v>79</v>
      </c>
      <c r="E10" s="45">
        <f>SUM(E18+E20+E22+E42)</f>
        <v>547820</v>
      </c>
      <c r="F10" s="45">
        <f>SUM(F18+F20+F22+F42)</f>
        <v>547820</v>
      </c>
      <c r="G10" s="98">
        <f t="shared" ref="G10:G49" si="0">SUM(F10/E10*100)</f>
        <v>100</v>
      </c>
      <c r="H10" s="48">
        <f>SUM(H18+H20+H22+H42+H11)</f>
        <v>588651</v>
      </c>
      <c r="I10" s="49">
        <f t="shared" ref="I10:I49" si="1">SUM(H10/F10*100)</f>
        <v>107.45336059289548</v>
      </c>
      <c r="J10" s="99">
        <f t="shared" ref="J10:J49" si="2">SUM(H10/E10*100)</f>
        <v>107.45336059289548</v>
      </c>
      <c r="K10" s="154"/>
    </row>
    <row r="11" spans="1:11" s="8" customFormat="1" ht="15" customHeight="1" x14ac:dyDescent="0.2">
      <c r="A11" s="222"/>
      <c r="B11" s="590">
        <v>71012</v>
      </c>
      <c r="C11" s="590"/>
      <c r="D11" s="1098" t="s">
        <v>257</v>
      </c>
      <c r="E11" s="1094">
        <f>SUM(E12:E17)</f>
        <v>0</v>
      </c>
      <c r="F11" s="1094">
        <f>SUM(F12:F17)</f>
        <v>0</v>
      </c>
      <c r="G11" s="963"/>
      <c r="H11" s="1095">
        <f>SUM(H12:H17)</f>
        <v>184797</v>
      </c>
      <c r="I11" s="964"/>
      <c r="J11" s="1096"/>
      <c r="K11" s="1097"/>
    </row>
    <row r="12" spans="1:11" s="8" customFormat="1" ht="15" customHeight="1" x14ac:dyDescent="0.25">
      <c r="A12" s="153"/>
      <c r="B12" s="97"/>
      <c r="C12" s="1056">
        <v>4010</v>
      </c>
      <c r="D12" s="183" t="s">
        <v>39</v>
      </c>
      <c r="E12" s="1142"/>
      <c r="F12" s="1142"/>
      <c r="G12" s="1143"/>
      <c r="H12" s="1144">
        <v>56277</v>
      </c>
      <c r="I12" s="1059"/>
      <c r="J12" s="1145"/>
      <c r="K12" s="1146"/>
    </row>
    <row r="13" spans="1:11" s="8" customFormat="1" ht="15" customHeight="1" x14ac:dyDescent="0.25">
      <c r="A13" s="153"/>
      <c r="B13" s="97"/>
      <c r="C13" s="191">
        <v>4040</v>
      </c>
      <c r="D13" s="183" t="s">
        <v>41</v>
      </c>
      <c r="E13" s="242"/>
      <c r="F13" s="242"/>
      <c r="G13" s="241"/>
      <c r="H13" s="200">
        <v>4598</v>
      </c>
      <c r="I13" s="194"/>
      <c r="J13" s="195"/>
      <c r="K13" s="1147"/>
    </row>
    <row r="14" spans="1:11" s="8" customFormat="1" ht="15" customHeight="1" x14ac:dyDescent="0.25">
      <c r="A14" s="153"/>
      <c r="B14" s="97"/>
      <c r="C14" s="191">
        <v>4110</v>
      </c>
      <c r="D14" s="183" t="s">
        <v>42</v>
      </c>
      <c r="E14" s="242"/>
      <c r="F14" s="242"/>
      <c r="G14" s="241"/>
      <c r="H14" s="200">
        <v>10511</v>
      </c>
      <c r="I14" s="194"/>
      <c r="J14" s="195"/>
      <c r="K14" s="1147"/>
    </row>
    <row r="15" spans="1:11" s="8" customFormat="1" ht="15" customHeight="1" x14ac:dyDescent="0.25">
      <c r="A15" s="153"/>
      <c r="B15" s="97"/>
      <c r="C15" s="191">
        <v>4120</v>
      </c>
      <c r="D15" s="183" t="s">
        <v>43</v>
      </c>
      <c r="E15" s="242"/>
      <c r="F15" s="242"/>
      <c r="G15" s="241"/>
      <c r="H15" s="200">
        <v>1499</v>
      </c>
      <c r="I15" s="194"/>
      <c r="J15" s="195"/>
      <c r="K15" s="1147"/>
    </row>
    <row r="16" spans="1:11" s="8" customFormat="1" ht="15" customHeight="1" x14ac:dyDescent="0.25">
      <c r="A16" s="153"/>
      <c r="B16" s="97"/>
      <c r="C16" s="191">
        <v>4300</v>
      </c>
      <c r="D16" s="197" t="s">
        <v>22</v>
      </c>
      <c r="E16" s="242"/>
      <c r="F16" s="242"/>
      <c r="G16" s="241"/>
      <c r="H16" s="200">
        <v>110000</v>
      </c>
      <c r="I16" s="194"/>
      <c r="J16" s="195"/>
      <c r="K16" s="1147"/>
    </row>
    <row r="17" spans="1:11" s="8" customFormat="1" ht="15" customHeight="1" x14ac:dyDescent="0.25">
      <c r="A17" s="153"/>
      <c r="B17" s="97"/>
      <c r="C17" s="243">
        <v>4440</v>
      </c>
      <c r="D17" s="183" t="s">
        <v>55</v>
      </c>
      <c r="E17" s="659"/>
      <c r="F17" s="659"/>
      <c r="G17" s="521"/>
      <c r="H17" s="334">
        <v>1912</v>
      </c>
      <c r="I17" s="333"/>
      <c r="J17" s="660"/>
      <c r="K17" s="1141"/>
    </row>
    <row r="18" spans="1:11" s="9" customFormat="1" ht="28.5" customHeight="1" x14ac:dyDescent="0.2">
      <c r="A18" s="153"/>
      <c r="B18" s="1087">
        <v>71013</v>
      </c>
      <c r="C18" s="1087"/>
      <c r="D18" s="1114" t="s">
        <v>80</v>
      </c>
      <c r="E18" s="1115">
        <f>SUM(E19)</f>
        <v>55000</v>
      </c>
      <c r="F18" s="1115">
        <f>SUM(F19)</f>
        <v>55000</v>
      </c>
      <c r="G18" s="1116">
        <f t="shared" si="0"/>
        <v>100</v>
      </c>
      <c r="H18" s="1107">
        <f>SUM(H19)</f>
        <v>0</v>
      </c>
      <c r="I18" s="1117">
        <f t="shared" si="1"/>
        <v>0</v>
      </c>
      <c r="J18" s="1118">
        <f t="shared" si="2"/>
        <v>0</v>
      </c>
      <c r="K18" s="1119"/>
    </row>
    <row r="19" spans="1:11" s="10" customFormat="1" ht="12.75" customHeight="1" x14ac:dyDescent="0.25">
      <c r="A19" s="179"/>
      <c r="B19" s="326"/>
      <c r="C19" s="326">
        <v>4300</v>
      </c>
      <c r="D19" s="581" t="s">
        <v>22</v>
      </c>
      <c r="E19" s="1017">
        <v>55000</v>
      </c>
      <c r="F19" s="1017">
        <v>55000</v>
      </c>
      <c r="G19" s="582">
        <f t="shared" si="0"/>
        <v>100</v>
      </c>
      <c r="H19" s="219"/>
      <c r="I19" s="162">
        <f t="shared" si="1"/>
        <v>0</v>
      </c>
      <c r="J19" s="163">
        <f t="shared" si="2"/>
        <v>0</v>
      </c>
      <c r="K19" s="331"/>
    </row>
    <row r="20" spans="1:11" s="9" customFormat="1" ht="15" customHeight="1" x14ac:dyDescent="0.2">
      <c r="A20" s="153"/>
      <c r="B20" s="228">
        <v>71014</v>
      </c>
      <c r="C20" s="228"/>
      <c r="D20" s="229" t="s">
        <v>81</v>
      </c>
      <c r="E20" s="230">
        <f>SUM(E21:E21)</f>
        <v>6500</v>
      </c>
      <c r="F20" s="230">
        <f>SUM(F21:F21)</f>
        <v>6500</v>
      </c>
      <c r="G20" s="300">
        <f t="shared" si="0"/>
        <v>100</v>
      </c>
      <c r="H20" s="301">
        <f>SUM(H21:H21)</f>
        <v>0</v>
      </c>
      <c r="I20" s="149">
        <f t="shared" si="1"/>
        <v>0</v>
      </c>
      <c r="J20" s="150">
        <f t="shared" si="2"/>
        <v>0</v>
      </c>
      <c r="K20" s="231"/>
    </row>
    <row r="21" spans="1:11" s="10" customFormat="1" ht="15.75" customHeight="1" x14ac:dyDescent="0.25">
      <c r="A21" s="179"/>
      <c r="B21" s="157"/>
      <c r="C21" s="191">
        <v>4300</v>
      </c>
      <c r="D21" s="183" t="s">
        <v>22</v>
      </c>
      <c r="E21" s="242">
        <v>6500</v>
      </c>
      <c r="F21" s="242">
        <v>6500</v>
      </c>
      <c r="G21" s="241">
        <f t="shared" si="0"/>
        <v>100</v>
      </c>
      <c r="H21" s="200"/>
      <c r="I21" s="194">
        <f t="shared" si="1"/>
        <v>0</v>
      </c>
      <c r="J21" s="195">
        <f t="shared" si="2"/>
        <v>0</v>
      </c>
      <c r="K21" s="196"/>
    </row>
    <row r="22" spans="1:11" s="9" customFormat="1" ht="15" customHeight="1" x14ac:dyDescent="0.2">
      <c r="A22" s="153"/>
      <c r="B22" s="233">
        <v>71015</v>
      </c>
      <c r="C22" s="233"/>
      <c r="D22" s="122" t="s">
        <v>82</v>
      </c>
      <c r="E22" s="146">
        <f>SUM(E23:E41)</f>
        <v>372720</v>
      </c>
      <c r="F22" s="146">
        <f>SUM(F23:F41)</f>
        <v>372720</v>
      </c>
      <c r="G22" s="147">
        <f t="shared" si="0"/>
        <v>100</v>
      </c>
      <c r="H22" s="234">
        <f>SUM(H23:H41)</f>
        <v>292854</v>
      </c>
      <c r="I22" s="149">
        <f t="shared" si="1"/>
        <v>78.572118480360601</v>
      </c>
      <c r="J22" s="150">
        <f t="shared" si="2"/>
        <v>78.572118480360601</v>
      </c>
      <c r="K22" s="231"/>
    </row>
    <row r="23" spans="1:11" s="9" customFormat="1" ht="12.75" customHeight="1" x14ac:dyDescent="0.25">
      <c r="A23" s="153"/>
      <c r="B23" s="302"/>
      <c r="C23" s="1120">
        <v>3020</v>
      </c>
      <c r="D23" s="1088" t="s">
        <v>37</v>
      </c>
      <c r="E23" s="1121">
        <v>250</v>
      </c>
      <c r="F23" s="1121">
        <v>250</v>
      </c>
      <c r="G23" s="1122">
        <f t="shared" si="0"/>
        <v>100</v>
      </c>
      <c r="H23" s="1123">
        <v>250</v>
      </c>
      <c r="I23" s="1085">
        <f t="shared" si="1"/>
        <v>100</v>
      </c>
      <c r="J23" s="1085">
        <f t="shared" si="2"/>
        <v>100</v>
      </c>
      <c r="K23" s="1124"/>
    </row>
    <row r="24" spans="1:11" s="9" customFormat="1" ht="12.75" customHeight="1" x14ac:dyDescent="0.25">
      <c r="A24" s="153"/>
      <c r="B24" s="97"/>
      <c r="C24" s="190">
        <v>3030</v>
      </c>
      <c r="D24" s="183" t="s">
        <v>250</v>
      </c>
      <c r="E24" s="242">
        <v>55</v>
      </c>
      <c r="F24" s="242">
        <v>55</v>
      </c>
      <c r="G24" s="185">
        <f t="shared" si="0"/>
        <v>100</v>
      </c>
      <c r="H24" s="200">
        <v>55</v>
      </c>
      <c r="I24" s="185">
        <f t="shared" si="1"/>
        <v>100</v>
      </c>
      <c r="J24" s="195">
        <f t="shared" si="2"/>
        <v>100</v>
      </c>
      <c r="K24" s="196"/>
    </row>
    <row r="25" spans="1:11" ht="12.75" customHeight="1" x14ac:dyDescent="0.25">
      <c r="A25" s="179"/>
      <c r="B25" s="157"/>
      <c r="C25" s="182" t="s">
        <v>38</v>
      </c>
      <c r="D25" s="183" t="s">
        <v>39</v>
      </c>
      <c r="E25" s="184">
        <v>129288</v>
      </c>
      <c r="F25" s="184">
        <v>129288</v>
      </c>
      <c r="G25" s="185">
        <f t="shared" si="0"/>
        <v>100</v>
      </c>
      <c r="H25" s="290">
        <v>70704</v>
      </c>
      <c r="I25" s="185">
        <f t="shared" si="1"/>
        <v>54.687209949879332</v>
      </c>
      <c r="J25" s="186">
        <f t="shared" si="2"/>
        <v>54.687209949879332</v>
      </c>
      <c r="K25" s="187"/>
    </row>
    <row r="26" spans="1:11" ht="29.25" customHeight="1" x14ac:dyDescent="0.2">
      <c r="A26" s="179"/>
      <c r="B26" s="157"/>
      <c r="C26" s="289" t="s">
        <v>83</v>
      </c>
      <c r="D26" s="192" t="s">
        <v>84</v>
      </c>
      <c r="E26" s="193">
        <v>160846</v>
      </c>
      <c r="F26" s="193">
        <v>160846</v>
      </c>
      <c r="G26" s="194">
        <f t="shared" si="0"/>
        <v>100</v>
      </c>
      <c r="H26" s="200">
        <v>139172</v>
      </c>
      <c r="I26" s="194">
        <f t="shared" si="1"/>
        <v>86.524999067430969</v>
      </c>
      <c r="J26" s="195">
        <f t="shared" si="2"/>
        <v>86.524999067430969</v>
      </c>
      <c r="K26" s="196"/>
    </row>
    <row r="27" spans="1:11" ht="12.75" customHeight="1" x14ac:dyDescent="0.25">
      <c r="A27" s="179"/>
      <c r="B27" s="157"/>
      <c r="C27" s="182" t="s">
        <v>40</v>
      </c>
      <c r="D27" s="183" t="s">
        <v>41</v>
      </c>
      <c r="E27" s="184">
        <v>16850</v>
      </c>
      <c r="F27" s="184">
        <v>16850</v>
      </c>
      <c r="G27" s="185">
        <f t="shared" si="0"/>
        <v>100</v>
      </c>
      <c r="H27" s="290">
        <v>15700</v>
      </c>
      <c r="I27" s="185">
        <f t="shared" si="1"/>
        <v>93.175074183976264</v>
      </c>
      <c r="J27" s="186">
        <f t="shared" si="2"/>
        <v>93.175074183976264</v>
      </c>
      <c r="K27" s="187"/>
    </row>
    <row r="28" spans="1:11" ht="12.75" customHeight="1" x14ac:dyDescent="0.25">
      <c r="A28" s="179"/>
      <c r="B28" s="157"/>
      <c r="C28" s="182" t="s">
        <v>85</v>
      </c>
      <c r="D28" s="183" t="s">
        <v>42</v>
      </c>
      <c r="E28" s="184">
        <v>40045</v>
      </c>
      <c r="F28" s="184">
        <v>40045</v>
      </c>
      <c r="G28" s="185">
        <f t="shared" si="0"/>
        <v>100</v>
      </c>
      <c r="H28" s="290">
        <v>41364</v>
      </c>
      <c r="I28" s="185">
        <f t="shared" si="1"/>
        <v>103.29379448120864</v>
      </c>
      <c r="J28" s="186">
        <f t="shared" si="2"/>
        <v>103.29379448120864</v>
      </c>
      <c r="K28" s="187"/>
    </row>
    <row r="29" spans="1:11" ht="12.75" customHeight="1" x14ac:dyDescent="0.25">
      <c r="A29" s="179"/>
      <c r="B29" s="157"/>
      <c r="C29" s="182" t="s">
        <v>86</v>
      </c>
      <c r="D29" s="183" t="s">
        <v>43</v>
      </c>
      <c r="E29" s="184">
        <v>1748</v>
      </c>
      <c r="F29" s="184">
        <v>1748</v>
      </c>
      <c r="G29" s="185">
        <f t="shared" si="0"/>
        <v>100</v>
      </c>
      <c r="H29" s="290">
        <v>2772</v>
      </c>
      <c r="I29" s="185">
        <f t="shared" si="1"/>
        <v>158.58123569794049</v>
      </c>
      <c r="J29" s="186">
        <f t="shared" si="2"/>
        <v>158.58123569794049</v>
      </c>
      <c r="K29" s="187"/>
    </row>
    <row r="30" spans="1:11" ht="12.75" customHeight="1" x14ac:dyDescent="0.25">
      <c r="A30" s="179"/>
      <c r="B30" s="157"/>
      <c r="C30" s="191">
        <v>4170</v>
      </c>
      <c r="D30" s="183" t="s">
        <v>45</v>
      </c>
      <c r="E30" s="184">
        <v>3711</v>
      </c>
      <c r="F30" s="184">
        <v>3711</v>
      </c>
      <c r="G30" s="185">
        <f t="shared" si="0"/>
        <v>100</v>
      </c>
      <c r="H30" s="290">
        <v>2711</v>
      </c>
      <c r="I30" s="185">
        <f t="shared" si="1"/>
        <v>73.053085421719217</v>
      </c>
      <c r="J30" s="186">
        <f t="shared" si="2"/>
        <v>73.053085421719217</v>
      </c>
      <c r="K30" s="187"/>
    </row>
    <row r="31" spans="1:11" ht="12.75" customHeight="1" x14ac:dyDescent="0.25">
      <c r="A31" s="179"/>
      <c r="B31" s="157"/>
      <c r="C31" s="182" t="s">
        <v>30</v>
      </c>
      <c r="D31" s="183" t="s">
        <v>31</v>
      </c>
      <c r="E31" s="184">
        <v>3871</v>
      </c>
      <c r="F31" s="184">
        <v>3871</v>
      </c>
      <c r="G31" s="185">
        <f t="shared" si="0"/>
        <v>100</v>
      </c>
      <c r="H31" s="290">
        <v>4132</v>
      </c>
      <c r="I31" s="185">
        <f t="shared" si="1"/>
        <v>106.74244381296822</v>
      </c>
      <c r="J31" s="186">
        <f t="shared" si="2"/>
        <v>106.74244381296822</v>
      </c>
      <c r="K31" s="187"/>
    </row>
    <row r="32" spans="1:11" ht="12.75" customHeight="1" x14ac:dyDescent="0.25">
      <c r="A32" s="578"/>
      <c r="B32" s="583"/>
      <c r="C32" s="584" t="s">
        <v>87</v>
      </c>
      <c r="D32" s="1176" t="s">
        <v>88</v>
      </c>
      <c r="E32" s="403">
        <v>261</v>
      </c>
      <c r="F32" s="403">
        <v>261</v>
      </c>
      <c r="G32" s="404">
        <f t="shared" si="0"/>
        <v>100</v>
      </c>
      <c r="H32" s="1268"/>
      <c r="I32" s="404">
        <f t="shared" si="1"/>
        <v>0</v>
      </c>
      <c r="J32" s="405">
        <f t="shared" si="2"/>
        <v>0</v>
      </c>
      <c r="K32" s="406"/>
    </row>
    <row r="33" spans="1:11" ht="12.75" customHeight="1" x14ac:dyDescent="0.25">
      <c r="A33" s="179"/>
      <c r="B33" s="157"/>
      <c r="C33" s="282" t="s">
        <v>89</v>
      </c>
      <c r="D33" s="283" t="s">
        <v>46</v>
      </c>
      <c r="E33" s="284">
        <v>2904</v>
      </c>
      <c r="F33" s="284">
        <v>2904</v>
      </c>
      <c r="G33" s="285">
        <f t="shared" si="0"/>
        <v>100</v>
      </c>
      <c r="H33" s="286">
        <v>2904</v>
      </c>
      <c r="I33" s="285">
        <f t="shared" si="1"/>
        <v>100</v>
      </c>
      <c r="J33" s="287">
        <f t="shared" si="2"/>
        <v>100</v>
      </c>
      <c r="K33" s="288"/>
    </row>
    <row r="34" spans="1:11" ht="12.75" customHeight="1" x14ac:dyDescent="0.25">
      <c r="A34" s="179"/>
      <c r="B34" s="157"/>
      <c r="C34" s="182" t="s">
        <v>90</v>
      </c>
      <c r="D34" s="183" t="s">
        <v>47</v>
      </c>
      <c r="E34" s="184">
        <v>712</v>
      </c>
      <c r="F34" s="184">
        <v>712</v>
      </c>
      <c r="G34" s="185">
        <f t="shared" si="0"/>
        <v>100</v>
      </c>
      <c r="H34" s="290">
        <v>712</v>
      </c>
      <c r="I34" s="185">
        <f t="shared" si="1"/>
        <v>100</v>
      </c>
      <c r="J34" s="186">
        <f t="shared" si="2"/>
        <v>100</v>
      </c>
      <c r="K34" s="187"/>
    </row>
    <row r="35" spans="1:11" ht="12.75" customHeight="1" x14ac:dyDescent="0.25">
      <c r="A35" s="179"/>
      <c r="B35" s="157"/>
      <c r="C35" s="182" t="s">
        <v>91</v>
      </c>
      <c r="D35" s="274" t="s">
        <v>48</v>
      </c>
      <c r="E35" s="184">
        <v>326</v>
      </c>
      <c r="F35" s="184">
        <v>326</v>
      </c>
      <c r="G35" s="185">
        <f t="shared" si="0"/>
        <v>100</v>
      </c>
      <c r="H35" s="290">
        <v>326</v>
      </c>
      <c r="I35" s="185">
        <f t="shared" si="1"/>
        <v>100</v>
      </c>
      <c r="J35" s="186">
        <f t="shared" si="2"/>
        <v>100</v>
      </c>
      <c r="K35" s="187"/>
    </row>
    <row r="36" spans="1:11" ht="12.75" customHeight="1" x14ac:dyDescent="0.25">
      <c r="A36" s="179"/>
      <c r="B36" s="157"/>
      <c r="C36" s="182" t="s">
        <v>21</v>
      </c>
      <c r="D36" s="197" t="s">
        <v>22</v>
      </c>
      <c r="E36" s="184">
        <v>5343</v>
      </c>
      <c r="F36" s="184">
        <v>5343</v>
      </c>
      <c r="G36" s="185">
        <f t="shared" si="0"/>
        <v>100</v>
      </c>
      <c r="H36" s="290">
        <v>5343</v>
      </c>
      <c r="I36" s="185">
        <f t="shared" si="1"/>
        <v>100</v>
      </c>
      <c r="J36" s="186">
        <f t="shared" si="2"/>
        <v>100</v>
      </c>
      <c r="K36" s="187"/>
    </row>
    <row r="37" spans="1:11" ht="19.5" customHeight="1" x14ac:dyDescent="0.2">
      <c r="A37" s="179"/>
      <c r="B37" s="157"/>
      <c r="C37" s="289" t="s">
        <v>249</v>
      </c>
      <c r="D37" s="1025" t="s">
        <v>260</v>
      </c>
      <c r="E37" s="193">
        <v>401</v>
      </c>
      <c r="F37" s="193">
        <v>401</v>
      </c>
      <c r="G37" s="194">
        <f t="shared" si="0"/>
        <v>100</v>
      </c>
      <c r="H37" s="200">
        <v>600</v>
      </c>
      <c r="I37" s="194">
        <f t="shared" si="1"/>
        <v>149.62593516209478</v>
      </c>
      <c r="J37" s="194">
        <f t="shared" si="2"/>
        <v>149.62593516209478</v>
      </c>
      <c r="K37" s="196"/>
    </row>
    <row r="38" spans="1:11" ht="12.75" customHeight="1" x14ac:dyDescent="0.25">
      <c r="A38" s="179"/>
      <c r="B38" s="157"/>
      <c r="C38" s="182" t="s">
        <v>53</v>
      </c>
      <c r="D38" s="183" t="s">
        <v>54</v>
      </c>
      <c r="E38" s="184">
        <v>164</v>
      </c>
      <c r="F38" s="184">
        <v>164</v>
      </c>
      <c r="G38" s="185">
        <f t="shared" si="0"/>
        <v>100</v>
      </c>
      <c r="H38" s="290">
        <v>164</v>
      </c>
      <c r="I38" s="185">
        <f t="shared" si="1"/>
        <v>100</v>
      </c>
      <c r="J38" s="186">
        <f t="shared" si="2"/>
        <v>100</v>
      </c>
      <c r="K38" s="187"/>
    </row>
    <row r="39" spans="1:11" ht="12.75" customHeight="1" x14ac:dyDescent="0.25">
      <c r="A39" s="179"/>
      <c r="B39" s="157"/>
      <c r="C39" s="182" t="s">
        <v>92</v>
      </c>
      <c r="D39" s="183" t="s">
        <v>93</v>
      </c>
      <c r="E39" s="184">
        <v>735</v>
      </c>
      <c r="F39" s="184">
        <v>735</v>
      </c>
      <c r="G39" s="292">
        <f t="shared" si="0"/>
        <v>100</v>
      </c>
      <c r="H39" s="290">
        <v>735</v>
      </c>
      <c r="I39" s="185">
        <f t="shared" si="1"/>
        <v>100</v>
      </c>
      <c r="J39" s="186">
        <f t="shared" si="2"/>
        <v>100</v>
      </c>
      <c r="K39" s="187"/>
    </row>
    <row r="40" spans="1:11" ht="12.75" customHeight="1" x14ac:dyDescent="0.25">
      <c r="A40" s="179"/>
      <c r="B40" s="157"/>
      <c r="C40" s="182" t="s">
        <v>94</v>
      </c>
      <c r="D40" s="183" t="s">
        <v>55</v>
      </c>
      <c r="E40" s="184">
        <v>5105</v>
      </c>
      <c r="F40" s="184">
        <v>5105</v>
      </c>
      <c r="G40" s="292">
        <f t="shared" si="0"/>
        <v>100</v>
      </c>
      <c r="H40" s="290">
        <v>5105</v>
      </c>
      <c r="I40" s="185">
        <f t="shared" si="1"/>
        <v>100</v>
      </c>
      <c r="J40" s="186">
        <f t="shared" si="2"/>
        <v>100</v>
      </c>
      <c r="K40" s="187"/>
    </row>
    <row r="41" spans="1:11" ht="12.75" customHeight="1" x14ac:dyDescent="0.25">
      <c r="A41" s="179"/>
      <c r="B41" s="157"/>
      <c r="C41" s="1125" t="s">
        <v>95</v>
      </c>
      <c r="D41" s="507" t="s">
        <v>96</v>
      </c>
      <c r="E41" s="341">
        <v>105</v>
      </c>
      <c r="F41" s="341">
        <v>105</v>
      </c>
      <c r="G41" s="1126">
        <f t="shared" si="0"/>
        <v>100</v>
      </c>
      <c r="H41" s="119">
        <v>105</v>
      </c>
      <c r="I41" s="120">
        <f t="shared" si="1"/>
        <v>100</v>
      </c>
      <c r="J41" s="1127">
        <f t="shared" si="2"/>
        <v>100</v>
      </c>
      <c r="K41" s="342"/>
    </row>
    <row r="42" spans="1:11" ht="15" customHeight="1" x14ac:dyDescent="0.2">
      <c r="A42" s="293"/>
      <c r="B42" s="122">
        <v>71095</v>
      </c>
      <c r="C42" s="233"/>
      <c r="D42" s="122" t="s">
        <v>71</v>
      </c>
      <c r="E42" s="148">
        <f>SUM(E43:E49)</f>
        <v>113600</v>
      </c>
      <c r="F42" s="148">
        <f>SUM(F43:F49)</f>
        <v>113600</v>
      </c>
      <c r="G42" s="149">
        <f t="shared" si="0"/>
        <v>100</v>
      </c>
      <c r="H42" s="148">
        <f>SUM(H43:H49)</f>
        <v>111000</v>
      </c>
      <c r="I42" s="149">
        <f t="shared" si="1"/>
        <v>97.711267605633793</v>
      </c>
      <c r="J42" s="149">
        <f t="shared" si="2"/>
        <v>97.711267605633793</v>
      </c>
      <c r="K42" s="308"/>
    </row>
    <row r="43" spans="1:11" ht="12.75" customHeight="1" x14ac:dyDescent="0.25">
      <c r="A43" s="293"/>
      <c r="B43" s="281"/>
      <c r="C43" s="165">
        <v>4210</v>
      </c>
      <c r="D43" s="205" t="s">
        <v>31</v>
      </c>
      <c r="E43" s="169">
        <v>14000</v>
      </c>
      <c r="F43" s="169">
        <v>14000</v>
      </c>
      <c r="G43" s="170">
        <f t="shared" si="0"/>
        <v>100</v>
      </c>
      <c r="H43" s="169">
        <v>29000</v>
      </c>
      <c r="I43" s="170">
        <f t="shared" si="1"/>
        <v>207.14285714285717</v>
      </c>
      <c r="J43" s="170">
        <f t="shared" si="2"/>
        <v>207.14285714285717</v>
      </c>
      <c r="K43" s="209"/>
    </row>
    <row r="44" spans="1:11" ht="15" x14ac:dyDescent="0.25">
      <c r="A44" s="293"/>
      <c r="B44" s="281"/>
      <c r="C44" s="191">
        <v>4260</v>
      </c>
      <c r="D44" s="183" t="s">
        <v>46</v>
      </c>
      <c r="E44" s="193">
        <v>10000</v>
      </c>
      <c r="F44" s="193">
        <v>10000</v>
      </c>
      <c r="G44" s="194">
        <f t="shared" si="0"/>
        <v>100</v>
      </c>
      <c r="H44" s="193">
        <v>10000</v>
      </c>
      <c r="I44" s="194">
        <f t="shared" si="1"/>
        <v>100</v>
      </c>
      <c r="J44" s="194">
        <f t="shared" si="2"/>
        <v>100</v>
      </c>
      <c r="K44" s="187"/>
    </row>
    <row r="45" spans="1:11" ht="12.75" customHeight="1" x14ac:dyDescent="0.25">
      <c r="A45" s="293"/>
      <c r="B45" s="281"/>
      <c r="C45" s="191">
        <v>4270</v>
      </c>
      <c r="D45" s="183" t="s">
        <v>47</v>
      </c>
      <c r="E45" s="193">
        <v>4000</v>
      </c>
      <c r="F45" s="193">
        <v>4000</v>
      </c>
      <c r="G45" s="194">
        <f t="shared" si="0"/>
        <v>100</v>
      </c>
      <c r="H45" s="193">
        <v>4000</v>
      </c>
      <c r="I45" s="194">
        <f t="shared" si="1"/>
        <v>100</v>
      </c>
      <c r="J45" s="194">
        <f t="shared" si="2"/>
        <v>100</v>
      </c>
      <c r="K45" s="187"/>
    </row>
    <row r="46" spans="1:11" ht="12.75" customHeight="1" x14ac:dyDescent="0.25">
      <c r="A46" s="293"/>
      <c r="B46" s="281"/>
      <c r="C46" s="191">
        <v>4300</v>
      </c>
      <c r="D46" s="197" t="s">
        <v>22</v>
      </c>
      <c r="E46" s="193">
        <v>75000</v>
      </c>
      <c r="F46" s="193">
        <v>75000</v>
      </c>
      <c r="G46" s="194">
        <f t="shared" si="0"/>
        <v>100</v>
      </c>
      <c r="H46" s="193">
        <v>60000</v>
      </c>
      <c r="I46" s="194">
        <f t="shared" si="1"/>
        <v>80</v>
      </c>
      <c r="J46" s="194">
        <f t="shared" si="2"/>
        <v>80</v>
      </c>
      <c r="K46" s="187"/>
    </row>
    <row r="47" spans="1:11" ht="15.75" customHeight="1" x14ac:dyDescent="0.25">
      <c r="A47" s="293"/>
      <c r="B47" s="281"/>
      <c r="C47" s="190">
        <v>4610</v>
      </c>
      <c r="D47" s="183" t="s">
        <v>96</v>
      </c>
      <c r="E47" s="193">
        <v>5600</v>
      </c>
      <c r="F47" s="193">
        <v>5600</v>
      </c>
      <c r="G47" s="194">
        <f t="shared" si="0"/>
        <v>100</v>
      </c>
      <c r="H47" s="193">
        <v>5000</v>
      </c>
      <c r="I47" s="194">
        <f t="shared" si="1"/>
        <v>89.285714285714292</v>
      </c>
      <c r="J47" s="194">
        <f t="shared" si="2"/>
        <v>89.285714285714292</v>
      </c>
      <c r="K47" s="187"/>
    </row>
    <row r="48" spans="1:11" ht="30.75" thickBot="1" x14ac:dyDescent="0.3">
      <c r="A48" s="509"/>
      <c r="B48" s="1131"/>
      <c r="C48" s="133">
        <v>4700</v>
      </c>
      <c r="D48" s="276" t="s">
        <v>60</v>
      </c>
      <c r="E48" s="296">
        <v>5000</v>
      </c>
      <c r="F48" s="296">
        <v>5000</v>
      </c>
      <c r="G48" s="523">
        <f t="shared" si="0"/>
        <v>100</v>
      </c>
      <c r="H48" s="296">
        <v>3000</v>
      </c>
      <c r="I48" s="523">
        <f t="shared" si="1"/>
        <v>60</v>
      </c>
      <c r="J48" s="523">
        <f t="shared" si="2"/>
        <v>60</v>
      </c>
      <c r="K48" s="298"/>
    </row>
    <row r="49" spans="1:11" ht="30" hidden="1" customHeight="1" thickBot="1" x14ac:dyDescent="0.3">
      <c r="A49" s="251"/>
      <c r="B49" s="275"/>
      <c r="C49" s="1111">
        <v>6060</v>
      </c>
      <c r="D49" s="626" t="s">
        <v>62</v>
      </c>
      <c r="E49" s="1128"/>
      <c r="F49" s="1128"/>
      <c r="G49" s="1129" t="e">
        <f t="shared" si="0"/>
        <v>#DIV/0!</v>
      </c>
      <c r="H49" s="1130"/>
      <c r="I49" s="1129" t="e">
        <f t="shared" si="1"/>
        <v>#DIV/0!</v>
      </c>
      <c r="J49" s="1129" t="e">
        <f t="shared" si="2"/>
        <v>#DIV/0!</v>
      </c>
      <c r="K49" s="620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9" firstPageNumber="0" fitToHeight="0" orientation="landscape" r:id="rId1"/>
  <headerFooter alignWithMargins="0"/>
  <rowBreaks count="1" manualBreakCount="1">
    <brk id="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60" zoomScaleNormal="115" workbookViewId="0">
      <pane xSplit="3" ySplit="10" topLeftCell="D11" activePane="bottomRight" state="frozen"/>
      <selection pane="topRight" activeCell="D1" sqref="D1"/>
      <selection pane="bottomLeft" activeCell="A38" sqref="A38"/>
      <selection pane="bottomRight" activeCell="G31" sqref="G31"/>
    </sheetView>
  </sheetViews>
  <sheetFormatPr defaultRowHeight="12.75" x14ac:dyDescent="0.2"/>
  <cols>
    <col min="1" max="1" width="5.28515625" style="1" customWidth="1"/>
    <col min="2" max="2" width="7.42578125" style="1" customWidth="1"/>
    <col min="3" max="3" width="6.85546875" style="2" customWidth="1"/>
    <col min="4" max="4" width="44.5703125" style="3" customWidth="1"/>
    <col min="5" max="5" width="14.7109375" style="3" customWidth="1"/>
    <col min="6" max="6" width="14.7109375" style="1" customWidth="1"/>
    <col min="7" max="7" width="9.7109375" style="1" customWidth="1"/>
    <col min="8" max="8" width="14.7109375" style="1" customWidth="1"/>
    <col min="9" max="10" width="9.710937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74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222</v>
      </c>
      <c r="J3" s="51"/>
      <c r="K3" s="51"/>
    </row>
    <row r="4" spans="1:11" ht="15" x14ac:dyDescent="0.25">
      <c r="A4" s="51"/>
      <c r="B4" s="51"/>
      <c r="C4" s="52"/>
      <c r="D4" s="101" t="s">
        <v>238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26.25" customHeight="1" thickTop="1" thickBot="1" x14ac:dyDescent="0.25">
      <c r="A10" s="153">
        <v>750</v>
      </c>
      <c r="B10" s="97"/>
      <c r="C10" s="97"/>
      <c r="D10" s="97" t="s">
        <v>97</v>
      </c>
      <c r="E10" s="46">
        <f>SUM(E11+E19+E21+E25+E53+E56+E61+E66)</f>
        <v>5149333</v>
      </c>
      <c r="F10" s="45">
        <f>SUM(F11+F19+F21+F25+F53+F56+F61+F66)</f>
        <v>5149333</v>
      </c>
      <c r="G10" s="98">
        <f t="shared" ref="G10:G70" si="0">SUM(F10/E10*100)</f>
        <v>100</v>
      </c>
      <c r="H10" s="48">
        <f>SUM(H11+H19+H21+H25+H53+H56+H61+H66)</f>
        <v>5295941</v>
      </c>
      <c r="I10" s="49">
        <f t="shared" ref="I10:I70" si="1">SUM(H10/F10*100)</f>
        <v>102.84712602583674</v>
      </c>
      <c r="J10" s="99">
        <f t="shared" ref="J10:J70" si="2">SUM(H10/E10*100)</f>
        <v>102.84712602583674</v>
      </c>
      <c r="K10" s="309"/>
    </row>
    <row r="11" spans="1:11" s="9" customFormat="1" ht="15" customHeight="1" x14ac:dyDescent="0.2">
      <c r="A11" s="222"/>
      <c r="B11" s="100">
        <v>75011</v>
      </c>
      <c r="C11" s="100"/>
      <c r="D11" s="156" t="s">
        <v>98</v>
      </c>
      <c r="E11" s="90">
        <f>SUM(E12:E18)</f>
        <v>202373</v>
      </c>
      <c r="F11" s="90">
        <f>SUM(F12:F18)</f>
        <v>202373</v>
      </c>
      <c r="G11" s="91">
        <f t="shared" si="0"/>
        <v>100</v>
      </c>
      <c r="H11" s="142">
        <f>SUM(H12:H18)</f>
        <v>46563</v>
      </c>
      <c r="I11" s="94">
        <f t="shared" si="1"/>
        <v>23.008504098866943</v>
      </c>
      <c r="J11" s="143">
        <f t="shared" si="2"/>
        <v>23.008504098866943</v>
      </c>
      <c r="K11" s="278"/>
    </row>
    <row r="12" spans="1:11" s="9" customFormat="1" ht="12.75" customHeight="1" x14ac:dyDescent="0.2">
      <c r="A12" s="153"/>
      <c r="B12" s="97"/>
      <c r="C12" s="310">
        <v>4010</v>
      </c>
      <c r="D12" s="311" t="s">
        <v>39</v>
      </c>
      <c r="E12" s="265">
        <v>151787</v>
      </c>
      <c r="F12" s="265">
        <v>151787</v>
      </c>
      <c r="G12" s="266">
        <f t="shared" si="0"/>
        <v>100</v>
      </c>
      <c r="H12" s="267">
        <v>34914</v>
      </c>
      <c r="I12" s="268">
        <f t="shared" si="1"/>
        <v>23.001969865667022</v>
      </c>
      <c r="J12" s="312">
        <f t="shared" si="2"/>
        <v>23.001969865667022</v>
      </c>
      <c r="K12" s="313"/>
    </row>
    <row r="13" spans="1:11" s="9" customFormat="1" ht="12.75" customHeight="1" x14ac:dyDescent="0.2">
      <c r="A13" s="153"/>
      <c r="B13" s="97"/>
      <c r="C13" s="191">
        <v>4040</v>
      </c>
      <c r="D13" s="274" t="s">
        <v>41</v>
      </c>
      <c r="E13" s="242">
        <v>11472</v>
      </c>
      <c r="F13" s="242">
        <v>11472</v>
      </c>
      <c r="G13" s="241">
        <f t="shared" si="0"/>
        <v>100</v>
      </c>
      <c r="H13" s="200">
        <v>3347</v>
      </c>
      <c r="I13" s="194">
        <f t="shared" si="1"/>
        <v>29.175383542538352</v>
      </c>
      <c r="J13" s="195">
        <f t="shared" si="2"/>
        <v>29.175383542538352</v>
      </c>
      <c r="K13" s="314"/>
    </row>
    <row r="14" spans="1:11" s="10" customFormat="1" ht="12.75" customHeight="1" x14ac:dyDescent="0.2">
      <c r="A14" s="179"/>
      <c r="B14" s="157"/>
      <c r="C14" s="191">
        <v>4110</v>
      </c>
      <c r="D14" s="274" t="s">
        <v>42</v>
      </c>
      <c r="E14" s="242">
        <v>28010</v>
      </c>
      <c r="F14" s="242">
        <v>28010</v>
      </c>
      <c r="G14" s="241">
        <f t="shared" si="0"/>
        <v>100</v>
      </c>
      <c r="H14" s="200">
        <v>6470</v>
      </c>
      <c r="I14" s="194">
        <f t="shared" si="1"/>
        <v>23.098893252409852</v>
      </c>
      <c r="J14" s="195">
        <f t="shared" si="2"/>
        <v>23.098893252409852</v>
      </c>
      <c r="K14" s="196"/>
    </row>
    <row r="15" spans="1:11" s="10" customFormat="1" ht="12.75" customHeight="1" x14ac:dyDescent="0.2">
      <c r="A15" s="179"/>
      <c r="B15" s="157"/>
      <c r="C15" s="191">
        <v>4120</v>
      </c>
      <c r="D15" s="274" t="s">
        <v>43</v>
      </c>
      <c r="E15" s="242">
        <v>4013</v>
      </c>
      <c r="F15" s="242">
        <v>4013</v>
      </c>
      <c r="G15" s="241">
        <f t="shared" si="0"/>
        <v>100</v>
      </c>
      <c r="H15" s="200">
        <v>921</v>
      </c>
      <c r="I15" s="194">
        <f t="shared" si="1"/>
        <v>22.950411163717916</v>
      </c>
      <c r="J15" s="195">
        <f t="shared" si="2"/>
        <v>22.950411163717916</v>
      </c>
      <c r="K15" s="196"/>
    </row>
    <row r="16" spans="1:11" s="10" customFormat="1" ht="12.75" customHeight="1" x14ac:dyDescent="0.2">
      <c r="A16" s="179"/>
      <c r="B16" s="157"/>
      <c r="C16" s="165">
        <v>4210</v>
      </c>
      <c r="D16" s="274" t="s">
        <v>31</v>
      </c>
      <c r="E16" s="167">
        <v>2000</v>
      </c>
      <c r="F16" s="167">
        <v>2000</v>
      </c>
      <c r="G16" s="168">
        <f t="shared" si="0"/>
        <v>100</v>
      </c>
      <c r="H16" s="271"/>
      <c r="I16" s="170">
        <f t="shared" si="1"/>
        <v>0</v>
      </c>
      <c r="J16" s="272">
        <f t="shared" si="2"/>
        <v>0</v>
      </c>
      <c r="K16" s="171"/>
    </row>
    <row r="17" spans="1:11" s="10" customFormat="1" ht="12.75" customHeight="1" x14ac:dyDescent="0.2">
      <c r="A17" s="179"/>
      <c r="B17" s="157"/>
      <c r="C17" s="165">
        <v>4300</v>
      </c>
      <c r="D17" s="270" t="s">
        <v>22</v>
      </c>
      <c r="E17" s="167">
        <v>500</v>
      </c>
      <c r="F17" s="167">
        <v>500</v>
      </c>
      <c r="G17" s="168">
        <f t="shared" si="0"/>
        <v>100</v>
      </c>
      <c r="H17" s="271"/>
      <c r="I17" s="170">
        <f t="shared" si="1"/>
        <v>0</v>
      </c>
      <c r="J17" s="272">
        <f t="shared" si="2"/>
        <v>0</v>
      </c>
      <c r="K17" s="171"/>
    </row>
    <row r="18" spans="1:11" s="10" customFormat="1" ht="12.75" customHeight="1" x14ac:dyDescent="0.2">
      <c r="A18" s="179"/>
      <c r="B18" s="157"/>
      <c r="C18" s="165">
        <v>4440</v>
      </c>
      <c r="D18" s="315" t="s">
        <v>99</v>
      </c>
      <c r="E18" s="167">
        <v>4591</v>
      </c>
      <c r="F18" s="167">
        <v>4591</v>
      </c>
      <c r="G18" s="168">
        <f t="shared" si="0"/>
        <v>100</v>
      </c>
      <c r="H18" s="271">
        <v>911</v>
      </c>
      <c r="I18" s="170">
        <f t="shared" si="1"/>
        <v>19.843171422348071</v>
      </c>
      <c r="J18" s="272">
        <f t="shared" si="2"/>
        <v>19.843171422348071</v>
      </c>
      <c r="K18" s="171"/>
    </row>
    <row r="19" spans="1:11" s="10" customFormat="1" ht="15" customHeight="1" x14ac:dyDescent="0.2">
      <c r="A19" s="179"/>
      <c r="B19" s="233">
        <v>75018</v>
      </c>
      <c r="C19" s="233"/>
      <c r="D19" s="316" t="s">
        <v>100</v>
      </c>
      <c r="E19" s="146">
        <f>SUM(E20)</f>
        <v>2400</v>
      </c>
      <c r="F19" s="146">
        <f>SUM(F20)</f>
        <v>2400</v>
      </c>
      <c r="G19" s="147">
        <f t="shared" si="0"/>
        <v>100</v>
      </c>
      <c r="H19" s="234">
        <f>SUM(H20)</f>
        <v>2400</v>
      </c>
      <c r="I19" s="149">
        <f t="shared" si="1"/>
        <v>100</v>
      </c>
      <c r="J19" s="150">
        <f t="shared" si="2"/>
        <v>100</v>
      </c>
      <c r="K19" s="231"/>
    </row>
    <row r="20" spans="1:11" s="10" customFormat="1" ht="51.75" customHeight="1" x14ac:dyDescent="0.2">
      <c r="A20" s="179"/>
      <c r="B20" s="172"/>
      <c r="C20" s="172">
        <v>2710</v>
      </c>
      <c r="D20" s="317" t="s">
        <v>101</v>
      </c>
      <c r="E20" s="174">
        <v>2400</v>
      </c>
      <c r="F20" s="174">
        <v>2400</v>
      </c>
      <c r="G20" s="175">
        <f t="shared" si="0"/>
        <v>100</v>
      </c>
      <c r="H20" s="318">
        <v>2400</v>
      </c>
      <c r="I20" s="177">
        <f t="shared" si="1"/>
        <v>100</v>
      </c>
      <c r="J20" s="177">
        <f t="shared" si="2"/>
        <v>100</v>
      </c>
      <c r="K20" s="178"/>
    </row>
    <row r="21" spans="1:11" s="9" customFormat="1" ht="15" customHeight="1" x14ac:dyDescent="0.2">
      <c r="A21" s="153"/>
      <c r="B21" s="97">
        <v>75019</v>
      </c>
      <c r="C21" s="97"/>
      <c r="D21" s="229" t="s">
        <v>102</v>
      </c>
      <c r="E21" s="224">
        <f>SUM(E22:E24)</f>
        <v>248617</v>
      </c>
      <c r="F21" s="224">
        <f>SUM(F22:F24)</f>
        <v>248617</v>
      </c>
      <c r="G21" s="225">
        <f t="shared" si="0"/>
        <v>100</v>
      </c>
      <c r="H21" s="319">
        <f>SUM(H22:H24)</f>
        <v>231000</v>
      </c>
      <c r="I21" s="225">
        <f t="shared" si="1"/>
        <v>92.914000249379569</v>
      </c>
      <c r="J21" s="226">
        <f t="shared" si="2"/>
        <v>92.914000249379569</v>
      </c>
      <c r="K21" s="307"/>
    </row>
    <row r="22" spans="1:11" s="10" customFormat="1" ht="12.75" customHeight="1" x14ac:dyDescent="0.2">
      <c r="A22" s="179"/>
      <c r="B22" s="320"/>
      <c r="C22" s="320">
        <v>3030</v>
      </c>
      <c r="D22" s="321" t="s">
        <v>27</v>
      </c>
      <c r="E22" s="322">
        <v>242617</v>
      </c>
      <c r="F22" s="322">
        <v>242617</v>
      </c>
      <c r="G22" s="220">
        <f t="shared" si="0"/>
        <v>100</v>
      </c>
      <c r="H22" s="323">
        <v>224000</v>
      </c>
      <c r="I22" s="220">
        <f t="shared" si="1"/>
        <v>92.326588821063652</v>
      </c>
      <c r="J22" s="324">
        <f t="shared" si="2"/>
        <v>92.326588821063652</v>
      </c>
      <c r="K22" s="325"/>
    </row>
    <row r="23" spans="1:11" s="10" customFormat="1" ht="12.75" customHeight="1" x14ac:dyDescent="0.2">
      <c r="A23" s="179"/>
      <c r="B23" s="157"/>
      <c r="C23" s="191">
        <v>4210</v>
      </c>
      <c r="D23" s="274" t="s">
        <v>31</v>
      </c>
      <c r="E23" s="193">
        <v>2000</v>
      </c>
      <c r="F23" s="193">
        <v>2000</v>
      </c>
      <c r="G23" s="194">
        <f t="shared" si="0"/>
        <v>100</v>
      </c>
      <c r="H23" s="200">
        <v>2000</v>
      </c>
      <c r="I23" s="194">
        <f t="shared" si="1"/>
        <v>100</v>
      </c>
      <c r="J23" s="194">
        <f t="shared" si="2"/>
        <v>100</v>
      </c>
      <c r="K23" s="196"/>
    </row>
    <row r="24" spans="1:11" s="10" customFormat="1" ht="12.75" customHeight="1" x14ac:dyDescent="0.2">
      <c r="A24" s="179"/>
      <c r="B24" s="157"/>
      <c r="C24" s="326">
        <v>4300</v>
      </c>
      <c r="D24" s="327" t="s">
        <v>22</v>
      </c>
      <c r="E24" s="328">
        <v>4000</v>
      </c>
      <c r="F24" s="328">
        <v>4000</v>
      </c>
      <c r="G24" s="329">
        <f t="shared" si="0"/>
        <v>100</v>
      </c>
      <c r="H24" s="330">
        <v>5000</v>
      </c>
      <c r="I24" s="329">
        <f t="shared" si="1"/>
        <v>125</v>
      </c>
      <c r="J24" s="329">
        <f t="shared" si="2"/>
        <v>125</v>
      </c>
      <c r="K24" s="331"/>
    </row>
    <row r="25" spans="1:11" s="9" customFormat="1" ht="15" customHeight="1" x14ac:dyDescent="0.2">
      <c r="A25" s="153"/>
      <c r="B25" s="233">
        <v>75020</v>
      </c>
      <c r="C25" s="233"/>
      <c r="D25" s="122" t="s">
        <v>103</v>
      </c>
      <c r="E25" s="234">
        <f>SUM(E26:E52)</f>
        <v>4394756</v>
      </c>
      <c r="F25" s="234">
        <f>SUM(F26:F52)</f>
        <v>4394756</v>
      </c>
      <c r="G25" s="149">
        <f t="shared" si="0"/>
        <v>100</v>
      </c>
      <c r="H25" s="234">
        <f>SUM(H26:H52)</f>
        <v>4750958</v>
      </c>
      <c r="I25" s="149">
        <f t="shared" si="1"/>
        <v>108.10515987690785</v>
      </c>
      <c r="J25" s="150">
        <f t="shared" si="2"/>
        <v>108.10515987690785</v>
      </c>
      <c r="K25" s="231"/>
    </row>
    <row r="26" spans="1:11" s="9" customFormat="1" ht="12.75" customHeight="1" x14ac:dyDescent="0.25">
      <c r="A26" s="153"/>
      <c r="B26" s="97"/>
      <c r="C26" s="107">
        <v>3020</v>
      </c>
      <c r="D26" s="124" t="s">
        <v>37</v>
      </c>
      <c r="E26" s="257">
        <v>10200</v>
      </c>
      <c r="F26" s="257">
        <v>10200</v>
      </c>
      <c r="G26" s="128">
        <f t="shared" si="0"/>
        <v>100</v>
      </c>
      <c r="H26" s="257">
        <v>6950</v>
      </c>
      <c r="I26" s="128">
        <f t="shared" si="1"/>
        <v>68.137254901960787</v>
      </c>
      <c r="J26" s="129">
        <f t="shared" si="2"/>
        <v>68.137254901960787</v>
      </c>
      <c r="K26" s="232"/>
    </row>
    <row r="27" spans="1:11" s="10" customFormat="1" ht="12.75" customHeight="1" x14ac:dyDescent="0.2">
      <c r="A27" s="179"/>
      <c r="B27" s="157"/>
      <c r="C27" s="191">
        <v>4010</v>
      </c>
      <c r="D27" s="274" t="s">
        <v>39</v>
      </c>
      <c r="E27" s="193">
        <v>2373838</v>
      </c>
      <c r="F27" s="193">
        <v>2373838</v>
      </c>
      <c r="G27" s="194">
        <f t="shared" si="0"/>
        <v>100</v>
      </c>
      <c r="H27" s="200">
        <v>2619729</v>
      </c>
      <c r="I27" s="194">
        <f t="shared" si="1"/>
        <v>110.35837323355679</v>
      </c>
      <c r="J27" s="195">
        <f t="shared" si="2"/>
        <v>110.35837323355679</v>
      </c>
      <c r="K27" s="196"/>
    </row>
    <row r="28" spans="1:11" s="10" customFormat="1" ht="12.75" customHeight="1" x14ac:dyDescent="0.2">
      <c r="A28" s="179"/>
      <c r="B28" s="157"/>
      <c r="C28" s="191">
        <v>4040</v>
      </c>
      <c r="D28" s="274" t="s">
        <v>41</v>
      </c>
      <c r="E28" s="193">
        <v>180093</v>
      </c>
      <c r="F28" s="193">
        <v>180093</v>
      </c>
      <c r="G28" s="194">
        <f t="shared" si="0"/>
        <v>100</v>
      </c>
      <c r="H28" s="200">
        <v>199610</v>
      </c>
      <c r="I28" s="194">
        <f t="shared" si="1"/>
        <v>110.83717856885053</v>
      </c>
      <c r="J28" s="195">
        <f t="shared" si="2"/>
        <v>110.83717856885053</v>
      </c>
      <c r="K28" s="196"/>
    </row>
    <row r="29" spans="1:11" s="10" customFormat="1" ht="12.75" customHeight="1" x14ac:dyDescent="0.2">
      <c r="A29" s="179"/>
      <c r="B29" s="157"/>
      <c r="C29" s="191">
        <v>4110</v>
      </c>
      <c r="D29" s="274" t="s">
        <v>42</v>
      </c>
      <c r="E29" s="193">
        <v>422767</v>
      </c>
      <c r="F29" s="193">
        <v>422767</v>
      </c>
      <c r="G29" s="194">
        <f t="shared" si="0"/>
        <v>100</v>
      </c>
      <c r="H29" s="200">
        <v>472209</v>
      </c>
      <c r="I29" s="194">
        <f t="shared" si="1"/>
        <v>111.69485792410477</v>
      </c>
      <c r="J29" s="195">
        <f t="shared" si="2"/>
        <v>111.69485792410477</v>
      </c>
      <c r="K29" s="196"/>
    </row>
    <row r="30" spans="1:11" s="10" customFormat="1" ht="12.75" customHeight="1" x14ac:dyDescent="0.2">
      <c r="A30" s="179"/>
      <c r="B30" s="157"/>
      <c r="C30" s="191">
        <v>4120</v>
      </c>
      <c r="D30" s="274" t="s">
        <v>43</v>
      </c>
      <c r="E30" s="193">
        <v>60572</v>
      </c>
      <c r="F30" s="193">
        <v>60572</v>
      </c>
      <c r="G30" s="194">
        <f t="shared" si="0"/>
        <v>100</v>
      </c>
      <c r="H30" s="200">
        <v>67302</v>
      </c>
      <c r="I30" s="194">
        <f t="shared" si="1"/>
        <v>111.1107442382619</v>
      </c>
      <c r="J30" s="195">
        <f t="shared" si="2"/>
        <v>111.1107442382619</v>
      </c>
      <c r="K30" s="196"/>
    </row>
    <row r="31" spans="1:11" s="10" customFormat="1" ht="12.75" customHeight="1" x14ac:dyDescent="0.2">
      <c r="A31" s="179"/>
      <c r="B31" s="157"/>
      <c r="C31" s="191">
        <v>4170</v>
      </c>
      <c r="D31" s="274" t="s">
        <v>45</v>
      </c>
      <c r="E31" s="193">
        <v>25000</v>
      </c>
      <c r="F31" s="193">
        <v>25000</v>
      </c>
      <c r="G31" s="194">
        <f t="shared" si="0"/>
        <v>100</v>
      </c>
      <c r="H31" s="200">
        <v>37616</v>
      </c>
      <c r="I31" s="194">
        <f t="shared" si="1"/>
        <v>150.464</v>
      </c>
      <c r="J31" s="195">
        <f t="shared" si="2"/>
        <v>150.464</v>
      </c>
      <c r="K31" s="196"/>
    </row>
    <row r="32" spans="1:11" s="10" customFormat="1" ht="12.75" customHeight="1" x14ac:dyDescent="0.2">
      <c r="A32" s="179"/>
      <c r="B32" s="157"/>
      <c r="C32" s="191">
        <v>4210</v>
      </c>
      <c r="D32" s="274" t="s">
        <v>31</v>
      </c>
      <c r="E32" s="193">
        <v>483276</v>
      </c>
      <c r="F32" s="193">
        <v>483276</v>
      </c>
      <c r="G32" s="194">
        <f t="shared" si="0"/>
        <v>100</v>
      </c>
      <c r="H32" s="200">
        <v>475800</v>
      </c>
      <c r="I32" s="194">
        <f t="shared" si="1"/>
        <v>98.453057879969208</v>
      </c>
      <c r="J32" s="194">
        <f t="shared" si="2"/>
        <v>98.453057879969208</v>
      </c>
      <c r="K32" s="196"/>
    </row>
    <row r="33" spans="1:11" s="10" customFormat="1" ht="27" customHeight="1" x14ac:dyDescent="0.2">
      <c r="A33" s="179"/>
      <c r="B33" s="157"/>
      <c r="C33" s="191">
        <v>4230</v>
      </c>
      <c r="D33" s="192" t="s">
        <v>104</v>
      </c>
      <c r="E33" s="193">
        <v>500</v>
      </c>
      <c r="F33" s="193">
        <v>500</v>
      </c>
      <c r="G33" s="194">
        <f t="shared" si="0"/>
        <v>100</v>
      </c>
      <c r="H33" s="200"/>
      <c r="I33" s="194">
        <f t="shared" si="1"/>
        <v>0</v>
      </c>
      <c r="J33" s="195">
        <f t="shared" si="2"/>
        <v>0</v>
      </c>
      <c r="K33" s="196"/>
    </row>
    <row r="34" spans="1:11" s="10" customFormat="1" ht="12.75" customHeight="1" x14ac:dyDescent="0.2">
      <c r="A34" s="179"/>
      <c r="B34" s="157"/>
      <c r="C34" s="191">
        <v>4260</v>
      </c>
      <c r="D34" s="274" t="s">
        <v>46</v>
      </c>
      <c r="E34" s="193">
        <v>129500</v>
      </c>
      <c r="F34" s="193">
        <v>129500</v>
      </c>
      <c r="G34" s="194">
        <f t="shared" si="0"/>
        <v>100</v>
      </c>
      <c r="H34" s="200">
        <v>134500</v>
      </c>
      <c r="I34" s="194">
        <f t="shared" si="1"/>
        <v>103.86100386100385</v>
      </c>
      <c r="J34" s="195">
        <f t="shared" si="2"/>
        <v>103.86100386100385</v>
      </c>
      <c r="K34" s="196"/>
    </row>
    <row r="35" spans="1:11" s="10" customFormat="1" ht="12.75" customHeight="1" x14ac:dyDescent="0.2">
      <c r="A35" s="179"/>
      <c r="B35" s="157"/>
      <c r="C35" s="191">
        <v>4270</v>
      </c>
      <c r="D35" s="274" t="s">
        <v>47</v>
      </c>
      <c r="E35" s="193">
        <v>44000</v>
      </c>
      <c r="F35" s="193">
        <v>44000</v>
      </c>
      <c r="G35" s="194">
        <f t="shared" si="0"/>
        <v>100</v>
      </c>
      <c r="H35" s="200">
        <v>40000</v>
      </c>
      <c r="I35" s="194">
        <f t="shared" si="1"/>
        <v>90.909090909090907</v>
      </c>
      <c r="J35" s="195">
        <f t="shared" si="2"/>
        <v>90.909090909090907</v>
      </c>
      <c r="K35" s="196"/>
    </row>
    <row r="36" spans="1:11" s="10" customFormat="1" ht="12.75" customHeight="1" x14ac:dyDescent="0.2">
      <c r="A36" s="1016"/>
      <c r="B36" s="326"/>
      <c r="C36" s="243">
        <v>4280</v>
      </c>
      <c r="D36" s="213" t="s">
        <v>48</v>
      </c>
      <c r="E36" s="245">
        <v>6300</v>
      </c>
      <c r="F36" s="245">
        <v>6300</v>
      </c>
      <c r="G36" s="333">
        <f t="shared" si="0"/>
        <v>100</v>
      </c>
      <c r="H36" s="334">
        <v>3420</v>
      </c>
      <c r="I36" s="333">
        <f t="shared" si="1"/>
        <v>54.285714285714285</v>
      </c>
      <c r="J36" s="660">
        <f t="shared" si="2"/>
        <v>54.285714285714285</v>
      </c>
      <c r="K36" s="247"/>
    </row>
    <row r="37" spans="1:11" s="10" customFormat="1" ht="12.75" customHeight="1" x14ac:dyDescent="0.2">
      <c r="A37" s="179"/>
      <c r="B37" s="157"/>
      <c r="C37" s="310">
        <v>4300</v>
      </c>
      <c r="D37" s="983" t="s">
        <v>22</v>
      </c>
      <c r="E37" s="338">
        <v>297891</v>
      </c>
      <c r="F37" s="338">
        <v>297891</v>
      </c>
      <c r="G37" s="268">
        <f t="shared" si="0"/>
        <v>100</v>
      </c>
      <c r="H37" s="267">
        <v>301700</v>
      </c>
      <c r="I37" s="268">
        <f t="shared" si="1"/>
        <v>101.27865561564464</v>
      </c>
      <c r="J37" s="312">
        <f t="shared" si="2"/>
        <v>101.27865561564464</v>
      </c>
      <c r="K37" s="269"/>
    </row>
    <row r="38" spans="1:11" s="10" customFormat="1" ht="18.75" customHeight="1" x14ac:dyDescent="0.2">
      <c r="A38" s="179"/>
      <c r="B38" s="157"/>
      <c r="C38" s="191">
        <v>4360</v>
      </c>
      <c r="D38" s="1025" t="s">
        <v>260</v>
      </c>
      <c r="E38" s="193">
        <v>36860</v>
      </c>
      <c r="F38" s="193">
        <v>36860</v>
      </c>
      <c r="G38" s="194">
        <f t="shared" si="0"/>
        <v>100</v>
      </c>
      <c r="H38" s="200">
        <v>38300</v>
      </c>
      <c r="I38" s="194">
        <f t="shared" si="1"/>
        <v>103.90667390124797</v>
      </c>
      <c r="J38" s="194">
        <f t="shared" si="2"/>
        <v>103.90667390124797</v>
      </c>
      <c r="K38" s="196"/>
    </row>
    <row r="39" spans="1:11" s="10" customFormat="1" ht="26.25" customHeight="1" x14ac:dyDescent="0.2">
      <c r="A39" s="179"/>
      <c r="B39" s="157"/>
      <c r="C39" s="191">
        <v>4380</v>
      </c>
      <c r="D39" s="199" t="s">
        <v>105</v>
      </c>
      <c r="E39" s="193">
        <v>1500</v>
      </c>
      <c r="F39" s="193">
        <v>1500</v>
      </c>
      <c r="G39" s="194">
        <f t="shared" si="0"/>
        <v>100</v>
      </c>
      <c r="H39" s="200">
        <v>1500</v>
      </c>
      <c r="I39" s="194">
        <f t="shared" si="1"/>
        <v>100</v>
      </c>
      <c r="J39" s="195">
        <f t="shared" si="2"/>
        <v>100</v>
      </c>
      <c r="K39" s="196"/>
    </row>
    <row r="40" spans="1:11" s="10" customFormat="1" ht="25.5" customHeight="1" x14ac:dyDescent="0.2">
      <c r="A40" s="179"/>
      <c r="B40" s="157"/>
      <c r="C40" s="191">
        <v>4390</v>
      </c>
      <c r="D40" s="199" t="s">
        <v>52</v>
      </c>
      <c r="E40" s="193">
        <v>20000</v>
      </c>
      <c r="F40" s="193">
        <v>20000</v>
      </c>
      <c r="G40" s="194">
        <f t="shared" si="0"/>
        <v>100</v>
      </c>
      <c r="H40" s="200">
        <v>20000</v>
      </c>
      <c r="I40" s="194">
        <f t="shared" si="1"/>
        <v>100</v>
      </c>
      <c r="J40" s="195">
        <f t="shared" si="2"/>
        <v>100</v>
      </c>
      <c r="K40" s="196"/>
    </row>
    <row r="41" spans="1:11" s="10" customFormat="1" ht="12.75" customHeight="1" x14ac:dyDescent="0.2">
      <c r="A41" s="179"/>
      <c r="B41" s="157"/>
      <c r="C41" s="191">
        <v>4410</v>
      </c>
      <c r="D41" s="274" t="s">
        <v>54</v>
      </c>
      <c r="E41" s="193">
        <v>10000</v>
      </c>
      <c r="F41" s="193">
        <v>10000</v>
      </c>
      <c r="G41" s="194">
        <f t="shared" si="0"/>
        <v>100</v>
      </c>
      <c r="H41" s="200">
        <v>10600</v>
      </c>
      <c r="I41" s="194">
        <f t="shared" si="1"/>
        <v>106</v>
      </c>
      <c r="J41" s="195">
        <f t="shared" si="2"/>
        <v>106</v>
      </c>
      <c r="K41" s="196"/>
    </row>
    <row r="42" spans="1:11" s="10" customFormat="1" ht="12.75" customHeight="1" x14ac:dyDescent="0.2">
      <c r="A42" s="179"/>
      <c r="B42" s="157"/>
      <c r="C42" s="191">
        <v>4420</v>
      </c>
      <c r="D42" s="274" t="s">
        <v>106</v>
      </c>
      <c r="E42" s="193">
        <v>3000</v>
      </c>
      <c r="F42" s="193">
        <v>3000</v>
      </c>
      <c r="G42" s="957">
        <f t="shared" si="0"/>
        <v>100</v>
      </c>
      <c r="H42" s="200">
        <v>4000</v>
      </c>
      <c r="I42" s="957">
        <f t="shared" si="1"/>
        <v>133.33333333333331</v>
      </c>
      <c r="J42" s="981">
        <f t="shared" si="2"/>
        <v>133.33333333333331</v>
      </c>
      <c r="K42" s="196"/>
    </row>
    <row r="43" spans="1:11" s="10" customFormat="1" ht="12.75" customHeight="1" x14ac:dyDescent="0.25">
      <c r="A43" s="179"/>
      <c r="B43" s="157"/>
      <c r="C43" s="190">
        <v>4430</v>
      </c>
      <c r="D43" s="197" t="s">
        <v>93</v>
      </c>
      <c r="E43" s="193">
        <v>87400</v>
      </c>
      <c r="F43" s="193">
        <v>87400</v>
      </c>
      <c r="G43" s="194">
        <f t="shared" si="0"/>
        <v>100</v>
      </c>
      <c r="H43" s="200">
        <v>92400</v>
      </c>
      <c r="I43" s="194">
        <f t="shared" si="1"/>
        <v>105.72082379862699</v>
      </c>
      <c r="J43" s="195">
        <f t="shared" si="2"/>
        <v>105.72082379862699</v>
      </c>
      <c r="K43" s="196"/>
    </row>
    <row r="44" spans="1:11" s="10" customFormat="1" ht="15" customHeight="1" x14ac:dyDescent="0.2">
      <c r="A44" s="179"/>
      <c r="B44" s="157"/>
      <c r="C44" s="191">
        <v>4440</v>
      </c>
      <c r="D44" s="274" t="s">
        <v>55</v>
      </c>
      <c r="E44" s="193">
        <v>62751</v>
      </c>
      <c r="F44" s="193">
        <v>62751</v>
      </c>
      <c r="G44" s="194">
        <f t="shared" si="0"/>
        <v>100</v>
      </c>
      <c r="H44" s="200">
        <v>65822</v>
      </c>
      <c r="I44" s="194">
        <f t="shared" si="1"/>
        <v>104.89394591321253</v>
      </c>
      <c r="J44" s="195">
        <f t="shared" si="2"/>
        <v>104.89394591321253</v>
      </c>
      <c r="K44" s="196"/>
    </row>
    <row r="45" spans="1:11" s="10" customFormat="1" ht="12.75" hidden="1" customHeight="1" x14ac:dyDescent="0.2">
      <c r="A45" s="179"/>
      <c r="B45" s="157"/>
      <c r="C45" s="191">
        <v>4530</v>
      </c>
      <c r="D45" s="274" t="s">
        <v>200</v>
      </c>
      <c r="E45" s="193"/>
      <c r="F45" s="193"/>
      <c r="G45" s="194" t="e">
        <f t="shared" si="0"/>
        <v>#DIV/0!</v>
      </c>
      <c r="H45" s="200"/>
      <c r="I45" s="194" t="e">
        <f t="shared" si="1"/>
        <v>#DIV/0!</v>
      </c>
      <c r="J45" s="195" t="e">
        <f t="shared" si="2"/>
        <v>#DIV/0!</v>
      </c>
      <c r="K45" s="196"/>
    </row>
    <row r="46" spans="1:11" s="10" customFormat="1" ht="12.75" customHeight="1" x14ac:dyDescent="0.2">
      <c r="A46" s="179"/>
      <c r="B46" s="157"/>
      <c r="C46" s="191">
        <v>4530</v>
      </c>
      <c r="D46" s="274" t="s">
        <v>258</v>
      </c>
      <c r="E46" s="193"/>
      <c r="F46" s="193"/>
      <c r="G46" s="194"/>
      <c r="H46" s="200">
        <v>25000</v>
      </c>
      <c r="I46" s="194"/>
      <c r="J46" s="195"/>
      <c r="K46" s="196"/>
    </row>
    <row r="47" spans="1:11" s="10" customFormat="1" ht="12.75" customHeight="1" x14ac:dyDescent="0.2">
      <c r="A47" s="179"/>
      <c r="B47" s="157"/>
      <c r="C47" s="191">
        <v>4580</v>
      </c>
      <c r="D47" s="274" t="s">
        <v>108</v>
      </c>
      <c r="E47" s="193">
        <v>1700</v>
      </c>
      <c r="F47" s="193">
        <v>1700</v>
      </c>
      <c r="G47" s="194">
        <f t="shared" si="0"/>
        <v>100</v>
      </c>
      <c r="H47" s="200">
        <v>1000</v>
      </c>
      <c r="I47" s="194">
        <f t="shared" si="1"/>
        <v>58.82352941176471</v>
      </c>
      <c r="J47" s="195">
        <f t="shared" si="2"/>
        <v>58.82352941176471</v>
      </c>
      <c r="K47" s="196"/>
    </row>
    <row r="48" spans="1:11" s="10" customFormat="1" ht="12.75" customHeight="1" x14ac:dyDescent="0.2">
      <c r="A48" s="179"/>
      <c r="B48" s="157"/>
      <c r="C48" s="191">
        <v>4610</v>
      </c>
      <c r="D48" s="274" t="s">
        <v>96</v>
      </c>
      <c r="E48" s="193">
        <v>7000</v>
      </c>
      <c r="F48" s="193">
        <v>7000</v>
      </c>
      <c r="G48" s="194">
        <f t="shared" si="0"/>
        <v>100</v>
      </c>
      <c r="H48" s="200">
        <v>3500</v>
      </c>
      <c r="I48" s="194">
        <f t="shared" si="1"/>
        <v>50</v>
      </c>
      <c r="J48" s="195">
        <f t="shared" si="2"/>
        <v>50</v>
      </c>
      <c r="K48" s="196"/>
    </row>
    <row r="49" spans="1:11" s="10" customFormat="1" ht="26.25" customHeight="1" x14ac:dyDescent="0.2">
      <c r="A49" s="179"/>
      <c r="B49" s="157"/>
      <c r="C49" s="191">
        <v>4700</v>
      </c>
      <c r="D49" s="332" t="s">
        <v>60</v>
      </c>
      <c r="E49" s="193">
        <v>15608</v>
      </c>
      <c r="F49" s="193">
        <v>15608</v>
      </c>
      <c r="G49" s="194">
        <f t="shared" si="0"/>
        <v>100</v>
      </c>
      <c r="H49" s="200">
        <v>10000</v>
      </c>
      <c r="I49" s="194">
        <f t="shared" si="1"/>
        <v>64.069707842132246</v>
      </c>
      <c r="J49" s="195">
        <f t="shared" si="2"/>
        <v>64.069707842132246</v>
      </c>
      <c r="K49" s="196"/>
    </row>
    <row r="50" spans="1:11" s="10" customFormat="1" ht="16.5" customHeight="1" x14ac:dyDescent="0.2">
      <c r="A50" s="179"/>
      <c r="B50" s="157"/>
      <c r="C50" s="165">
        <v>6050</v>
      </c>
      <c r="D50" s="274" t="s">
        <v>61</v>
      </c>
      <c r="E50" s="169">
        <v>115000</v>
      </c>
      <c r="F50" s="169">
        <v>115000</v>
      </c>
      <c r="G50" s="170">
        <f t="shared" si="0"/>
        <v>100</v>
      </c>
      <c r="H50" s="271">
        <v>120000</v>
      </c>
      <c r="I50" s="170">
        <f t="shared" si="1"/>
        <v>104.34782608695652</v>
      </c>
      <c r="J50" s="272">
        <f t="shared" si="2"/>
        <v>104.34782608695652</v>
      </c>
      <c r="K50" s="171"/>
    </row>
    <row r="51" spans="1:11" s="10" customFormat="1" ht="12.75" hidden="1" customHeight="1" x14ac:dyDescent="0.2">
      <c r="A51" s="179"/>
      <c r="B51" s="157"/>
      <c r="C51" s="165">
        <v>6059</v>
      </c>
      <c r="D51" s="274" t="s">
        <v>61</v>
      </c>
      <c r="E51" s="169">
        <v>0</v>
      </c>
      <c r="F51" s="169">
        <v>0</v>
      </c>
      <c r="G51" s="170" t="e">
        <f t="shared" si="0"/>
        <v>#DIV/0!</v>
      </c>
      <c r="H51" s="271">
        <v>0</v>
      </c>
      <c r="I51" s="170" t="e">
        <f t="shared" si="1"/>
        <v>#DIV/0!</v>
      </c>
      <c r="J51" s="272" t="e">
        <f t="shared" si="2"/>
        <v>#DIV/0!</v>
      </c>
      <c r="K51" s="171"/>
    </row>
    <row r="52" spans="1:11" s="10" customFormat="1" ht="25.5" hidden="1" customHeight="1" x14ac:dyDescent="0.2">
      <c r="A52" s="179"/>
      <c r="B52" s="157"/>
      <c r="C52" s="243">
        <v>6060</v>
      </c>
      <c r="D52" s="244" t="s">
        <v>62</v>
      </c>
      <c r="E52" s="245">
        <v>0</v>
      </c>
      <c r="F52" s="245">
        <v>0</v>
      </c>
      <c r="G52" s="333" t="e">
        <f t="shared" si="0"/>
        <v>#DIV/0!</v>
      </c>
      <c r="H52" s="334">
        <v>0</v>
      </c>
      <c r="I52" s="333" t="e">
        <f t="shared" si="1"/>
        <v>#DIV/0!</v>
      </c>
      <c r="J52" s="333" t="e">
        <f t="shared" si="2"/>
        <v>#DIV/0!</v>
      </c>
      <c r="K52" s="247"/>
    </row>
    <row r="53" spans="1:11" s="10" customFormat="1" ht="30" customHeight="1" x14ac:dyDescent="0.2">
      <c r="A53" s="179"/>
      <c r="B53" s="233">
        <v>75023</v>
      </c>
      <c r="C53" s="172"/>
      <c r="D53" s="335" t="s">
        <v>109</v>
      </c>
      <c r="E53" s="148">
        <f>SUM(E54:E55)</f>
        <v>35000</v>
      </c>
      <c r="F53" s="148">
        <f>SUM(F54:F55)</f>
        <v>35000</v>
      </c>
      <c r="G53" s="149">
        <f t="shared" si="0"/>
        <v>100</v>
      </c>
      <c r="H53" s="234">
        <f>SUM(H54:H55)</f>
        <v>35000</v>
      </c>
      <c r="I53" s="149">
        <f t="shared" si="1"/>
        <v>100</v>
      </c>
      <c r="J53" s="149">
        <f t="shared" si="2"/>
        <v>100</v>
      </c>
      <c r="K53" s="231"/>
    </row>
    <row r="54" spans="1:11" s="10" customFormat="1" ht="48" customHeight="1" x14ac:dyDescent="0.2">
      <c r="A54" s="179"/>
      <c r="B54" s="157"/>
      <c r="C54" s="583">
        <v>2710</v>
      </c>
      <c r="D54" s="592" t="s">
        <v>101</v>
      </c>
      <c r="E54" s="400">
        <v>16850</v>
      </c>
      <c r="F54" s="400">
        <v>16850</v>
      </c>
      <c r="G54" s="604">
        <f t="shared" si="0"/>
        <v>100</v>
      </c>
      <c r="H54" s="605"/>
      <c r="I54" s="604">
        <f t="shared" si="1"/>
        <v>0</v>
      </c>
      <c r="J54" s="604">
        <f t="shared" si="2"/>
        <v>0</v>
      </c>
      <c r="K54" s="602"/>
    </row>
    <row r="55" spans="1:11" s="10" customFormat="1" ht="64.5" customHeight="1" x14ac:dyDescent="0.2">
      <c r="A55" s="578"/>
      <c r="B55" s="583"/>
      <c r="C55" s="583">
        <v>6300</v>
      </c>
      <c r="D55" s="592" t="s">
        <v>251</v>
      </c>
      <c r="E55" s="400">
        <v>18150</v>
      </c>
      <c r="F55" s="400">
        <v>18150</v>
      </c>
      <c r="G55" s="604">
        <f t="shared" si="0"/>
        <v>100</v>
      </c>
      <c r="H55" s="605">
        <v>35000</v>
      </c>
      <c r="I55" s="604">
        <f t="shared" ref="I55" si="3">SUM(H55/F55*100)</f>
        <v>192.8374655647383</v>
      </c>
      <c r="J55" s="604">
        <f t="shared" ref="J55" si="4">SUM(H55/E55*100)</f>
        <v>192.8374655647383</v>
      </c>
      <c r="K55" s="602"/>
    </row>
    <row r="56" spans="1:11" s="9" customFormat="1" ht="15" customHeight="1" x14ac:dyDescent="0.2">
      <c r="A56" s="153"/>
      <c r="B56" s="590">
        <v>75045</v>
      </c>
      <c r="C56" s="590"/>
      <c r="D56" s="962" t="s">
        <v>110</v>
      </c>
      <c r="E56" s="982">
        <f>SUM(E57:E60)</f>
        <v>16887</v>
      </c>
      <c r="F56" s="982">
        <f>SUM(F57:F60)</f>
        <v>16887</v>
      </c>
      <c r="G56" s="964">
        <f t="shared" si="0"/>
        <v>100</v>
      </c>
      <c r="H56" s="982">
        <f>SUM(H57:H60)</f>
        <v>22000</v>
      </c>
      <c r="I56" s="964">
        <f t="shared" si="1"/>
        <v>130.27772843015336</v>
      </c>
      <c r="J56" s="964">
        <f t="shared" si="2"/>
        <v>130.27772843015336</v>
      </c>
      <c r="K56" s="965"/>
    </row>
    <row r="57" spans="1:11" s="9" customFormat="1" ht="12.75" customHeight="1" x14ac:dyDescent="0.2">
      <c r="A57" s="153"/>
      <c r="B57" s="97"/>
      <c r="C57" s="310">
        <v>4110</v>
      </c>
      <c r="D57" s="311" t="s">
        <v>42</v>
      </c>
      <c r="E57" s="338">
        <v>692</v>
      </c>
      <c r="F57" s="338">
        <v>692</v>
      </c>
      <c r="G57" s="268">
        <f t="shared" si="0"/>
        <v>100</v>
      </c>
      <c r="H57" s="267">
        <v>1500</v>
      </c>
      <c r="I57" s="268">
        <f t="shared" si="1"/>
        <v>216.76300578034682</v>
      </c>
      <c r="J57" s="268">
        <f t="shared" si="2"/>
        <v>216.76300578034682</v>
      </c>
      <c r="K57" s="313"/>
    </row>
    <row r="58" spans="1:11" s="9" customFormat="1" ht="12.75" customHeight="1" x14ac:dyDescent="0.2">
      <c r="A58" s="153"/>
      <c r="B58" s="97"/>
      <c r="C58" s="191">
        <v>4170</v>
      </c>
      <c r="D58" s="274" t="s">
        <v>45</v>
      </c>
      <c r="E58" s="193">
        <v>10300</v>
      </c>
      <c r="F58" s="193">
        <v>10300</v>
      </c>
      <c r="G58" s="194">
        <f t="shared" si="0"/>
        <v>100</v>
      </c>
      <c r="H58" s="200">
        <v>13000</v>
      </c>
      <c r="I58" s="194">
        <f t="shared" si="1"/>
        <v>126.21359223300972</v>
      </c>
      <c r="J58" s="194">
        <f t="shared" si="2"/>
        <v>126.21359223300972</v>
      </c>
      <c r="K58" s="314"/>
    </row>
    <row r="59" spans="1:11" s="9" customFormat="1" ht="12.75" customHeight="1" x14ac:dyDescent="0.2">
      <c r="A59" s="153"/>
      <c r="B59" s="97"/>
      <c r="C59" s="191">
        <v>4210</v>
      </c>
      <c r="D59" s="274" t="s">
        <v>31</v>
      </c>
      <c r="E59" s="193">
        <v>560</v>
      </c>
      <c r="F59" s="193">
        <v>560</v>
      </c>
      <c r="G59" s="194">
        <f t="shared" si="0"/>
        <v>100</v>
      </c>
      <c r="H59" s="200">
        <v>1000</v>
      </c>
      <c r="I59" s="194">
        <f t="shared" si="1"/>
        <v>178.57142857142858</v>
      </c>
      <c r="J59" s="194">
        <f t="shared" si="2"/>
        <v>178.57142857142858</v>
      </c>
      <c r="K59" s="314"/>
    </row>
    <row r="60" spans="1:11" s="9" customFormat="1" ht="12.75" customHeight="1" x14ac:dyDescent="0.2">
      <c r="A60" s="153"/>
      <c r="B60" s="97"/>
      <c r="C60" s="243">
        <v>4300</v>
      </c>
      <c r="D60" s="339" t="s">
        <v>22</v>
      </c>
      <c r="E60" s="245">
        <v>5335</v>
      </c>
      <c r="F60" s="245">
        <v>5335</v>
      </c>
      <c r="G60" s="333">
        <f t="shared" si="0"/>
        <v>100</v>
      </c>
      <c r="H60" s="334">
        <v>6500</v>
      </c>
      <c r="I60" s="333">
        <f t="shared" si="1"/>
        <v>121.83692596063732</v>
      </c>
      <c r="J60" s="333">
        <f t="shared" si="2"/>
        <v>121.83692596063732</v>
      </c>
      <c r="K60" s="340"/>
    </row>
    <row r="61" spans="1:11" ht="15" customHeight="1" x14ac:dyDescent="0.2">
      <c r="A61" s="293"/>
      <c r="B61" s="122">
        <v>75075</v>
      </c>
      <c r="C61" s="233"/>
      <c r="D61" s="122" t="s">
        <v>111</v>
      </c>
      <c r="E61" s="148">
        <f>SUM(E62:E65)</f>
        <v>203700</v>
      </c>
      <c r="F61" s="148">
        <f>SUM(F62:F65)</f>
        <v>203700</v>
      </c>
      <c r="G61" s="149">
        <f t="shared" si="0"/>
        <v>100</v>
      </c>
      <c r="H61" s="148">
        <f>SUM(H62:H65)</f>
        <v>192020</v>
      </c>
      <c r="I61" s="149">
        <f t="shared" si="1"/>
        <v>94.266077565046629</v>
      </c>
      <c r="J61" s="149">
        <f t="shared" si="2"/>
        <v>94.266077565046629</v>
      </c>
      <c r="K61" s="231"/>
    </row>
    <row r="62" spans="1:11" ht="15" customHeight="1" x14ac:dyDescent="0.25">
      <c r="A62" s="293"/>
      <c r="B62" s="281"/>
      <c r="C62" s="1083">
        <v>4170</v>
      </c>
      <c r="D62" s="1148" t="s">
        <v>45</v>
      </c>
      <c r="E62" s="1086">
        <v>2000</v>
      </c>
      <c r="F62" s="1086">
        <v>2000</v>
      </c>
      <c r="G62" s="1085">
        <f t="shared" si="0"/>
        <v>100</v>
      </c>
      <c r="H62" s="1086">
        <v>2500</v>
      </c>
      <c r="I62" s="1138">
        <f t="shared" ref="I62:I63" si="5">SUM(H62/F62*100)</f>
        <v>125</v>
      </c>
      <c r="J62" s="1138">
        <f t="shared" ref="J62:J63" si="6">SUM(H62/E62*100)</f>
        <v>125</v>
      </c>
      <c r="K62" s="1124"/>
    </row>
    <row r="63" spans="1:11" ht="15" customHeight="1" x14ac:dyDescent="0.25">
      <c r="A63" s="293"/>
      <c r="B63" s="281"/>
      <c r="C63" s="191">
        <v>4190</v>
      </c>
      <c r="D63" s="274" t="s">
        <v>252</v>
      </c>
      <c r="E63" s="193">
        <v>2340</v>
      </c>
      <c r="F63" s="193">
        <v>2340</v>
      </c>
      <c r="G63" s="194">
        <f t="shared" si="0"/>
        <v>100</v>
      </c>
      <c r="H63" s="193"/>
      <c r="I63" s="185">
        <f t="shared" si="5"/>
        <v>0</v>
      </c>
      <c r="J63" s="185">
        <f t="shared" si="6"/>
        <v>0</v>
      </c>
      <c r="K63" s="196"/>
    </row>
    <row r="64" spans="1:11" ht="12.75" customHeight="1" x14ac:dyDescent="0.25">
      <c r="A64" s="293"/>
      <c r="B64" s="294"/>
      <c r="C64" s="190">
        <v>4210</v>
      </c>
      <c r="D64" s="183" t="s">
        <v>31</v>
      </c>
      <c r="E64" s="184">
        <v>102660</v>
      </c>
      <c r="F64" s="184">
        <v>102660</v>
      </c>
      <c r="G64" s="185">
        <f t="shared" si="0"/>
        <v>100</v>
      </c>
      <c r="H64" s="184">
        <v>86000</v>
      </c>
      <c r="I64" s="185">
        <f t="shared" si="1"/>
        <v>83.771673485291259</v>
      </c>
      <c r="J64" s="185">
        <f t="shared" si="2"/>
        <v>83.771673485291259</v>
      </c>
      <c r="K64" s="187"/>
    </row>
    <row r="65" spans="1:11" ht="12.75" customHeight="1" x14ac:dyDescent="0.25">
      <c r="A65" s="293"/>
      <c r="B65" s="294"/>
      <c r="C65" s="115">
        <v>4300</v>
      </c>
      <c r="D65" s="116" t="s">
        <v>22</v>
      </c>
      <c r="E65" s="341">
        <v>96700</v>
      </c>
      <c r="F65" s="341">
        <v>96700</v>
      </c>
      <c r="G65" s="120">
        <f t="shared" si="0"/>
        <v>100</v>
      </c>
      <c r="H65" s="341">
        <v>103520</v>
      </c>
      <c r="I65" s="120">
        <f t="shared" si="1"/>
        <v>107.05274043433299</v>
      </c>
      <c r="J65" s="120">
        <f t="shared" si="2"/>
        <v>107.05274043433299</v>
      </c>
      <c r="K65" s="342"/>
    </row>
    <row r="66" spans="1:11" ht="15" customHeight="1" x14ac:dyDescent="0.25">
      <c r="A66" s="217"/>
      <c r="B66" s="122">
        <v>75095</v>
      </c>
      <c r="C66" s="233"/>
      <c r="D66" s="122" t="s">
        <v>71</v>
      </c>
      <c r="E66" s="148">
        <f>SUM(E68:E70)</f>
        <v>45600</v>
      </c>
      <c r="F66" s="148">
        <f>SUM(F68:F70)</f>
        <v>45600</v>
      </c>
      <c r="G66" s="259">
        <f t="shared" si="0"/>
        <v>100</v>
      </c>
      <c r="H66" s="234">
        <f>SUM(H68:H70)</f>
        <v>16000</v>
      </c>
      <c r="I66" s="149">
        <f t="shared" si="1"/>
        <v>35.087719298245609</v>
      </c>
      <c r="J66" s="259">
        <f t="shared" si="2"/>
        <v>35.087719298245609</v>
      </c>
      <c r="K66" s="231"/>
    </row>
    <row r="67" spans="1:11" ht="70.5" hidden="1" customHeight="1" x14ac:dyDescent="0.25">
      <c r="A67" s="217"/>
      <c r="B67" s="281"/>
      <c r="C67" s="157">
        <v>2310</v>
      </c>
      <c r="D67" s="158" t="s">
        <v>151</v>
      </c>
      <c r="E67" s="625"/>
      <c r="F67" s="625"/>
      <c r="G67" s="622"/>
      <c r="H67" s="304"/>
      <c r="I67" s="305"/>
      <c r="J67" s="622"/>
      <c r="K67" s="478"/>
    </row>
    <row r="68" spans="1:11" ht="77.25" customHeight="1" x14ac:dyDescent="0.25">
      <c r="A68" s="217"/>
      <c r="B68" s="281"/>
      <c r="C68" s="123" t="s">
        <v>72</v>
      </c>
      <c r="D68" s="248" t="s">
        <v>73</v>
      </c>
      <c r="E68" s="127">
        <v>35600</v>
      </c>
      <c r="F68" s="127">
        <v>35600</v>
      </c>
      <c r="G68" s="249">
        <f t="shared" si="0"/>
        <v>100</v>
      </c>
      <c r="H68" s="257">
        <v>10000</v>
      </c>
      <c r="I68" s="128">
        <f t="shared" si="1"/>
        <v>28.08988764044944</v>
      </c>
      <c r="J68" s="249">
        <f t="shared" si="2"/>
        <v>28.08988764044944</v>
      </c>
      <c r="K68" s="232"/>
    </row>
    <row r="69" spans="1:11" ht="15" x14ac:dyDescent="0.25">
      <c r="A69" s="217"/>
      <c r="B69" s="218"/>
      <c r="C69" s="190">
        <v>4210</v>
      </c>
      <c r="D69" s="183" t="s">
        <v>31</v>
      </c>
      <c r="E69" s="184">
        <v>5000</v>
      </c>
      <c r="F69" s="184">
        <v>5000</v>
      </c>
      <c r="G69" s="343">
        <f t="shared" si="0"/>
        <v>100</v>
      </c>
      <c r="H69" s="184">
        <v>5000</v>
      </c>
      <c r="I69" s="343">
        <f t="shared" si="1"/>
        <v>100</v>
      </c>
      <c r="J69" s="343">
        <f t="shared" si="2"/>
        <v>100</v>
      </c>
      <c r="K69" s="187"/>
    </row>
    <row r="70" spans="1:11" ht="15.75" thickBot="1" x14ac:dyDescent="0.3">
      <c r="A70" s="251"/>
      <c r="B70" s="275"/>
      <c r="C70" s="295">
        <v>4300</v>
      </c>
      <c r="D70" s="344" t="s">
        <v>22</v>
      </c>
      <c r="E70" s="296">
        <v>5000</v>
      </c>
      <c r="F70" s="296">
        <v>5000</v>
      </c>
      <c r="G70" s="345">
        <f t="shared" si="0"/>
        <v>100</v>
      </c>
      <c r="H70" s="296">
        <v>1000</v>
      </c>
      <c r="I70" s="297">
        <f t="shared" si="1"/>
        <v>20</v>
      </c>
      <c r="J70" s="297">
        <f t="shared" si="2"/>
        <v>20</v>
      </c>
      <c r="K70" s="298"/>
    </row>
    <row r="71" spans="1:11" x14ac:dyDescent="0.2">
      <c r="C71" s="12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  <rowBreaks count="2" manualBreakCount="2">
    <brk id="36" max="16383" man="1"/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15" zoomScaleNormal="115" workbookViewId="0">
      <selection activeCell="H15" sqref="H15"/>
    </sheetView>
  </sheetViews>
  <sheetFormatPr defaultRowHeight="12.75" x14ac:dyDescent="0.2"/>
  <cols>
    <col min="1" max="1" width="6.28515625" style="1" customWidth="1"/>
    <col min="2" max="2" width="7.5703125" style="1" customWidth="1"/>
    <col min="3" max="3" width="6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2.85546875" style="1" customWidth="1"/>
    <col min="8" max="8" width="14.7109375" style="1" customWidth="1"/>
    <col min="9" max="10" width="11.42578125" style="1" bestFit="1" customWidth="1"/>
    <col min="11" max="11" width="8.7109375" style="1" customWidth="1"/>
    <col min="12" max="16384" width="9.140625" style="1"/>
  </cols>
  <sheetData>
    <row r="1" spans="1:11" ht="15" x14ac:dyDescent="0.25">
      <c r="B1" s="51"/>
      <c r="C1" s="52"/>
      <c r="D1" s="51"/>
      <c r="E1" s="51"/>
      <c r="F1" s="51"/>
      <c r="G1" s="51"/>
      <c r="H1" s="53"/>
      <c r="I1" s="54" t="s">
        <v>74</v>
      </c>
      <c r="J1" s="51"/>
      <c r="K1" s="51"/>
    </row>
    <row r="2" spans="1:11" ht="15" x14ac:dyDescent="0.25">
      <c r="B2" s="51"/>
      <c r="C2" s="52"/>
      <c r="D2" s="51"/>
      <c r="E2" s="51"/>
      <c r="F2" s="51"/>
      <c r="G2" s="51"/>
      <c r="H2" s="53"/>
      <c r="I2" s="53" t="s">
        <v>221</v>
      </c>
      <c r="J2" s="51"/>
      <c r="K2" s="51"/>
    </row>
    <row r="3" spans="1:11" ht="15" x14ac:dyDescent="0.25">
      <c r="B3" s="51"/>
      <c r="C3" s="52"/>
      <c r="D3" s="51"/>
      <c r="E3" s="51"/>
      <c r="F3" s="51"/>
      <c r="G3" s="51"/>
      <c r="H3" s="53"/>
      <c r="I3" s="54" t="s">
        <v>222</v>
      </c>
      <c r="J3" s="51"/>
      <c r="K3" s="51"/>
    </row>
    <row r="4" spans="1:11" ht="15" x14ac:dyDescent="0.25">
      <c r="B4" s="51"/>
      <c r="C4" s="52"/>
      <c r="D4" s="101" t="s">
        <v>237</v>
      </c>
      <c r="E4" s="101"/>
      <c r="F4" s="51"/>
      <c r="G4" s="51"/>
      <c r="H4" s="51"/>
      <c r="I4" s="51"/>
      <c r="J4" s="51"/>
      <c r="K4" s="51"/>
    </row>
    <row r="5" spans="1:11" ht="15" x14ac:dyDescent="0.25"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4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4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x14ac:dyDescent="0.2">
      <c r="A9" s="6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48.75" customHeight="1" x14ac:dyDescent="0.2">
      <c r="A10" s="15">
        <v>751</v>
      </c>
      <c r="B10" s="97"/>
      <c r="C10" s="97"/>
      <c r="D10" s="346" t="s">
        <v>112</v>
      </c>
      <c r="E10" s="46">
        <f>SUM(E11)</f>
        <v>0</v>
      </c>
      <c r="F10" s="46">
        <f>SUM(F11)</f>
        <v>0</v>
      </c>
      <c r="G10" s="47" t="e">
        <f>SUM(F10/E10*100)</f>
        <v>#DIV/0!</v>
      </c>
      <c r="H10" s="48">
        <f>SUM(H11)</f>
        <v>0</v>
      </c>
      <c r="I10" s="49" t="e">
        <f>SUM(H10/F10*100)</f>
        <v>#DIV/0!</v>
      </c>
      <c r="J10" s="99" t="e">
        <f>SUM(H10/E10*100)</f>
        <v>#DIV/0!</v>
      </c>
      <c r="K10" s="263"/>
    </row>
    <row r="11" spans="1:11" s="9" customFormat="1" ht="55.5" customHeight="1" x14ac:dyDescent="0.2">
      <c r="A11" s="16"/>
      <c r="B11" s="100">
        <v>75109</v>
      </c>
      <c r="C11" s="100"/>
      <c r="D11" s="347" t="s">
        <v>113</v>
      </c>
      <c r="E11" s="90">
        <f>SUM(E12:E18)</f>
        <v>0</v>
      </c>
      <c r="F11" s="90">
        <f>SUM(F12:F18)</f>
        <v>0</v>
      </c>
      <c r="G11" s="299" t="e">
        <f>SUM(F11/E11*100)</f>
        <v>#DIV/0!</v>
      </c>
      <c r="H11" s="142">
        <f>SUM(H12:H18)</f>
        <v>0</v>
      </c>
      <c r="I11" s="94" t="e">
        <f>SUM(H11/F11*100)</f>
        <v>#DIV/0!</v>
      </c>
      <c r="J11" s="143" t="e">
        <f>SUM(H11/E11*100)</f>
        <v>#DIV/0!</v>
      </c>
      <c r="K11" s="278"/>
    </row>
    <row r="12" spans="1:11" s="9" customFormat="1" ht="12.75" customHeight="1" x14ac:dyDescent="0.2">
      <c r="A12" s="19"/>
      <c r="B12" s="97"/>
      <c r="C12" s="239">
        <v>3030</v>
      </c>
      <c r="D12" s="264" t="s">
        <v>27</v>
      </c>
      <c r="E12" s="125"/>
      <c r="F12" s="125"/>
      <c r="G12" s="126" t="e">
        <f t="shared" ref="G12:G17" si="0">SUM(F12/E12*100)</f>
        <v>#DIV/0!</v>
      </c>
      <c r="H12" s="257"/>
      <c r="I12" s="128" t="e">
        <f t="shared" ref="I12:I18" si="1">SUM(H12/F12*100)</f>
        <v>#DIV/0!</v>
      </c>
      <c r="J12" s="129" t="e">
        <f t="shared" ref="J12:J18" si="2">SUM(H12/E12*100)</f>
        <v>#DIV/0!</v>
      </c>
      <c r="K12" s="232"/>
    </row>
    <row r="13" spans="1:11" s="9" customFormat="1" ht="12.75" customHeight="1" x14ac:dyDescent="0.25">
      <c r="A13" s="19"/>
      <c r="B13" s="97"/>
      <c r="C13" s="191">
        <v>4110</v>
      </c>
      <c r="D13" s="183" t="s">
        <v>42</v>
      </c>
      <c r="E13" s="242"/>
      <c r="F13" s="242"/>
      <c r="G13" s="241" t="e">
        <f t="shared" si="0"/>
        <v>#DIV/0!</v>
      </c>
      <c r="H13" s="200"/>
      <c r="I13" s="194" t="e">
        <f t="shared" si="1"/>
        <v>#DIV/0!</v>
      </c>
      <c r="J13" s="194" t="e">
        <f t="shared" si="2"/>
        <v>#DIV/0!</v>
      </c>
      <c r="K13" s="196"/>
    </row>
    <row r="14" spans="1:11" s="9" customFormat="1" ht="12.75" customHeight="1" x14ac:dyDescent="0.25">
      <c r="A14" s="19"/>
      <c r="B14" s="97"/>
      <c r="C14" s="191">
        <v>4120</v>
      </c>
      <c r="D14" s="183" t="s">
        <v>43</v>
      </c>
      <c r="E14" s="242"/>
      <c r="F14" s="242"/>
      <c r="G14" s="241" t="e">
        <f t="shared" si="0"/>
        <v>#DIV/0!</v>
      </c>
      <c r="H14" s="200"/>
      <c r="I14" s="194" t="e">
        <f t="shared" si="1"/>
        <v>#DIV/0!</v>
      </c>
      <c r="J14" s="194" t="e">
        <f t="shared" si="2"/>
        <v>#DIV/0!</v>
      </c>
      <c r="K14" s="196"/>
    </row>
    <row r="15" spans="1:11" s="9" customFormat="1" ht="12.75" customHeight="1" x14ac:dyDescent="0.25">
      <c r="A15" s="19"/>
      <c r="B15" s="97"/>
      <c r="C15" s="191">
        <v>4170</v>
      </c>
      <c r="D15" s="183" t="s">
        <v>45</v>
      </c>
      <c r="E15" s="242"/>
      <c r="F15" s="242"/>
      <c r="G15" s="241" t="e">
        <f t="shared" si="0"/>
        <v>#DIV/0!</v>
      </c>
      <c r="H15" s="200"/>
      <c r="I15" s="194" t="e">
        <f t="shared" si="1"/>
        <v>#DIV/0!</v>
      </c>
      <c r="J15" s="194" t="e">
        <f t="shared" si="2"/>
        <v>#DIV/0!</v>
      </c>
      <c r="K15" s="196"/>
    </row>
    <row r="16" spans="1:11" s="9" customFormat="1" ht="12.75" customHeight="1" x14ac:dyDescent="0.25">
      <c r="A16" s="19"/>
      <c r="B16" s="97"/>
      <c r="C16" s="191">
        <v>4210</v>
      </c>
      <c r="D16" s="183" t="s">
        <v>31</v>
      </c>
      <c r="E16" s="242"/>
      <c r="F16" s="242"/>
      <c r="G16" s="241" t="e">
        <f t="shared" si="0"/>
        <v>#DIV/0!</v>
      </c>
      <c r="H16" s="200"/>
      <c r="I16" s="194" t="e">
        <f t="shared" si="1"/>
        <v>#DIV/0!</v>
      </c>
      <c r="J16" s="194" t="e">
        <f t="shared" si="2"/>
        <v>#DIV/0!</v>
      </c>
      <c r="K16" s="196"/>
    </row>
    <row r="17" spans="1:11" s="9" customFormat="1" ht="12.75" customHeight="1" x14ac:dyDescent="0.25">
      <c r="A17" s="998"/>
      <c r="B17" s="590"/>
      <c r="C17" s="585">
        <v>4300</v>
      </c>
      <c r="D17" s="576" t="s">
        <v>22</v>
      </c>
      <c r="E17" s="999"/>
      <c r="F17" s="999"/>
      <c r="G17" s="1000" t="e">
        <f t="shared" si="0"/>
        <v>#DIV/0!</v>
      </c>
      <c r="H17" s="588"/>
      <c r="I17" s="587" t="e">
        <f t="shared" si="1"/>
        <v>#DIV/0!</v>
      </c>
      <c r="J17" s="587" t="e">
        <f t="shared" si="2"/>
        <v>#DIV/0!</v>
      </c>
      <c r="K17" s="589"/>
    </row>
    <row r="18" spans="1:11" s="9" customFormat="1" ht="12.75" hidden="1" customHeight="1" x14ac:dyDescent="0.25">
      <c r="A18" s="22"/>
      <c r="B18" s="349"/>
      <c r="C18" s="517">
        <v>4750</v>
      </c>
      <c r="D18" s="275" t="s">
        <v>31</v>
      </c>
      <c r="E18" s="996"/>
      <c r="F18" s="996"/>
      <c r="G18" s="565" t="e">
        <f>SUM(F18/E18*100)</f>
        <v>#DIV/0!</v>
      </c>
      <c r="H18" s="997"/>
      <c r="I18" s="437" t="e">
        <f t="shared" si="1"/>
        <v>#DIV/0!</v>
      </c>
      <c r="J18" s="437" t="e">
        <f t="shared" si="2"/>
        <v>#DIV/0!</v>
      </c>
      <c r="K18" s="438"/>
    </row>
  </sheetData>
  <sheetProtection selectLockedCells="1" selectUnlockedCells="1"/>
  <mergeCells count="1">
    <mergeCell ref="D6:D8"/>
  </mergeCells>
  <phoneticPr fontId="11" type="noConversion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15" zoomScaleNormal="115" workbookViewId="0">
      <selection activeCell="D28" sqref="D28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7.5703125" style="2" customWidth="1"/>
    <col min="4" max="4" width="44.7109375" style="3" customWidth="1"/>
    <col min="5" max="5" width="14.7109375" style="3" customWidth="1"/>
    <col min="6" max="6" width="13.85546875" style="1" customWidth="1"/>
    <col min="7" max="7" width="10.42578125" style="1" customWidth="1"/>
    <col min="8" max="8" width="14.7109375" style="1" customWidth="1"/>
    <col min="9" max="9" width="10.28515625" style="1" customWidth="1"/>
    <col min="10" max="10" width="11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74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221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222</v>
      </c>
      <c r="J3" s="51"/>
      <c r="K3" s="51"/>
    </row>
    <row r="4" spans="1:11" ht="15" x14ac:dyDescent="0.25">
      <c r="A4" s="51"/>
      <c r="B4" s="51"/>
      <c r="C4" s="52"/>
      <c r="D4" s="101" t="s">
        <v>236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301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301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301"/>
      <c r="E8" s="68" t="s">
        <v>206</v>
      </c>
      <c r="F8" s="69" t="s">
        <v>223</v>
      </c>
      <c r="G8" s="69" t="s">
        <v>16</v>
      </c>
      <c r="H8" s="69" t="s">
        <v>224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27" customHeight="1" thickTop="1" thickBot="1" x14ac:dyDescent="0.25">
      <c r="A10" s="373">
        <v>752</v>
      </c>
      <c r="B10" s="44"/>
      <c r="C10" s="44"/>
      <c r="D10" s="44" t="s">
        <v>114</v>
      </c>
      <c r="E10" s="46">
        <f>SUM(E11)</f>
        <v>2000</v>
      </c>
      <c r="F10" s="46">
        <f>SUM(F11)</f>
        <v>2000</v>
      </c>
      <c r="G10" s="374">
        <f>SUM(F10/E10*100)</f>
        <v>100</v>
      </c>
      <c r="H10" s="48">
        <f>SUM(H11)</f>
        <v>500</v>
      </c>
      <c r="I10" s="49">
        <f>SUM(H10/F10*100)</f>
        <v>25</v>
      </c>
      <c r="J10" s="99">
        <f>SUM(H10/E10*100)</f>
        <v>25</v>
      </c>
      <c r="K10" s="263"/>
    </row>
    <row r="11" spans="1:11" s="9" customFormat="1" ht="15" customHeight="1" x14ac:dyDescent="0.2">
      <c r="A11" s="222"/>
      <c r="B11" s="100">
        <v>75212</v>
      </c>
      <c r="C11" s="100"/>
      <c r="D11" s="156" t="s">
        <v>115</v>
      </c>
      <c r="E11" s="90">
        <f>SUM(E12:E13)</f>
        <v>2000</v>
      </c>
      <c r="F11" s="90">
        <f>SUM(F12:F13)</f>
        <v>2000</v>
      </c>
      <c r="G11" s="385">
        <f>SUM(F11/E11*100)</f>
        <v>100</v>
      </c>
      <c r="H11" s="142">
        <f>SUM(H12:H13)</f>
        <v>500</v>
      </c>
      <c r="I11" s="386">
        <f>SUM(H11/F11*100)</f>
        <v>25</v>
      </c>
      <c r="J11" s="386">
        <f>SUM(H11/E11*100)</f>
        <v>25</v>
      </c>
      <c r="K11" s="278"/>
    </row>
    <row r="12" spans="1:11" s="9" customFormat="1" ht="12" customHeight="1" x14ac:dyDescent="0.25">
      <c r="A12" s="153"/>
      <c r="B12" s="97"/>
      <c r="C12" s="320">
        <v>4210</v>
      </c>
      <c r="D12" s="375" t="s">
        <v>31</v>
      </c>
      <c r="E12" s="376">
        <v>900</v>
      </c>
      <c r="F12" s="376">
        <v>900</v>
      </c>
      <c r="G12" s="377">
        <f>SUM(F12/E12*100)</f>
        <v>100</v>
      </c>
      <c r="H12" s="323">
        <v>400</v>
      </c>
      <c r="I12" s="378">
        <f>SUM(H12/F12*100)</f>
        <v>44.444444444444443</v>
      </c>
      <c r="J12" s="378">
        <f>SUM(H12/E12*100)</f>
        <v>44.444444444444443</v>
      </c>
      <c r="K12" s="325"/>
    </row>
    <row r="13" spans="1:11" ht="15.75" thickBot="1" x14ac:dyDescent="0.3">
      <c r="A13" s="379"/>
      <c r="B13" s="380"/>
      <c r="C13" s="381">
        <v>4300</v>
      </c>
      <c r="D13" s="344" t="s">
        <v>22</v>
      </c>
      <c r="E13" s="382">
        <v>1100</v>
      </c>
      <c r="F13" s="382">
        <v>1100</v>
      </c>
      <c r="G13" s="383">
        <f>SUM(F13/E13*100)</f>
        <v>100</v>
      </c>
      <c r="H13" s="382">
        <v>100</v>
      </c>
      <c r="I13" s="383">
        <f>SUM(H13/F13*100)</f>
        <v>9.0909090909090917</v>
      </c>
      <c r="J13" s="383">
        <f>SUM(H13/E13*100)</f>
        <v>9.0909090909090917</v>
      </c>
      <c r="K13" s="384"/>
    </row>
  </sheetData>
  <sheetProtection selectLockedCells="1" selectUnlockedCells="1"/>
  <mergeCells count="1">
    <mergeCell ref="D6:D8"/>
  </mergeCells>
  <phoneticPr fontId="11" type="noConversion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16</vt:i4>
      </vt:variant>
    </vt:vector>
  </HeadingPairs>
  <TitlesOfParts>
    <vt:vector size="36" baseType="lpstr">
      <vt:lpstr>Dział 010</vt:lpstr>
      <vt:lpstr>Dział 020</vt:lpstr>
      <vt:lpstr>Dział 600</vt:lpstr>
      <vt:lpstr>Dział 630</vt:lpstr>
      <vt:lpstr>Dział 700</vt:lpstr>
      <vt:lpstr>Dział 710</vt:lpstr>
      <vt:lpstr>Dział 750</vt:lpstr>
      <vt:lpstr>Dział 751</vt:lpstr>
      <vt:lpstr>Dział 752</vt:lpstr>
      <vt:lpstr>dział 754</vt:lpstr>
      <vt:lpstr>Dział 757</vt:lpstr>
      <vt:lpstr>Dział 758</vt:lpstr>
      <vt:lpstr>Dział 801</vt:lpstr>
      <vt:lpstr>Dział 851</vt:lpstr>
      <vt:lpstr>Dział 852</vt:lpstr>
      <vt:lpstr>Dział 853</vt:lpstr>
      <vt:lpstr>Dział 854</vt:lpstr>
      <vt:lpstr>Dział 900</vt:lpstr>
      <vt:lpstr>Dział 921</vt:lpstr>
      <vt:lpstr>Dział 926</vt:lpstr>
      <vt:lpstr>'Dział 010'!Obszar_wydruku</vt:lpstr>
      <vt:lpstr>'Dział 600'!Obszar_wydruku</vt:lpstr>
      <vt:lpstr>'dział 754'!Obszar_wydruku</vt:lpstr>
      <vt:lpstr>'Dział 757'!Obszar_wydruku</vt:lpstr>
      <vt:lpstr>'Dział 758'!Obszar_wydruku</vt:lpstr>
      <vt:lpstr>'Dział 801'!Obszar_wydruku</vt:lpstr>
      <vt:lpstr>'Dział 852'!Obszar_wydruku</vt:lpstr>
      <vt:lpstr>'Dział 853'!Obszar_wydruku</vt:lpstr>
      <vt:lpstr>'Dział 600'!Tytuły_wydruku</vt:lpstr>
      <vt:lpstr>'Dział 710'!Tytuły_wydruku</vt:lpstr>
      <vt:lpstr>'Dział 750'!Tytuły_wydruku</vt:lpstr>
      <vt:lpstr>'dział 754'!Tytuły_wydruku</vt:lpstr>
      <vt:lpstr>'Dział 801'!Tytuły_wydruku</vt:lpstr>
      <vt:lpstr>'Dział 852'!Tytuły_wydruku</vt:lpstr>
      <vt:lpstr>'Dział 853'!Tytuły_wydruku</vt:lpstr>
      <vt:lpstr>'Dział 854'!Tytuły_wydruku</vt:lpstr>
    </vt:vector>
  </TitlesOfParts>
  <Company>Starostwo Powiatowe Braniewo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 Braniewo</dc:creator>
  <cp:lastModifiedBy>Starostwo Braniewo</cp:lastModifiedBy>
  <cp:lastPrinted>2015-11-12T08:58:27Z</cp:lastPrinted>
  <dcterms:created xsi:type="dcterms:W3CDTF">2014-11-05T08:28:22Z</dcterms:created>
  <dcterms:modified xsi:type="dcterms:W3CDTF">2015-11-12T08:58:46Z</dcterms:modified>
</cp:coreProperties>
</file>