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tabRatio="601"/>
  </bookViews>
  <sheets>
    <sheet name="Powiat rada 2016" sheetId="11" r:id="rId1"/>
  </sheets>
  <definedNames>
    <definedName name="_xlnm.Print_Area" localSheetId="0">'Powiat rada 2016'!$A$1:$G$214</definedName>
    <definedName name="_xlnm.Print_Titles" localSheetId="0">'Powiat rada 2016'!$12:$12</definedName>
  </definedNames>
  <calcPr calcId="145621"/>
</workbook>
</file>

<file path=xl/calcChain.xml><?xml version="1.0" encoding="utf-8"?>
<calcChain xmlns="http://schemas.openxmlformats.org/spreadsheetml/2006/main">
  <c r="G214" i="11" l="1"/>
  <c r="F214" i="11"/>
  <c r="E214" i="11"/>
  <c r="G142" i="11"/>
  <c r="F142" i="11"/>
  <c r="E142" i="11"/>
  <c r="F95" i="11"/>
  <c r="E95" i="11"/>
  <c r="G143" i="11" l="1"/>
  <c r="F143" i="11"/>
  <c r="E168" i="11" l="1"/>
  <c r="G21" i="11" l="1"/>
  <c r="F21" i="11"/>
  <c r="E21" i="11"/>
  <c r="G210" i="11" l="1"/>
  <c r="F210" i="11"/>
  <c r="E210" i="11"/>
  <c r="E209" i="11" s="1"/>
  <c r="G209" i="11"/>
  <c r="F209" i="11"/>
  <c r="G206" i="11"/>
  <c r="F206" i="11"/>
  <c r="E206" i="11"/>
  <c r="G204" i="11"/>
  <c r="F204" i="11"/>
  <c r="E204" i="11"/>
  <c r="G200" i="11"/>
  <c r="F200" i="11"/>
  <c r="E200" i="11"/>
  <c r="G197" i="11"/>
  <c r="F197" i="11"/>
  <c r="E197" i="11"/>
  <c r="G192" i="11"/>
  <c r="F192" i="11"/>
  <c r="E192" i="11"/>
  <c r="E191" i="11" s="1"/>
  <c r="G184" i="11"/>
  <c r="F184" i="11"/>
  <c r="E184" i="11"/>
  <c r="G180" i="11"/>
  <c r="F180" i="11"/>
  <c r="E180" i="11"/>
  <c r="G178" i="11"/>
  <c r="F178" i="11"/>
  <c r="E178" i="11"/>
  <c r="G176" i="11"/>
  <c r="F176" i="11"/>
  <c r="E176" i="11"/>
  <c r="E172" i="11" s="1"/>
  <c r="G173" i="11"/>
  <c r="F173" i="11"/>
  <c r="E173" i="11"/>
  <c r="F172" i="11"/>
  <c r="G168" i="11"/>
  <c r="F168" i="11"/>
  <c r="G166" i="11"/>
  <c r="F166" i="11"/>
  <c r="E166" i="11"/>
  <c r="G160" i="11"/>
  <c r="F160" i="11"/>
  <c r="E160" i="11"/>
  <c r="G157" i="11"/>
  <c r="F157" i="11"/>
  <c r="E157" i="11"/>
  <c r="G150" i="11"/>
  <c r="F150" i="11"/>
  <c r="E150" i="11"/>
  <c r="E143" i="11"/>
  <c r="G138" i="11"/>
  <c r="G137" i="11" s="1"/>
  <c r="F138" i="11"/>
  <c r="F137" i="11" s="1"/>
  <c r="E138" i="11"/>
  <c r="E137" i="11" s="1"/>
  <c r="G132" i="11"/>
  <c r="F132" i="11"/>
  <c r="E132" i="11"/>
  <c r="G125" i="11"/>
  <c r="F125" i="11"/>
  <c r="E125" i="11"/>
  <c r="E113" i="11" s="1"/>
  <c r="G118" i="11"/>
  <c r="F118" i="11"/>
  <c r="E118" i="11"/>
  <c r="G116" i="11"/>
  <c r="F116" i="11"/>
  <c r="E116" i="11"/>
  <c r="G114" i="11"/>
  <c r="F114" i="11"/>
  <c r="F113" i="11" s="1"/>
  <c r="E114" i="11"/>
  <c r="G111" i="11"/>
  <c r="F111" i="11"/>
  <c r="E111" i="11"/>
  <c r="G109" i="11"/>
  <c r="F109" i="11"/>
  <c r="E109" i="11"/>
  <c r="G107" i="11"/>
  <c r="F107" i="11"/>
  <c r="E107" i="11"/>
  <c r="G103" i="11"/>
  <c r="F103" i="11"/>
  <c r="E103" i="11"/>
  <c r="G100" i="11"/>
  <c r="F100" i="11"/>
  <c r="E100" i="11"/>
  <c r="E98" i="11" s="1"/>
  <c r="G86" i="11"/>
  <c r="G85" i="11" s="1"/>
  <c r="F86" i="11"/>
  <c r="F85" i="11" s="1"/>
  <c r="E86" i="11"/>
  <c r="E85" i="11" s="1"/>
  <c r="G80" i="11"/>
  <c r="F80" i="11"/>
  <c r="E80" i="11"/>
  <c r="G76" i="11"/>
  <c r="F76" i="11"/>
  <c r="E76" i="11"/>
  <c r="G69" i="11"/>
  <c r="G66" i="11" s="1"/>
  <c r="F69" i="11"/>
  <c r="E69" i="11"/>
  <c r="G67" i="11"/>
  <c r="F67" i="11"/>
  <c r="F66" i="11" s="1"/>
  <c r="E67" i="11"/>
  <c r="G56" i="11"/>
  <c r="F56" i="11"/>
  <c r="E56" i="11"/>
  <c r="G58" i="11"/>
  <c r="F58" i="11"/>
  <c r="E58" i="11"/>
  <c r="G60" i="11"/>
  <c r="F60" i="11"/>
  <c r="E60" i="11"/>
  <c r="G64" i="11"/>
  <c r="F64" i="11"/>
  <c r="E64" i="11"/>
  <c r="G54" i="11"/>
  <c r="F54" i="11"/>
  <c r="E54" i="11"/>
  <c r="G45" i="11"/>
  <c r="G44" i="11" s="1"/>
  <c r="F45" i="11"/>
  <c r="F44" i="11" s="1"/>
  <c r="E45" i="11"/>
  <c r="E44" i="11" s="1"/>
  <c r="G39" i="11"/>
  <c r="G38" i="11" s="1"/>
  <c r="F39" i="11"/>
  <c r="F38" i="11" s="1"/>
  <c r="E39" i="11"/>
  <c r="E38" i="11" s="1"/>
  <c r="G33" i="11"/>
  <c r="G20" i="11" s="1"/>
  <c r="F33" i="11"/>
  <c r="F20" i="11" s="1"/>
  <c r="E33" i="11"/>
  <c r="E20" i="11" s="1"/>
  <c r="G18" i="11"/>
  <c r="G17" i="11" s="1"/>
  <c r="F18" i="11"/>
  <c r="F17" i="11" s="1"/>
  <c r="E18" i="11"/>
  <c r="E17" i="11" s="1"/>
  <c r="G15" i="11"/>
  <c r="G14" i="11" s="1"/>
  <c r="F15" i="11"/>
  <c r="F14" i="11" s="1"/>
  <c r="E15" i="11"/>
  <c r="E14" i="11" s="1"/>
  <c r="F191" i="11" l="1"/>
  <c r="G191" i="11"/>
  <c r="E203" i="11"/>
  <c r="F53" i="11"/>
  <c r="G98" i="11"/>
  <c r="E106" i="11"/>
  <c r="F203" i="11"/>
  <c r="G203" i="11"/>
  <c r="F98" i="11"/>
  <c r="G113" i="11"/>
  <c r="E66" i="11"/>
  <c r="F106" i="11"/>
  <c r="G106" i="11"/>
  <c r="G172" i="11"/>
  <c r="E53" i="11"/>
  <c r="G53" i="11"/>
</calcChain>
</file>

<file path=xl/sharedStrings.xml><?xml version="1.0" encoding="utf-8"?>
<sst xmlns="http://schemas.openxmlformats.org/spreadsheetml/2006/main" count="325" uniqueCount="162">
  <si>
    <t>Dział</t>
  </si>
  <si>
    <t>Rozdział</t>
  </si>
  <si>
    <t>§</t>
  </si>
  <si>
    <t>Pomoc społeczna</t>
  </si>
  <si>
    <t>Rodziny zastępcze</t>
  </si>
  <si>
    <t>0680</t>
  </si>
  <si>
    <t>Powiatowe Centra Pomocy Rodzinie</t>
  </si>
  <si>
    <t>0690</t>
  </si>
  <si>
    <t>wpływy z różnych opłat</t>
  </si>
  <si>
    <t>0920</t>
  </si>
  <si>
    <t>Pozostałe zadania w zakresie polityki społecznej</t>
  </si>
  <si>
    <t>Powiatowe Urzędy Pracy</t>
  </si>
  <si>
    <t>0970</t>
  </si>
  <si>
    <t>wpływy z różnych dochodów</t>
  </si>
  <si>
    <t>Domy Pomocy Społecznej</t>
  </si>
  <si>
    <t>0750</t>
  </si>
  <si>
    <t>dochody z najmu i dzierżawy składników majątkowych Skarbu Państwa, jednostek samorządu terytorialnego lub innych jednostek zaliczanych do sektora finansów publicznych oraz innych  umów o podobnym charakterze</t>
  </si>
  <si>
    <t>0830</t>
  </si>
  <si>
    <t>wpływy z usług</t>
  </si>
  <si>
    <t>0870</t>
  </si>
  <si>
    <t>wpływy ze sprzedaży składników majątkowych</t>
  </si>
  <si>
    <t>Placówki opiekuńczo-wychowawcze</t>
  </si>
  <si>
    <t>Wpływy z usług</t>
  </si>
  <si>
    <t>0960</t>
  </si>
  <si>
    <t>Otrzymane spadki, zapisy i darowizny w postaci pieniężnej</t>
  </si>
  <si>
    <t>Transport i Łączność</t>
  </si>
  <si>
    <t>60014</t>
  </si>
  <si>
    <t>Drogi publiczne powiatowe</t>
  </si>
  <si>
    <t>010</t>
  </si>
  <si>
    <t>Rolnictwo i łowiectwo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</si>
  <si>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</si>
  <si>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</si>
  <si>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</si>
  <si>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020</t>
  </si>
  <si>
    <t>Leśnictwo</t>
  </si>
  <si>
    <t>02001</t>
  </si>
  <si>
    <t>Gospodarka Leśna</t>
  </si>
  <si>
    <t>środki otrzymane od pozostałych jednostek zaliczanych do sektora finansów publicznych na realizację zadań bieżących jednostek zaliczanych do sektora finansów publicznych</t>
  </si>
  <si>
    <t>dotacje celowe otrzymane z powiatu na zadania bieżące realizowane na podstawie porozumień (umów) między jednostkami samorządu terytorialnego</t>
  </si>
  <si>
    <t>2710</t>
  </si>
  <si>
    <t>6207</t>
  </si>
  <si>
    <t>dotacje celowe w ramach programów finansowanych z udziałem środków europejskich oraz środków, o których mowa w art.5 ust.1 pkt 3 oraz ust.3 pkt 5 i 6 ustawy  lub płatności w ramach budżetu środków europejskich</t>
  </si>
  <si>
    <t>6300</t>
  </si>
  <si>
    <t>6430</t>
  </si>
  <si>
    <t>dotacje celowe otrzymane z budżetu państwa na realizację inwestycji i zakupów inwestycyjnych własnych powiatu</t>
  </si>
  <si>
    <t>Turystyka</t>
  </si>
  <si>
    <t>63003</t>
  </si>
  <si>
    <t>Zadania w zakresie upowszechniania turystyki</t>
  </si>
  <si>
    <t>2007</t>
  </si>
  <si>
    <t>Gospodarka mieszkaniowa</t>
  </si>
  <si>
    <t>Gospodarka gruntami i nieruchomościami</t>
  </si>
  <si>
    <t>0470</t>
  </si>
  <si>
    <t>0770</t>
  </si>
  <si>
    <t>dochody jednostek samorządu terytorialnego związane z realizacją zadań z zakresu administracji rządowej oraz innych zadań zleconych ustawami</t>
  </si>
  <si>
    <t>Działalność usługowa</t>
  </si>
  <si>
    <t>Opracowania geodezyjne  i kartograficzne</t>
  </si>
  <si>
    <t>Nadzór Budowlany</t>
  </si>
  <si>
    <t>Pozostała działalność</t>
  </si>
  <si>
    <t>Administracja publiczna</t>
  </si>
  <si>
    <t>Urzędy wojewódzkie</t>
  </si>
  <si>
    <t>Starostwa Powiatowe</t>
  </si>
  <si>
    <t>0420</t>
  </si>
  <si>
    <t>wpływy z opłaty komunikacyjnej</t>
  </si>
  <si>
    <t>2110</t>
  </si>
  <si>
    <t>2310</t>
  </si>
  <si>
    <t>dotacje celowe otrzymane z gminy na zadania bieżące realizowane na podstawie porozumień(umów) między jednostkami samorządu terytorialnego</t>
  </si>
  <si>
    <t>Bezpieczeństwo publiczne i ochrona przeciwpożarowa</t>
  </si>
  <si>
    <t>Udziały powiatów w podatkach stanowiących dochód budżetu państwa</t>
  </si>
  <si>
    <t>0010</t>
  </si>
  <si>
    <t>0020</t>
  </si>
  <si>
    <t>Różne rozliczenia</t>
  </si>
  <si>
    <t>część oświatowa subwencji ogólnej dla jednostek samorządu terytorialnego</t>
  </si>
  <si>
    <t>2920</t>
  </si>
  <si>
    <t>subwencje ogólne z budżetu państwa</t>
  </si>
  <si>
    <t>część wyrównawcza subwencji ogólnej dla powiatów</t>
  </si>
  <si>
    <t>Część równoważąca subwencji ogólnej dla powiatów</t>
  </si>
  <si>
    <t>Oświata i wychowanie</t>
  </si>
  <si>
    <t>Szkoły zawodowe</t>
  </si>
  <si>
    <t>6260</t>
  </si>
  <si>
    <t>dotacje otrzymane z funduszy celowych na finansowanie lub dofinansowanie kosztów realizacji inwestycji i zakupów inwestycyjnych jednostek sektora finansów publicznych</t>
  </si>
  <si>
    <t>dotacje celowe otrzymane z budżetu państwa  na realizację bieżących zadań własnych powiatu</t>
  </si>
  <si>
    <t>Ochrona zdrowia</t>
  </si>
  <si>
    <t>Składki na ubezpieczenie zdrowotne oraz świadczenia dla osób nieobjętych obowiązkiem ubezpieczenia zdrowotnego</t>
  </si>
  <si>
    <t>Ośrodki Wsparcia</t>
  </si>
  <si>
    <t>dotacje celowe otrzymane z budżetu państwa na zadania bieżące realizowane przez powiat na podstawie porozumień z organami administracji rządowej</t>
  </si>
  <si>
    <t>Fundusz pracy</t>
  </si>
  <si>
    <t>2690</t>
  </si>
  <si>
    <t>środki  z Funduszu Pracy otrzymane przez powiat z przeznaczeniem na finansowanie kosztów wynagrodzenia i składek na ubezpieczenia społeczne pracowników powiatowego urzędu pracy</t>
  </si>
  <si>
    <t>dotacje celowe w ramach programów finansowanych z udziałem środków europejskich oraz środków, o których mowa w art..5 ust.1 pkt 3 oraz ust.3 pkt 5 i 6 ustawy  lub płatności w ramach budżetu środków europejskich</t>
  </si>
  <si>
    <t>2009</t>
  </si>
  <si>
    <t>Gospodarka komunalna i ochrona środowiska</t>
  </si>
  <si>
    <t>Wpływy i wydatki związane z gromadzeniem środków z opłat i kar za korzystanie ze środowiska</t>
  </si>
  <si>
    <t>Licea ogólnokształcące</t>
  </si>
  <si>
    <t>Edukacyjna  opieka wychowawcza</t>
  </si>
  <si>
    <t>Internaty i bursy szkolne</t>
  </si>
  <si>
    <t>Specjalne Ośrodki Szkolno-Wychowawcze</t>
  </si>
  <si>
    <t>Prace geodezyjne i kartograficzne (nieinwestycyjne)</t>
  </si>
  <si>
    <t>Kwalifikacja wojskowa</t>
  </si>
  <si>
    <t>Państwowy Fundusz Rehabilitacji Osób Niepełnosprawnych</t>
  </si>
  <si>
    <t>wpływy z tytułu pomocy finansowej udzielonej między jednostkami samorządu terytorialnego na dofinansowanie własnych zadań bieżących</t>
  </si>
  <si>
    <t>Komendy Powiatowe Państw. Straży Pożarnej</t>
  </si>
  <si>
    <t>Poradnie psychologiczno-pedagogiczne w tym poradnie specjalistyczne</t>
  </si>
  <si>
    <t>DOCHODY  OGÓŁEM :</t>
  </si>
  <si>
    <t>Treść</t>
  </si>
  <si>
    <t xml:space="preserve">z tego </t>
  </si>
  <si>
    <t>Plan</t>
  </si>
  <si>
    <t>bieżące</t>
  </si>
  <si>
    <t xml:space="preserve">majątkowe </t>
  </si>
  <si>
    <t>wpłaty z tytułu odpłatnego nabycia prawa własności oraz prawa użytkowania wieczystego nieruchomości</t>
  </si>
  <si>
    <t>Dochody od osób prawnych ,od osób  fizycznych i od innych jednostek nie posiadających osobowości prawnej oraz wydatki związane z ich poborem</t>
  </si>
  <si>
    <t>Wpływy od rodziców z tytułu odpłatności za utrzymanie dzieci (wychowanków) w placówkach opiekuńczo - wychowawczych i w rodzinach zastępczych</t>
  </si>
  <si>
    <t>Zadania Przeciwdziałania Przemocy w Rodzinie</t>
  </si>
  <si>
    <t>dotacje celowe w ramach programów finansowanych z udziałem środków europejskich oraz środków, o których mowa w art.5 ust.1 pkt 3 oraz ust.3 pkt 5 i 6 ustawy lub płatności w ramach budżetu środków europejskich</t>
  </si>
  <si>
    <t>Promocja Jednostek Samorządu Terytorialnego</t>
  </si>
  <si>
    <t>2700</t>
  </si>
  <si>
    <t>Srodki na dofinansowanie własnych zadań bieżących gmin,(związków gmin),powiatów(związków powiatów),samorządów województw pozyskane z innych źródeł</t>
  </si>
  <si>
    <t>6209</t>
  </si>
  <si>
    <t>dotacje rozwojowe</t>
  </si>
  <si>
    <t>6410</t>
  </si>
  <si>
    <t>dotacje celowe otrzymane z budżetu państwa na inwestycje i zakupy inwestycyjne z zakresu administracji rządowej oraz inne zadania zlecone ustawami realizowane przez powiat</t>
  </si>
  <si>
    <t>0580</t>
  </si>
  <si>
    <t>grzywny i inne kary pieniężne od osób prawnych i innych jednostek organizacyjnych</t>
  </si>
  <si>
    <t>Kultura i Ochrona Dziedzictwa Narodowego</t>
  </si>
  <si>
    <t>60078</t>
  </si>
  <si>
    <t>2130</t>
  </si>
  <si>
    <t>Usuwanie  skutków klęsk  żywiołowych</t>
  </si>
  <si>
    <t>Urzędy naczelnych organów władzy państwowej.Kontroli i ochrony prawa oraz sądownictwa</t>
  </si>
  <si>
    <t>Wybory do Rad Gmin.Rad Powiatów i Sejmików województwa.Wybory Wójtów,Burmistrzów i prezydentów Miasta oraz referenda Gminne,Powiatowe i Wojewódzkie</t>
  </si>
  <si>
    <t>Usuwanie skutków klęsk żywiołowych</t>
  </si>
  <si>
    <t>Wpłaty z innych opłat stanowiących dochody jednostki samorządu terytorialnego na podstawie ustaw</t>
  </si>
  <si>
    <t>Szkoły podstawowe specjalne</t>
  </si>
  <si>
    <t>wpływy z tytułu pomocy finansowej udzielonej między jednostkami samorządu terytorialnego na dofinansowanie własnych zadań inwestycyjnych i zakupów inwestycyjnych</t>
  </si>
  <si>
    <t>Plan  dochodów  budżetu  powiatu  na 2016 r.</t>
  </si>
  <si>
    <t xml:space="preserve"> 2016 r.</t>
  </si>
  <si>
    <t xml:space="preserve">dotacje celowe w ramach programów finansowanych z udziałem środków europejskich oraz środków, o których mowa w art.5 ust.1 pkt 3 oraz ust.3 pkt 5 i 6 ustawy  </t>
  </si>
  <si>
    <t>Gimnazja Specjalne</t>
  </si>
  <si>
    <t>60016</t>
  </si>
  <si>
    <t>Drogi publiczne gminne</t>
  </si>
  <si>
    <t>2910</t>
  </si>
  <si>
    <t>wpływy ze zwrotów dotacji oraz płatności,w tym wykorzystanych niezgodnie z przeznaczeniem lub wykorzystanych z naruszeniem procedur,o których mowa w art..184 ustawy</t>
  </si>
  <si>
    <t>dotacje celowe w ramach programów finansowanych z udziałem środków europejskich oraz środków, o których mowa w art.5 ust.1 pkt 3 oraz ust.3 pkt 5 i 6 ustawy  lub płatności w ramach budżetu środków europ</t>
  </si>
  <si>
    <t>Zadania z zakresu geodezji i kartografii</t>
  </si>
  <si>
    <t>0550</t>
  </si>
  <si>
    <t>wpływy z opłat z tytułu użytkowania wieczystego nieruchomości</t>
  </si>
  <si>
    <t>0650</t>
  </si>
  <si>
    <t>wpływy z opłat za wydanie prawa jazdy</t>
  </si>
  <si>
    <t>wpływy z najmu i dzierżawy składników majątkowych Skarbu Państwa, jednostek samorządu terytorialnego lub innych jednostek zaliczanych do sektora finansów publicznych oraz innych umów o podobnym charakterze</t>
  </si>
  <si>
    <t>wpływy z pozostałych odsetek</t>
  </si>
  <si>
    <t>wpływy z podatku dochodowego od osób fizycznych</t>
  </si>
  <si>
    <t>wpływy z podatek dochodowego od osób prawnych</t>
  </si>
  <si>
    <t>dotacje celowe w ramach programów finansowanych z udziałem środków europejskich oraz środków, o których mowa w art.5 ust.1 pkt 3 oraz ust.3 pkt 5 i 6 ustawy  lub płatności w ramach budżetu środków europejskich,z wyłączeniem dochodów klasyfikowanych w paragrafie 205</t>
  </si>
  <si>
    <t>wpływy z otrzymanych spadków, zapisów i darowizn w postaci pieniężnej</t>
  </si>
  <si>
    <t>Zespoły do spraw orzekania o niepełnosprawności</t>
  </si>
  <si>
    <t>6257</t>
  </si>
  <si>
    <t>dotacje celowe w ramach programów finansowanych z udziałem środków europejskich oraz środków, o których mowa w art..5 ust.3 pkt 5 lit.a i b ustawy,lub płatności w ramach budżetu środków europejskich,realizowanych przez jednostki samorządu terytorialnego</t>
  </si>
  <si>
    <t>dotacje celowe otrzymane z tytułu pomocy finansowej udzielanej między jednostkami samorządu terytorialnego na dofinansowanie zadań inwestycyjnych i zakupów inwestycyjnych</t>
  </si>
  <si>
    <t>wpływy z opłat za trwały zarząd ,użytkowanie i służebności</t>
  </si>
  <si>
    <t>Wymiar sprawiedliwości</t>
  </si>
  <si>
    <t>Nieodpłatna pomoc prawna</t>
  </si>
  <si>
    <r>
      <rPr>
        <b/>
        <sz val="11"/>
        <rFont val="Times New Roman"/>
        <family val="1"/>
        <charset val="238"/>
      </rPr>
      <t xml:space="preserve">Załącznik nr 1 </t>
    </r>
    <r>
      <rPr>
        <sz val="11"/>
        <rFont val="Times New Roman"/>
        <family val="1"/>
        <charset val="238"/>
      </rPr>
      <t>do Uchwały</t>
    </r>
  </si>
  <si>
    <t xml:space="preserve">Rady Powiatu Braniewskiego </t>
  </si>
  <si>
    <t xml:space="preserve">Nr XII/95/15 z dnia 22.12.2015r.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</si>
</sst>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9" x14ac:knownFonts="1">
    <font>
      <sz val="10"/>
      <name val="Arial CE"/>
      <family val="2"/>
      <charset val="238"/>
    </font>
    <font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3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/>
    <xf numFmtId="0" fontId="5" fillId="2" borderId="3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49" fontId="5" fillId="0" borderId="33" xfId="0" applyNumberFormat="1" applyFont="1" applyBorder="1" applyAlignment="1">
      <alignment vertical="center" wrapText="1"/>
    </xf>
    <xf numFmtId="49" fontId="6" fillId="0" borderId="35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vertical="center" wrapText="1"/>
    </xf>
    <xf numFmtId="49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3" fontId="6" fillId="0" borderId="42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3" fontId="6" fillId="0" borderId="2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3" fontId="6" fillId="0" borderId="3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49" fontId="6" fillId="0" borderId="23" xfId="0" applyNumberFormat="1" applyFont="1" applyBorder="1" applyAlignment="1">
      <alignment vertical="center" wrapText="1"/>
    </xf>
    <xf numFmtId="49" fontId="5" fillId="0" borderId="14" xfId="0" applyNumberFormat="1" applyFont="1" applyBorder="1" applyAlignment="1">
      <alignment vertical="center" wrapText="1"/>
    </xf>
    <xf numFmtId="49" fontId="6" fillId="0" borderId="1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3" fontId="6" fillId="0" borderId="28" xfId="0" applyNumberFormat="1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9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vertical="center"/>
    </xf>
    <xf numFmtId="49" fontId="6" fillId="0" borderId="28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vertical="center" wrapText="1"/>
    </xf>
    <xf numFmtId="3" fontId="6" fillId="0" borderId="21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vertical="center" wrapText="1"/>
    </xf>
    <xf numFmtId="49" fontId="6" fillId="0" borderId="44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/>
    </xf>
    <xf numFmtId="49" fontId="6" fillId="0" borderId="26" xfId="0" applyNumberFormat="1" applyFont="1" applyBorder="1" applyAlignment="1">
      <alignment vertical="center" wrapText="1"/>
    </xf>
    <xf numFmtId="0" fontId="6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49" fontId="5" fillId="0" borderId="2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3" fontId="5" fillId="4" borderId="36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 vertical="center" wrapText="1"/>
    </xf>
    <xf numFmtId="49" fontId="6" fillId="0" borderId="14" xfId="0" applyNumberFormat="1" applyFont="1" applyBorder="1" applyAlignment="1">
      <alignment vertical="center" wrapText="1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35" xfId="1" applyNumberFormat="1" applyFont="1" applyFill="1" applyBorder="1" applyAlignment="1" applyProtection="1">
      <alignment horizontal="right" vertical="center"/>
    </xf>
    <xf numFmtId="3" fontId="6" fillId="0" borderId="41" xfId="1" applyNumberFormat="1" applyFont="1" applyFill="1" applyBorder="1" applyAlignment="1" applyProtection="1">
      <alignment horizontal="right" vertical="center"/>
    </xf>
    <xf numFmtId="3" fontId="6" fillId="0" borderId="24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3" fontId="6" fillId="0" borderId="30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3" fontId="6" fillId="0" borderId="43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vertical="center"/>
    </xf>
    <xf numFmtId="3" fontId="6" fillId="0" borderId="37" xfId="0" applyNumberFormat="1" applyFont="1" applyBorder="1" applyAlignment="1">
      <alignment vertical="center"/>
    </xf>
    <xf numFmtId="3" fontId="6" fillId="0" borderId="41" xfId="0" applyNumberFormat="1" applyFont="1" applyBorder="1" applyAlignment="1">
      <alignment vertical="center"/>
    </xf>
    <xf numFmtId="49" fontId="5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/>
    </xf>
    <xf numFmtId="3" fontId="6" fillId="0" borderId="23" xfId="1" applyNumberFormat="1" applyFont="1" applyFill="1" applyBorder="1" applyAlignment="1" applyProtection="1">
      <alignment horizontal="right" vertical="center"/>
    </xf>
    <xf numFmtId="3" fontId="6" fillId="0" borderId="17" xfId="1" applyNumberFormat="1" applyFont="1" applyFill="1" applyBorder="1" applyAlignment="1" applyProtection="1">
      <alignment horizontal="right" vertical="center"/>
    </xf>
    <xf numFmtId="0" fontId="6" fillId="0" borderId="20" xfId="0" applyFont="1" applyBorder="1" applyAlignment="1">
      <alignment horizontal="center" vertical="center"/>
    </xf>
    <xf numFmtId="3" fontId="6" fillId="0" borderId="48" xfId="0" applyNumberFormat="1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3" fontId="6" fillId="0" borderId="25" xfId="1" applyNumberFormat="1" applyFont="1" applyFill="1" applyBorder="1" applyAlignment="1" applyProtection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49" fontId="6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3" fontId="6" fillId="0" borderId="53" xfId="1" applyNumberFormat="1" applyFont="1" applyFill="1" applyBorder="1" applyAlignment="1" applyProtection="1">
      <alignment horizontal="right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vertical="center" wrapText="1"/>
    </xf>
    <xf numFmtId="3" fontId="5" fillId="0" borderId="56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" fontId="6" fillId="0" borderId="27" xfId="0" applyNumberFormat="1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3" fontId="6" fillId="0" borderId="26" xfId="1" applyNumberFormat="1" applyFont="1" applyFill="1" applyBorder="1" applyAlignment="1" applyProtection="1">
      <alignment horizontal="right" vertical="center"/>
    </xf>
    <xf numFmtId="0" fontId="5" fillId="4" borderId="57" xfId="0" applyFont="1" applyFill="1" applyBorder="1" applyAlignment="1">
      <alignment horizontal="center" vertical="center"/>
    </xf>
    <xf numFmtId="49" fontId="5" fillId="4" borderId="57" xfId="0" applyNumberFormat="1" applyFont="1" applyFill="1" applyBorder="1" applyAlignment="1">
      <alignment horizontal="center" vertical="center"/>
    </xf>
    <xf numFmtId="49" fontId="5" fillId="4" borderId="57" xfId="0" applyNumberFormat="1" applyFont="1" applyFill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3" fontId="6" fillId="0" borderId="58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horizontal="center" vertical="center"/>
    </xf>
    <xf numFmtId="3" fontId="6" fillId="0" borderId="24" xfId="1" applyNumberFormat="1" applyFont="1" applyFill="1" applyBorder="1" applyAlignment="1" applyProtection="1">
      <alignment horizontal="right" vertical="center"/>
    </xf>
    <xf numFmtId="3" fontId="6" fillId="0" borderId="42" xfId="1" applyNumberFormat="1" applyFont="1" applyFill="1" applyBorder="1" applyAlignment="1" applyProtection="1">
      <alignment horizontal="right" vertical="center"/>
    </xf>
    <xf numFmtId="3" fontId="6" fillId="0" borderId="44" xfId="1" applyNumberFormat="1" applyFont="1" applyFill="1" applyBorder="1" applyAlignment="1" applyProtection="1">
      <alignment horizontal="right" vertical="center"/>
    </xf>
    <xf numFmtId="3" fontId="6" fillId="0" borderId="45" xfId="1" applyNumberFormat="1" applyFont="1" applyFill="1" applyBorder="1" applyAlignment="1" applyProtection="1">
      <alignment horizontal="right" vertical="center"/>
    </xf>
    <xf numFmtId="3" fontId="5" fillId="0" borderId="50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3" fontId="6" fillId="4" borderId="28" xfId="0" applyNumberFormat="1" applyFont="1" applyFill="1" applyBorder="1" applyAlignment="1">
      <alignment vertical="center"/>
    </xf>
    <xf numFmtId="0" fontId="5" fillId="4" borderId="28" xfId="0" applyFont="1" applyFill="1" applyBorder="1" applyAlignment="1">
      <alignment horizontal="center" vertical="center"/>
    </xf>
    <xf numFmtId="49" fontId="6" fillId="4" borderId="28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vertical="center"/>
    </xf>
    <xf numFmtId="0" fontId="5" fillId="4" borderId="22" xfId="0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vertical="center"/>
    </xf>
    <xf numFmtId="3" fontId="6" fillId="4" borderId="30" xfId="0" applyNumberFormat="1" applyFont="1" applyFill="1" applyBorder="1" applyAlignment="1">
      <alignment vertical="center"/>
    </xf>
    <xf numFmtId="49" fontId="6" fillId="4" borderId="14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" fontId="5" fillId="0" borderId="41" xfId="1" applyNumberFormat="1" applyFont="1" applyFill="1" applyBorder="1" applyAlignment="1" applyProtection="1">
      <alignment horizontal="right" vertical="center"/>
    </xf>
    <xf numFmtId="0" fontId="6" fillId="0" borderId="58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vertical="center" wrapText="1"/>
    </xf>
    <xf numFmtId="3" fontId="6" fillId="0" borderId="59" xfId="0" applyNumberFormat="1" applyFont="1" applyBorder="1" applyAlignment="1">
      <alignment vertical="center"/>
    </xf>
    <xf numFmtId="0" fontId="5" fillId="4" borderId="36" xfId="0" applyFont="1" applyFill="1" applyBorder="1" applyAlignment="1">
      <alignment vertical="center"/>
    </xf>
    <xf numFmtId="0" fontId="5" fillId="4" borderId="62" xfId="0" applyFont="1" applyFill="1" applyBorder="1" applyAlignment="1">
      <alignment horizontal="center" vertical="center"/>
    </xf>
    <xf numFmtId="49" fontId="6" fillId="4" borderId="26" xfId="0" applyNumberFormat="1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49" fontId="6" fillId="0" borderId="62" xfId="0" applyNumberFormat="1" applyFont="1" applyBorder="1" applyAlignment="1">
      <alignment vertical="center" wrapText="1"/>
    </xf>
    <xf numFmtId="49" fontId="6" fillId="4" borderId="23" xfId="0" applyNumberFormat="1" applyFont="1" applyFill="1" applyBorder="1" applyAlignment="1">
      <alignment horizontal="center" vertical="center"/>
    </xf>
    <xf numFmtId="3" fontId="6" fillId="4" borderId="23" xfId="1" applyNumberFormat="1" applyFont="1" applyFill="1" applyBorder="1" applyAlignment="1" applyProtection="1">
      <alignment horizontal="right" vertical="center"/>
    </xf>
    <xf numFmtId="3" fontId="6" fillId="4" borderId="24" xfId="1" applyNumberFormat="1" applyFont="1" applyFill="1" applyBorder="1" applyAlignment="1" applyProtection="1">
      <alignment horizontal="right" vertical="center"/>
    </xf>
    <xf numFmtId="3" fontId="6" fillId="4" borderId="43" xfId="1" applyNumberFormat="1" applyFont="1" applyFill="1" applyBorder="1" applyAlignment="1" applyProtection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5" fillId="0" borderId="41" xfId="0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2" xfId="0" applyNumberFormat="1" applyFont="1" applyFill="1" applyBorder="1" applyAlignment="1">
      <alignment vertical="center"/>
    </xf>
    <xf numFmtId="3" fontId="6" fillId="0" borderId="58" xfId="1" applyNumberFormat="1" applyFont="1" applyFill="1" applyBorder="1" applyAlignment="1" applyProtection="1">
      <alignment horizontal="right" vertical="center"/>
    </xf>
    <xf numFmtId="3" fontId="5" fillId="0" borderId="59" xfId="1" applyNumberFormat="1" applyFont="1" applyFill="1" applyBorder="1" applyAlignment="1" applyProtection="1">
      <alignment horizontal="right" vertical="center"/>
    </xf>
    <xf numFmtId="3" fontId="5" fillId="0" borderId="35" xfId="1" applyNumberFormat="1" applyFont="1" applyFill="1" applyBorder="1" applyAlignment="1" applyProtection="1">
      <alignment horizontal="right" vertical="center"/>
    </xf>
    <xf numFmtId="3" fontId="5" fillId="0" borderId="41" xfId="0" applyNumberFormat="1" applyFont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3" fontId="5" fillId="2" borderId="32" xfId="0" applyNumberFormat="1" applyFont="1" applyFill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0" borderId="33" xfId="1" applyNumberFormat="1" applyFont="1" applyFill="1" applyBorder="1" applyAlignment="1" applyProtection="1">
      <alignment horizontal="right" vertical="center"/>
    </xf>
    <xf numFmtId="3" fontId="6" fillId="0" borderId="14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horizontal="right" vertical="center"/>
    </xf>
    <xf numFmtId="3" fontId="5" fillId="0" borderId="14" xfId="1" applyNumberFormat="1" applyFont="1" applyFill="1" applyBorder="1" applyAlignment="1" applyProtection="1">
      <alignment horizontal="right" vertical="center"/>
    </xf>
    <xf numFmtId="3" fontId="5" fillId="4" borderId="36" xfId="0" applyNumberFormat="1" applyFont="1" applyFill="1" applyBorder="1" applyAlignment="1">
      <alignment horizontal="right" vertical="center"/>
    </xf>
    <xf numFmtId="3" fontId="5" fillId="4" borderId="57" xfId="0" applyNumberFormat="1" applyFont="1" applyFill="1" applyBorder="1" applyAlignment="1">
      <alignment vertical="center"/>
    </xf>
    <xf numFmtId="3" fontId="5" fillId="4" borderId="14" xfId="0" applyNumberFormat="1" applyFont="1" applyFill="1" applyBorder="1" applyAlignment="1">
      <alignment vertical="center"/>
    </xf>
    <xf numFmtId="3" fontId="5" fillId="0" borderId="44" xfId="0" applyNumberFormat="1" applyFont="1" applyBorder="1" applyAlignment="1">
      <alignment vertical="center"/>
    </xf>
    <xf numFmtId="3" fontId="5" fillId="0" borderId="36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44" xfId="0" applyNumberFormat="1" applyFont="1" applyFill="1" applyBorder="1" applyAlignment="1">
      <alignment vertical="center"/>
    </xf>
    <xf numFmtId="3" fontId="5" fillId="2" borderId="11" xfId="1" applyNumberFormat="1" applyFont="1" applyFill="1" applyBorder="1" applyAlignment="1" applyProtection="1">
      <alignment horizontal="right" vertical="center"/>
    </xf>
    <xf numFmtId="3" fontId="5" fillId="0" borderId="46" xfId="0" applyNumberFormat="1" applyFont="1" applyBorder="1" applyAlignment="1">
      <alignment vertical="center"/>
    </xf>
    <xf numFmtId="3" fontId="5" fillId="0" borderId="28" xfId="1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64" xfId="0" applyNumberFormat="1" applyFont="1" applyFill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5" fillId="2" borderId="65" xfId="0" applyNumberFormat="1" applyFont="1" applyFill="1" applyBorder="1" applyAlignment="1">
      <alignment vertical="center"/>
    </xf>
    <xf numFmtId="3" fontId="5" fillId="0" borderId="34" xfId="1" applyNumberFormat="1" applyFont="1" applyFill="1" applyBorder="1" applyAlignment="1" applyProtection="1">
      <alignment horizontal="right" vertical="center"/>
    </xf>
    <xf numFmtId="3" fontId="5" fillId="0" borderId="34" xfId="0" applyNumberFormat="1" applyFont="1" applyBorder="1" applyAlignment="1">
      <alignment vertical="center"/>
    </xf>
    <xf numFmtId="3" fontId="5" fillId="4" borderId="50" xfId="0" applyNumberFormat="1" applyFont="1" applyFill="1" applyBorder="1" applyAlignment="1">
      <alignment vertical="center"/>
    </xf>
    <xf numFmtId="3" fontId="5" fillId="0" borderId="45" xfId="0" applyNumberFormat="1" applyFont="1" applyBorder="1" applyAlignment="1">
      <alignment horizontal="right" vertical="center"/>
    </xf>
    <xf numFmtId="3" fontId="5" fillId="0" borderId="16" xfId="1" applyNumberFormat="1" applyFont="1" applyFill="1" applyBorder="1" applyAlignment="1" applyProtection="1">
      <alignment horizontal="right" vertical="center"/>
    </xf>
    <xf numFmtId="3" fontId="5" fillId="4" borderId="50" xfId="0" applyNumberFormat="1" applyFont="1" applyFill="1" applyBorder="1" applyAlignment="1">
      <alignment horizontal="right" vertical="center"/>
    </xf>
    <xf numFmtId="3" fontId="5" fillId="4" borderId="66" xfId="0" applyNumberFormat="1" applyFont="1" applyFill="1" applyBorder="1" applyAlignment="1">
      <alignment vertical="center"/>
    </xf>
    <xf numFmtId="3" fontId="5" fillId="4" borderId="16" xfId="0" applyNumberFormat="1" applyFont="1" applyFill="1" applyBorder="1" applyAlignment="1">
      <alignment vertical="center"/>
    </xf>
    <xf numFmtId="3" fontId="5" fillId="0" borderId="45" xfId="0" applyNumberFormat="1" applyFont="1" applyBorder="1" applyAlignment="1">
      <alignment vertical="center"/>
    </xf>
    <xf numFmtId="3" fontId="5" fillId="0" borderId="50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45" xfId="0" applyNumberFormat="1" applyFont="1" applyFill="1" applyBorder="1" applyAlignment="1">
      <alignment vertical="center"/>
    </xf>
    <xf numFmtId="3" fontId="5" fillId="2" borderId="12" xfId="1" applyNumberFormat="1" applyFont="1" applyFill="1" applyBorder="1" applyAlignment="1" applyProtection="1">
      <alignment horizontal="right" vertical="center"/>
    </xf>
    <xf numFmtId="3" fontId="5" fillId="0" borderId="47" xfId="0" applyNumberFormat="1" applyFont="1" applyBorder="1" applyAlignment="1">
      <alignment vertical="center"/>
    </xf>
    <xf numFmtId="3" fontId="5" fillId="0" borderId="29" xfId="1" applyNumberFormat="1" applyFont="1" applyFill="1" applyBorder="1" applyAlignment="1" applyProtection="1">
      <alignment vertical="center"/>
    </xf>
    <xf numFmtId="3" fontId="5" fillId="2" borderId="12" xfId="0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0" fontId="5" fillId="0" borderId="67" xfId="0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vertical="center" wrapText="1"/>
    </xf>
    <xf numFmtId="3" fontId="5" fillId="0" borderId="67" xfId="1" applyNumberFormat="1" applyFont="1" applyFill="1" applyBorder="1" applyAlignment="1" applyProtection="1">
      <alignment horizontal="right" vertical="center"/>
    </xf>
    <xf numFmtId="3" fontId="5" fillId="0" borderId="67" xfId="0" applyNumberFormat="1" applyFont="1" applyBorder="1" applyAlignment="1">
      <alignment vertical="center"/>
    </xf>
    <xf numFmtId="0" fontId="5" fillId="5" borderId="68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49" fontId="5" fillId="5" borderId="69" xfId="0" applyNumberFormat="1" applyFont="1" applyFill="1" applyBorder="1" applyAlignment="1">
      <alignment horizontal="center" vertical="center"/>
    </xf>
    <xf numFmtId="49" fontId="5" fillId="5" borderId="69" xfId="0" applyNumberFormat="1" applyFont="1" applyFill="1" applyBorder="1" applyAlignment="1">
      <alignment vertical="center" wrapText="1"/>
    </xf>
    <xf numFmtId="3" fontId="5" fillId="5" borderId="69" xfId="1" applyNumberFormat="1" applyFont="1" applyFill="1" applyBorder="1" applyAlignment="1" applyProtection="1">
      <alignment horizontal="right" vertical="center"/>
    </xf>
    <xf numFmtId="3" fontId="5" fillId="5" borderId="70" xfId="0" applyNumberFormat="1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6" fillId="0" borderId="72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6" fillId="2" borderId="60" xfId="0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9" xfId="0" applyNumberFormat="1" applyFont="1" applyFill="1" applyBorder="1" applyAlignment="1">
      <alignment horizontal="right" vertical="center"/>
    </xf>
    <xf numFmtId="3" fontId="5" fillId="2" borderId="65" xfId="0" applyNumberFormat="1" applyFont="1" applyFill="1" applyBorder="1" applyAlignment="1">
      <alignment horizontal="right" vertical="center"/>
    </xf>
    <xf numFmtId="3" fontId="5" fillId="2" borderId="37" xfId="0" applyNumberFormat="1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zoomScale="115" zoomScaleNormal="100" zoomScaleSheetLayoutView="115" workbookViewId="0">
      <pane xSplit="3" ySplit="13" topLeftCell="D197" activePane="bottomRight" state="frozen"/>
      <selection pane="topRight" activeCell="D1" sqref="D1"/>
      <selection pane="bottomLeft" activeCell="A104" sqref="A104"/>
      <selection pane="bottomRight" activeCell="F4" sqref="F4"/>
    </sheetView>
  </sheetViews>
  <sheetFormatPr defaultRowHeight="12.75" x14ac:dyDescent="0.2"/>
  <cols>
    <col min="1" max="1" width="6.140625" customWidth="1"/>
    <col min="2" max="2" width="8.42578125" customWidth="1"/>
    <col min="3" max="3" width="5.85546875" style="1" customWidth="1"/>
    <col min="4" max="4" width="57.5703125" customWidth="1"/>
    <col min="5" max="5" width="12.85546875" customWidth="1"/>
    <col min="6" max="6" width="15.42578125" customWidth="1"/>
    <col min="7" max="7" width="13.5703125" customWidth="1"/>
  </cols>
  <sheetData>
    <row r="1" spans="1:7" ht="15" x14ac:dyDescent="0.25">
      <c r="A1" s="22"/>
      <c r="B1" s="22"/>
      <c r="C1" s="24"/>
      <c r="D1" s="26"/>
      <c r="E1" s="141"/>
      <c r="F1" s="22" t="s">
        <v>159</v>
      </c>
      <c r="G1" s="22"/>
    </row>
    <row r="2" spans="1:7" ht="15" x14ac:dyDescent="0.25">
      <c r="A2" s="22"/>
      <c r="B2" s="22"/>
      <c r="C2" s="24"/>
      <c r="D2" s="26"/>
      <c r="E2" s="141"/>
      <c r="F2" s="22" t="s">
        <v>160</v>
      </c>
      <c r="G2" s="22"/>
    </row>
    <row r="3" spans="1:7" ht="15" x14ac:dyDescent="0.25">
      <c r="A3" s="22"/>
      <c r="B3" s="22"/>
      <c r="C3" s="24"/>
      <c r="D3" s="26"/>
      <c r="E3" s="141"/>
      <c r="F3" s="22" t="s">
        <v>161</v>
      </c>
      <c r="G3" s="22"/>
    </row>
    <row r="4" spans="1:7" ht="14.25" customHeight="1" x14ac:dyDescent="0.25">
      <c r="A4" s="22"/>
      <c r="B4" s="22"/>
      <c r="C4" s="24"/>
      <c r="D4" s="26"/>
      <c r="E4" s="22"/>
      <c r="F4" s="22"/>
      <c r="G4" s="22"/>
    </row>
    <row r="5" spans="1:7" ht="15" x14ac:dyDescent="0.25">
      <c r="A5" s="22"/>
      <c r="B5" s="142"/>
      <c r="C5" s="143"/>
      <c r="D5" s="25" t="s">
        <v>132</v>
      </c>
      <c r="E5" s="25"/>
      <c r="F5" s="22"/>
      <c r="G5" s="22"/>
    </row>
    <row r="6" spans="1:7" ht="7.5" customHeight="1" x14ac:dyDescent="0.25">
      <c r="A6" s="22"/>
      <c r="B6" s="22"/>
      <c r="C6" s="24"/>
      <c r="D6" s="26"/>
      <c r="E6" s="23"/>
      <c r="F6" s="22"/>
      <c r="G6" s="22"/>
    </row>
    <row r="7" spans="1:7" ht="0.75" customHeight="1" thickBot="1" x14ac:dyDescent="0.3">
      <c r="A7" s="22"/>
      <c r="B7" s="22"/>
      <c r="C7" s="24"/>
      <c r="D7" s="22"/>
      <c r="E7" s="22"/>
      <c r="F7" s="22"/>
      <c r="G7" s="22"/>
    </row>
    <row r="8" spans="1:7" ht="16.5" customHeight="1" thickBot="1" x14ac:dyDescent="0.25">
      <c r="A8" s="322" t="s">
        <v>0</v>
      </c>
      <c r="B8" s="323" t="s">
        <v>1</v>
      </c>
      <c r="C8" s="323" t="s">
        <v>2</v>
      </c>
      <c r="D8" s="323" t="s">
        <v>103</v>
      </c>
      <c r="E8" s="27"/>
      <c r="F8" s="318" t="s">
        <v>104</v>
      </c>
      <c r="G8" s="318"/>
    </row>
    <row r="9" spans="1:7" ht="12.75" hidden="1" customHeight="1" x14ac:dyDescent="0.25">
      <c r="A9" s="322"/>
      <c r="B9" s="323"/>
      <c r="C9" s="323"/>
      <c r="D9" s="323"/>
      <c r="E9" s="28"/>
      <c r="F9" s="318"/>
      <c r="G9" s="318"/>
    </row>
    <row r="10" spans="1:7" ht="16.5" thickTop="1" thickBot="1" x14ac:dyDescent="0.3">
      <c r="A10" s="322"/>
      <c r="B10" s="323"/>
      <c r="C10" s="323"/>
      <c r="D10" s="323"/>
      <c r="E10" s="29" t="s">
        <v>105</v>
      </c>
      <c r="F10" s="318"/>
      <c r="G10" s="318"/>
    </row>
    <row r="11" spans="1:7" ht="16.5" customHeight="1" thickTop="1" thickBot="1" x14ac:dyDescent="0.3">
      <c r="A11" s="322"/>
      <c r="B11" s="323"/>
      <c r="C11" s="323"/>
      <c r="D11" s="323"/>
      <c r="E11" s="144" t="s">
        <v>133</v>
      </c>
      <c r="F11" s="30" t="s">
        <v>106</v>
      </c>
      <c r="G11" s="31" t="s">
        <v>107</v>
      </c>
    </row>
    <row r="12" spans="1:7" s="2" customFormat="1" ht="15" customHeight="1" thickTop="1" thickBot="1" x14ac:dyDescent="0.25">
      <c r="A12" s="32">
        <v>1</v>
      </c>
      <c r="B12" s="33">
        <v>2</v>
      </c>
      <c r="C12" s="33">
        <v>3</v>
      </c>
      <c r="D12" s="33">
        <v>4</v>
      </c>
      <c r="E12" s="34">
        <v>5</v>
      </c>
      <c r="F12" s="33">
        <v>6</v>
      </c>
      <c r="G12" s="35">
        <v>7</v>
      </c>
    </row>
    <row r="13" spans="1:7" s="2" customFormat="1" ht="7.5" customHeight="1" thickTop="1" thickBot="1" x14ac:dyDescent="0.25">
      <c r="A13" s="36"/>
      <c r="B13" s="37"/>
      <c r="C13" s="37"/>
      <c r="D13" s="37"/>
      <c r="E13" s="38"/>
      <c r="F13" s="152"/>
      <c r="G13" s="153"/>
    </row>
    <row r="14" spans="1:7" s="2" customFormat="1" ht="21" customHeight="1" thickTop="1" thickBot="1" x14ac:dyDescent="0.25">
      <c r="A14" s="149" t="s">
        <v>28</v>
      </c>
      <c r="B14" s="11"/>
      <c r="C14" s="11"/>
      <c r="D14" s="12" t="s">
        <v>29</v>
      </c>
      <c r="E14" s="258">
        <f t="shared" ref="E14:G14" si="0">SUM(E15)</f>
        <v>5000</v>
      </c>
      <c r="F14" s="258">
        <f t="shared" si="0"/>
        <v>5000</v>
      </c>
      <c r="G14" s="278">
        <f t="shared" si="0"/>
        <v>0</v>
      </c>
    </row>
    <row r="15" spans="1:7" s="3" customFormat="1" ht="15" customHeight="1" x14ac:dyDescent="0.2">
      <c r="A15" s="208"/>
      <c r="B15" s="124" t="s">
        <v>30</v>
      </c>
      <c r="C15" s="40"/>
      <c r="D15" s="87" t="s">
        <v>31</v>
      </c>
      <c r="E15" s="259">
        <f t="shared" ref="E15:G15" si="1">SUM(E16)</f>
        <v>5000</v>
      </c>
      <c r="F15" s="259">
        <f t="shared" si="1"/>
        <v>5000</v>
      </c>
      <c r="G15" s="279">
        <f t="shared" si="1"/>
        <v>0</v>
      </c>
    </row>
    <row r="16" spans="1:7" s="3" customFormat="1" ht="49.5" customHeight="1" thickBot="1" x14ac:dyDescent="0.25">
      <c r="A16" s="208"/>
      <c r="B16" s="125"/>
      <c r="C16" s="42">
        <v>2110</v>
      </c>
      <c r="D16" s="43" t="s">
        <v>32</v>
      </c>
      <c r="E16" s="44">
        <v>5000</v>
      </c>
      <c r="F16" s="102">
        <v>5000</v>
      </c>
      <c r="G16" s="154"/>
    </row>
    <row r="17" spans="1:7" s="8" customFormat="1" ht="21" customHeight="1" thickBot="1" x14ac:dyDescent="0.25">
      <c r="A17" s="150" t="s">
        <v>33</v>
      </c>
      <c r="B17" s="207"/>
      <c r="C17" s="207"/>
      <c r="D17" s="13" t="s">
        <v>34</v>
      </c>
      <c r="E17" s="250">
        <f t="shared" ref="E17:G17" si="2">SUM(E18)</f>
        <v>172300</v>
      </c>
      <c r="F17" s="250">
        <f t="shared" si="2"/>
        <v>172300</v>
      </c>
      <c r="G17" s="251">
        <f t="shared" si="2"/>
        <v>0</v>
      </c>
    </row>
    <row r="18" spans="1:7" s="8" customFormat="1" ht="15" customHeight="1" x14ac:dyDescent="0.2">
      <c r="A18" s="155"/>
      <c r="B18" s="126" t="s">
        <v>35</v>
      </c>
      <c r="C18" s="21"/>
      <c r="D18" s="45" t="s">
        <v>36</v>
      </c>
      <c r="E18" s="260">
        <f t="shared" ref="E18:G18" si="3">SUM(E19)</f>
        <v>172300</v>
      </c>
      <c r="F18" s="260">
        <f t="shared" si="3"/>
        <v>172300</v>
      </c>
      <c r="G18" s="245">
        <f t="shared" si="3"/>
        <v>0</v>
      </c>
    </row>
    <row r="19" spans="1:7" s="8" customFormat="1" ht="45.75" customHeight="1" thickBot="1" x14ac:dyDescent="0.25">
      <c r="A19" s="156"/>
      <c r="B19" s="46"/>
      <c r="C19" s="46">
        <v>2460</v>
      </c>
      <c r="D19" s="47" t="s">
        <v>37</v>
      </c>
      <c r="E19" s="48">
        <v>172300</v>
      </c>
      <c r="F19" s="48">
        <v>172300</v>
      </c>
      <c r="G19" s="157"/>
    </row>
    <row r="20" spans="1:7" s="3" customFormat="1" ht="24.75" customHeight="1" thickBot="1" x14ac:dyDescent="0.25">
      <c r="A20" s="206">
        <v>600</v>
      </c>
      <c r="B20" s="127"/>
      <c r="C20" s="15"/>
      <c r="D20" s="16" t="s">
        <v>25</v>
      </c>
      <c r="E20" s="261">
        <f>SUM(E21+E33)</f>
        <v>3400278</v>
      </c>
      <c r="F20" s="261">
        <f>SUM(F21+F33)</f>
        <v>533045</v>
      </c>
      <c r="G20" s="280">
        <f>SUM(G21+G33)</f>
        <v>2867233</v>
      </c>
    </row>
    <row r="21" spans="1:7" s="3" customFormat="1" ht="15" customHeight="1" x14ac:dyDescent="0.2">
      <c r="A21" s="208"/>
      <c r="B21" s="96" t="s">
        <v>26</v>
      </c>
      <c r="C21" s="49"/>
      <c r="D21" s="50" t="s">
        <v>27</v>
      </c>
      <c r="E21" s="262">
        <f>SUM(E23:E32)</f>
        <v>3400278</v>
      </c>
      <c r="F21" s="262">
        <f>SUM(F23:F32)</f>
        <v>533045</v>
      </c>
      <c r="G21" s="281">
        <f>SUM(G23:G32)</f>
        <v>2867233</v>
      </c>
    </row>
    <row r="22" spans="1:7" s="3" customFormat="1" ht="36.75" hidden="1" customHeight="1" x14ac:dyDescent="0.2">
      <c r="A22" s="208"/>
      <c r="B22" s="128"/>
      <c r="C22" s="51" t="s">
        <v>120</v>
      </c>
      <c r="D22" s="52" t="s">
        <v>121</v>
      </c>
      <c r="E22" s="158">
        <v>0</v>
      </c>
      <c r="F22" s="158"/>
      <c r="G22" s="159"/>
    </row>
    <row r="23" spans="1:7" s="3" customFormat="1" ht="12.75" customHeight="1" x14ac:dyDescent="0.2">
      <c r="A23" s="208"/>
      <c r="B23" s="128"/>
      <c r="C23" s="56" t="s">
        <v>7</v>
      </c>
      <c r="D23" s="59" t="s">
        <v>8</v>
      </c>
      <c r="E23" s="58">
        <v>403500</v>
      </c>
      <c r="F23" s="58">
        <v>403500</v>
      </c>
      <c r="G23" s="161"/>
    </row>
    <row r="24" spans="1:7" s="3" customFormat="1" ht="60.75" customHeight="1" x14ac:dyDescent="0.2">
      <c r="A24" s="249"/>
      <c r="B24" s="128"/>
      <c r="C24" s="56" t="s">
        <v>15</v>
      </c>
      <c r="D24" s="57" t="s">
        <v>146</v>
      </c>
      <c r="E24" s="58">
        <v>103528</v>
      </c>
      <c r="F24" s="58">
        <v>103528</v>
      </c>
      <c r="G24" s="161"/>
    </row>
    <row r="25" spans="1:7" s="3" customFormat="1" ht="30" hidden="1" customHeight="1" x14ac:dyDescent="0.2">
      <c r="A25" s="249"/>
      <c r="B25" s="128"/>
      <c r="C25" s="56" t="s">
        <v>19</v>
      </c>
      <c r="D25" s="74" t="s">
        <v>20</v>
      </c>
      <c r="E25" s="58">
        <v>0</v>
      </c>
      <c r="F25" s="58"/>
      <c r="G25" s="161"/>
    </row>
    <row r="26" spans="1:7" s="3" customFormat="1" ht="12.75" customHeight="1" x14ac:dyDescent="0.2">
      <c r="A26" s="249"/>
      <c r="B26" s="128"/>
      <c r="C26" s="56" t="s">
        <v>9</v>
      </c>
      <c r="D26" s="59" t="s">
        <v>147</v>
      </c>
      <c r="E26" s="58">
        <v>1017</v>
      </c>
      <c r="F26" s="58">
        <v>1017</v>
      </c>
      <c r="G26" s="161"/>
    </row>
    <row r="27" spans="1:7" s="3" customFormat="1" ht="12.75" customHeight="1" x14ac:dyDescent="0.2">
      <c r="A27" s="249"/>
      <c r="B27" s="128"/>
      <c r="C27" s="56" t="s">
        <v>12</v>
      </c>
      <c r="D27" s="59" t="s">
        <v>13</v>
      </c>
      <c r="E27" s="58">
        <v>25000</v>
      </c>
      <c r="F27" s="58">
        <v>25000</v>
      </c>
      <c r="G27" s="161"/>
    </row>
    <row r="28" spans="1:7" s="3" customFormat="1" ht="51.75" hidden="1" customHeight="1" x14ac:dyDescent="0.2">
      <c r="A28" s="249"/>
      <c r="B28" s="128"/>
      <c r="C28" s="56" t="s">
        <v>114</v>
      </c>
      <c r="D28" s="57" t="s">
        <v>115</v>
      </c>
      <c r="E28" s="58">
        <v>0</v>
      </c>
      <c r="F28" s="58"/>
      <c r="G28" s="161"/>
    </row>
    <row r="29" spans="1:7" s="3" customFormat="1" ht="51.75" hidden="1" customHeight="1" x14ac:dyDescent="0.2">
      <c r="A29" s="249"/>
      <c r="B29" s="128"/>
      <c r="C29" s="56" t="s">
        <v>39</v>
      </c>
      <c r="D29" s="57" t="s">
        <v>99</v>
      </c>
      <c r="E29" s="58">
        <v>0</v>
      </c>
      <c r="F29" s="58">
        <v>0</v>
      </c>
      <c r="G29" s="161"/>
    </row>
    <row r="30" spans="1:7" s="3" customFormat="1" ht="75.75" customHeight="1" x14ac:dyDescent="0.2">
      <c r="A30" s="249"/>
      <c r="B30" s="128"/>
      <c r="C30" s="56" t="s">
        <v>153</v>
      </c>
      <c r="D30" s="57" t="s">
        <v>154</v>
      </c>
      <c r="E30" s="58">
        <v>915699</v>
      </c>
      <c r="F30" s="58"/>
      <c r="G30" s="161">
        <v>915699</v>
      </c>
    </row>
    <row r="31" spans="1:7" s="3" customFormat="1" ht="49.5" customHeight="1" x14ac:dyDescent="0.2">
      <c r="A31" s="249"/>
      <c r="B31" s="128"/>
      <c r="C31" s="56" t="s">
        <v>42</v>
      </c>
      <c r="D31" s="57" t="s">
        <v>155</v>
      </c>
      <c r="E31" s="58">
        <v>190000</v>
      </c>
      <c r="F31" s="58"/>
      <c r="G31" s="161">
        <v>190000</v>
      </c>
    </row>
    <row r="32" spans="1:7" s="3" customFormat="1" ht="35.25" customHeight="1" thickBot="1" x14ac:dyDescent="0.25">
      <c r="A32" s="208"/>
      <c r="B32" s="128"/>
      <c r="C32" s="64" t="s">
        <v>43</v>
      </c>
      <c r="D32" s="65" t="s">
        <v>44</v>
      </c>
      <c r="E32" s="44">
        <v>1761534</v>
      </c>
      <c r="F32" s="44"/>
      <c r="G32" s="154">
        <v>1761534</v>
      </c>
    </row>
    <row r="33" spans="1:7" s="3" customFormat="1" ht="26.25" hidden="1" customHeight="1" x14ac:dyDescent="0.2">
      <c r="A33" s="228"/>
      <c r="B33" s="104" t="s">
        <v>136</v>
      </c>
      <c r="C33" s="90"/>
      <c r="D33" s="80" t="s">
        <v>137</v>
      </c>
      <c r="E33" s="263">
        <f t="shared" ref="E33:G33" si="4">SUM(E34:E35)</f>
        <v>0</v>
      </c>
      <c r="F33" s="263">
        <f t="shared" si="4"/>
        <v>0</v>
      </c>
      <c r="G33" s="178">
        <f t="shared" si="4"/>
        <v>0</v>
      </c>
    </row>
    <row r="34" spans="1:7" s="3" customFormat="1" ht="25.5" hidden="1" customHeight="1" x14ac:dyDescent="0.2">
      <c r="A34" s="228"/>
      <c r="B34" s="128"/>
      <c r="C34" s="51" t="s">
        <v>9</v>
      </c>
      <c r="D34" s="118" t="s">
        <v>147</v>
      </c>
      <c r="E34" s="72">
        <v>0</v>
      </c>
      <c r="F34" s="72">
        <v>0</v>
      </c>
      <c r="G34" s="170"/>
    </row>
    <row r="35" spans="1:7" s="3" customFormat="1" ht="49.5" hidden="1" customHeight="1" thickBot="1" x14ac:dyDescent="0.25">
      <c r="A35" s="228"/>
      <c r="B35" s="128"/>
      <c r="C35" s="88" t="s">
        <v>138</v>
      </c>
      <c r="D35" s="119" t="s">
        <v>139</v>
      </c>
      <c r="E35" s="86">
        <v>0</v>
      </c>
      <c r="F35" s="86">
        <v>0</v>
      </c>
      <c r="G35" s="197"/>
    </row>
    <row r="36" spans="1:7" s="3" customFormat="1" ht="26.25" hidden="1" customHeight="1" x14ac:dyDescent="0.2">
      <c r="A36" s="208"/>
      <c r="B36" s="104" t="s">
        <v>123</v>
      </c>
      <c r="C36" s="90"/>
      <c r="D36" s="103" t="s">
        <v>125</v>
      </c>
      <c r="E36" s="107">
        <v>0</v>
      </c>
      <c r="F36" s="107">
        <v>0</v>
      </c>
      <c r="G36" s="165">
        <v>0</v>
      </c>
    </row>
    <row r="37" spans="1:7" s="3" customFormat="1" ht="39" hidden="1" customHeight="1" thickBot="1" x14ac:dyDescent="0.25">
      <c r="A37" s="208"/>
      <c r="B37" s="128"/>
      <c r="C37" s="67" t="s">
        <v>124</v>
      </c>
      <c r="D37" s="63" t="s">
        <v>80</v>
      </c>
      <c r="E37" s="44">
        <v>0</v>
      </c>
      <c r="F37" s="44">
        <v>0</v>
      </c>
      <c r="G37" s="154"/>
    </row>
    <row r="38" spans="1:7" s="3" customFormat="1" ht="34.5" hidden="1" customHeight="1" thickBot="1" x14ac:dyDescent="0.25">
      <c r="A38" s="206">
        <v>630</v>
      </c>
      <c r="B38" s="17"/>
      <c r="C38" s="17"/>
      <c r="D38" s="18" t="s">
        <v>45</v>
      </c>
      <c r="E38" s="250">
        <f t="shared" ref="E38:G38" si="5">SUM(E39)</f>
        <v>0</v>
      </c>
      <c r="F38" s="250">
        <f t="shared" si="5"/>
        <v>0</v>
      </c>
      <c r="G38" s="251">
        <f t="shared" si="5"/>
        <v>0</v>
      </c>
    </row>
    <row r="39" spans="1:7" s="3" customFormat="1" ht="15" hidden="1" customHeight="1" x14ac:dyDescent="0.2">
      <c r="A39" s="208"/>
      <c r="B39" s="96" t="s">
        <v>46</v>
      </c>
      <c r="C39" s="68"/>
      <c r="D39" s="69" t="s">
        <v>47</v>
      </c>
      <c r="E39" s="264">
        <f t="shared" ref="E39:G39" si="6">SUM(E40:E43)</f>
        <v>0</v>
      </c>
      <c r="F39" s="264">
        <f t="shared" si="6"/>
        <v>0</v>
      </c>
      <c r="G39" s="282">
        <f t="shared" si="6"/>
        <v>0</v>
      </c>
    </row>
    <row r="40" spans="1:7" s="3" customFormat="1" ht="15" hidden="1" customHeight="1" x14ac:dyDescent="0.2">
      <c r="A40" s="228"/>
      <c r="B40" s="128"/>
      <c r="C40" s="51" t="s">
        <v>9</v>
      </c>
      <c r="D40" s="118" t="s">
        <v>147</v>
      </c>
      <c r="E40" s="72">
        <v>0</v>
      </c>
      <c r="F40" s="72">
        <v>0</v>
      </c>
      <c r="G40" s="170"/>
    </row>
    <row r="41" spans="1:7" s="3" customFormat="1" ht="50.25" hidden="1" customHeight="1" x14ac:dyDescent="0.2">
      <c r="A41" s="208"/>
      <c r="B41" s="128"/>
      <c r="C41" s="56" t="s">
        <v>40</v>
      </c>
      <c r="D41" s="57" t="s">
        <v>134</v>
      </c>
      <c r="E41" s="58">
        <v>0</v>
      </c>
      <c r="F41" s="58"/>
      <c r="G41" s="161">
        <v>0</v>
      </c>
    </row>
    <row r="42" spans="1:7" s="3" customFormat="1" ht="52.5" hidden="1" customHeight="1" x14ac:dyDescent="0.2">
      <c r="A42" s="215"/>
      <c r="B42" s="128"/>
      <c r="C42" s="56" t="s">
        <v>116</v>
      </c>
      <c r="D42" s="57" t="s">
        <v>134</v>
      </c>
      <c r="E42" s="58">
        <v>0</v>
      </c>
      <c r="F42" s="58"/>
      <c r="G42" s="161">
        <v>0</v>
      </c>
    </row>
    <row r="43" spans="1:7" s="3" customFormat="1" ht="48" hidden="1" customHeight="1" thickBot="1" x14ac:dyDescent="0.25">
      <c r="A43" s="249"/>
      <c r="B43" s="128"/>
      <c r="C43" s="97" t="s">
        <v>42</v>
      </c>
      <c r="D43" s="119" t="s">
        <v>131</v>
      </c>
      <c r="E43" s="99">
        <v>0</v>
      </c>
      <c r="F43" s="99"/>
      <c r="G43" s="176">
        <v>0</v>
      </c>
    </row>
    <row r="44" spans="1:7" s="8" customFormat="1" ht="21" customHeight="1" thickBot="1" x14ac:dyDescent="0.25">
      <c r="A44" s="247">
        <v>700</v>
      </c>
      <c r="B44" s="15"/>
      <c r="C44" s="15"/>
      <c r="D44" s="19" t="s">
        <v>49</v>
      </c>
      <c r="E44" s="261">
        <f t="shared" ref="E44:G44" si="7">SUM(E45)</f>
        <v>643066</v>
      </c>
      <c r="F44" s="261">
        <f t="shared" si="7"/>
        <v>542166</v>
      </c>
      <c r="G44" s="280">
        <f t="shared" si="7"/>
        <v>100900</v>
      </c>
    </row>
    <row r="45" spans="1:7" s="3" customFormat="1" ht="15" customHeight="1" x14ac:dyDescent="0.2">
      <c r="A45" s="249"/>
      <c r="B45" s="49">
        <v>70005</v>
      </c>
      <c r="C45" s="49"/>
      <c r="D45" s="70" t="s">
        <v>50</v>
      </c>
      <c r="E45" s="264">
        <f t="shared" ref="E45:G45" si="8">SUM(E46:E52)</f>
        <v>643066</v>
      </c>
      <c r="F45" s="264">
        <f t="shared" si="8"/>
        <v>542166</v>
      </c>
      <c r="G45" s="282">
        <f t="shared" si="8"/>
        <v>100900</v>
      </c>
    </row>
    <row r="46" spans="1:7" s="3" customFormat="1" ht="40.5" customHeight="1" x14ac:dyDescent="0.2">
      <c r="A46" s="249"/>
      <c r="B46" s="125"/>
      <c r="C46" s="51" t="s">
        <v>51</v>
      </c>
      <c r="D46" s="71" t="s">
        <v>156</v>
      </c>
      <c r="E46" s="72">
        <v>170</v>
      </c>
      <c r="F46" s="72">
        <v>170</v>
      </c>
      <c r="G46" s="170"/>
    </row>
    <row r="47" spans="1:7" s="3" customFormat="1" ht="40.5" customHeight="1" x14ac:dyDescent="0.2">
      <c r="A47" s="249"/>
      <c r="B47" s="125"/>
      <c r="C47" s="56" t="s">
        <v>142</v>
      </c>
      <c r="D47" s="57" t="s">
        <v>143</v>
      </c>
      <c r="E47" s="58">
        <v>58000</v>
      </c>
      <c r="F47" s="58">
        <v>58000</v>
      </c>
      <c r="G47" s="161"/>
    </row>
    <row r="48" spans="1:7" s="3" customFormat="1" ht="64.5" customHeight="1" x14ac:dyDescent="0.2">
      <c r="A48" s="249"/>
      <c r="B48" s="125"/>
      <c r="C48" s="56" t="s">
        <v>15</v>
      </c>
      <c r="D48" s="57" t="s">
        <v>146</v>
      </c>
      <c r="E48" s="58">
        <v>338800</v>
      </c>
      <c r="F48" s="58">
        <v>338800</v>
      </c>
      <c r="G48" s="161"/>
    </row>
    <row r="49" spans="1:7" s="3" customFormat="1" ht="45.75" customHeight="1" x14ac:dyDescent="0.2">
      <c r="A49" s="249"/>
      <c r="B49" s="125"/>
      <c r="C49" s="56" t="s">
        <v>52</v>
      </c>
      <c r="D49" s="57" t="s">
        <v>108</v>
      </c>
      <c r="E49" s="58">
        <v>100900</v>
      </c>
      <c r="F49" s="58"/>
      <c r="G49" s="161">
        <v>100900</v>
      </c>
    </row>
    <row r="50" spans="1:7" s="3" customFormat="1" ht="12.75" hidden="1" customHeight="1" x14ac:dyDescent="0.2">
      <c r="A50" s="249"/>
      <c r="B50" s="125"/>
      <c r="C50" s="56" t="s">
        <v>9</v>
      </c>
      <c r="D50" s="59" t="s">
        <v>147</v>
      </c>
      <c r="E50" s="58">
        <v>0</v>
      </c>
      <c r="F50" s="58">
        <v>0</v>
      </c>
      <c r="G50" s="161"/>
    </row>
    <row r="51" spans="1:7" s="3" customFormat="1" ht="51" customHeight="1" x14ac:dyDescent="0.2">
      <c r="A51" s="163"/>
      <c r="B51" s="130"/>
      <c r="C51" s="298">
        <v>2110</v>
      </c>
      <c r="D51" s="299" t="s">
        <v>32</v>
      </c>
      <c r="E51" s="62">
        <v>89196</v>
      </c>
      <c r="F51" s="62">
        <v>89196</v>
      </c>
      <c r="G51" s="164"/>
    </row>
    <row r="52" spans="1:7" s="3" customFormat="1" ht="51" customHeight="1" thickBot="1" x14ac:dyDescent="0.25">
      <c r="A52" s="208"/>
      <c r="B52" s="125"/>
      <c r="C52" s="297">
        <v>2360</v>
      </c>
      <c r="D52" s="82" t="s">
        <v>53</v>
      </c>
      <c r="E52" s="83">
        <v>56000</v>
      </c>
      <c r="F52" s="83">
        <v>56000</v>
      </c>
      <c r="G52" s="169"/>
    </row>
    <row r="53" spans="1:7" s="8" customFormat="1" ht="21.75" customHeight="1" thickBot="1" x14ac:dyDescent="0.25">
      <c r="A53" s="206">
        <v>710</v>
      </c>
      <c r="B53" s="207"/>
      <c r="C53" s="207"/>
      <c r="D53" s="13" t="s">
        <v>54</v>
      </c>
      <c r="E53" s="250">
        <f t="shared" ref="E53:G53" si="9">SUM(E54+E56+E58+E60+E64)</f>
        <v>687855</v>
      </c>
      <c r="F53" s="250">
        <f t="shared" si="9"/>
        <v>687855</v>
      </c>
      <c r="G53" s="251">
        <f t="shared" si="9"/>
        <v>0</v>
      </c>
    </row>
    <row r="54" spans="1:7" s="8" customFormat="1" ht="21.75" customHeight="1" x14ac:dyDescent="0.2">
      <c r="A54" s="146"/>
      <c r="B54" s="137">
        <v>71012</v>
      </c>
      <c r="C54" s="137"/>
      <c r="D54" s="233" t="s">
        <v>141</v>
      </c>
      <c r="E54" s="138">
        <f>SUM(E55)</f>
        <v>184797</v>
      </c>
      <c r="F54" s="138">
        <f t="shared" ref="F54:G54" si="10">SUM(F55)</f>
        <v>184797</v>
      </c>
      <c r="G54" s="283">
        <f t="shared" si="10"/>
        <v>0</v>
      </c>
    </row>
    <row r="55" spans="1:7" s="8" customFormat="1" ht="47.25" customHeight="1" x14ac:dyDescent="0.2">
      <c r="A55" s="146"/>
      <c r="B55" s="234"/>
      <c r="C55" s="237">
        <v>2110</v>
      </c>
      <c r="D55" s="238" t="s">
        <v>32</v>
      </c>
      <c r="E55" s="256">
        <v>184797</v>
      </c>
      <c r="F55" s="256">
        <v>184797</v>
      </c>
      <c r="G55" s="257"/>
    </row>
    <row r="56" spans="1:7" s="3" customFormat="1" ht="15" hidden="1" customHeight="1" x14ac:dyDescent="0.2">
      <c r="A56" s="249"/>
      <c r="B56" s="49">
        <v>71013</v>
      </c>
      <c r="C56" s="49"/>
      <c r="D56" s="69" t="s">
        <v>96</v>
      </c>
      <c r="E56" s="264">
        <f t="shared" ref="E56:G56" si="11">SUM(E57)</f>
        <v>0</v>
      </c>
      <c r="F56" s="264">
        <f t="shared" si="11"/>
        <v>0</v>
      </c>
      <c r="G56" s="282">
        <f t="shared" si="11"/>
        <v>0</v>
      </c>
    </row>
    <row r="57" spans="1:7" s="3" customFormat="1" ht="58.5" hidden="1" customHeight="1" x14ac:dyDescent="0.2">
      <c r="A57" s="249"/>
      <c r="B57" s="125"/>
      <c r="C57" s="42">
        <v>2110</v>
      </c>
      <c r="D57" s="43" t="s">
        <v>32</v>
      </c>
      <c r="E57" s="44">
        <v>0</v>
      </c>
      <c r="F57" s="44">
        <v>0</v>
      </c>
      <c r="G57" s="154"/>
    </row>
    <row r="58" spans="1:7" s="3" customFormat="1" ht="15" hidden="1" customHeight="1" x14ac:dyDescent="0.2">
      <c r="A58" s="249"/>
      <c r="B58" s="115">
        <v>71014</v>
      </c>
      <c r="C58" s="75"/>
      <c r="D58" s="76" t="s">
        <v>55</v>
      </c>
      <c r="E58" s="107">
        <f t="shared" ref="E58:G58" si="12">SUM(E59)</f>
        <v>0</v>
      </c>
      <c r="F58" s="107">
        <f t="shared" si="12"/>
        <v>0</v>
      </c>
      <c r="G58" s="165">
        <f t="shared" si="12"/>
        <v>0</v>
      </c>
    </row>
    <row r="59" spans="1:7" s="3" customFormat="1" ht="48.75" hidden="1" customHeight="1" x14ac:dyDescent="0.2">
      <c r="A59" s="249"/>
      <c r="B59" s="125"/>
      <c r="C59" s="42">
        <v>2110</v>
      </c>
      <c r="D59" s="43" t="s">
        <v>32</v>
      </c>
      <c r="E59" s="58">
        <v>0</v>
      </c>
      <c r="F59" s="58">
        <v>0</v>
      </c>
      <c r="G59" s="167"/>
    </row>
    <row r="60" spans="1:7" s="3" customFormat="1" ht="15" customHeight="1" x14ac:dyDescent="0.2">
      <c r="A60" s="249"/>
      <c r="B60" s="129">
        <v>71015</v>
      </c>
      <c r="C60" s="77"/>
      <c r="D60" s="78" t="s">
        <v>56</v>
      </c>
      <c r="E60" s="265">
        <f t="shared" ref="E60:G60" si="13">SUM(E61:E63)</f>
        <v>293058</v>
      </c>
      <c r="F60" s="265">
        <f t="shared" si="13"/>
        <v>293058</v>
      </c>
      <c r="G60" s="284">
        <f t="shared" si="13"/>
        <v>0</v>
      </c>
    </row>
    <row r="61" spans="1:7" s="3" customFormat="1" ht="15" customHeight="1" x14ac:dyDescent="0.2">
      <c r="A61" s="249"/>
      <c r="B61" s="125"/>
      <c r="C61" s="209" t="s">
        <v>9</v>
      </c>
      <c r="D61" s="227" t="s">
        <v>147</v>
      </c>
      <c r="E61" s="252">
        <v>204</v>
      </c>
      <c r="F61" s="252">
        <v>204</v>
      </c>
      <c r="G61" s="253"/>
    </row>
    <row r="62" spans="1:7" s="3" customFormat="1" ht="51" customHeight="1" x14ac:dyDescent="0.2">
      <c r="A62" s="249"/>
      <c r="B62" s="125"/>
      <c r="C62" s="73">
        <v>2110</v>
      </c>
      <c r="D62" s="74" t="s">
        <v>32</v>
      </c>
      <c r="E62" s="58">
        <v>292854</v>
      </c>
      <c r="F62" s="58">
        <v>292854</v>
      </c>
      <c r="G62" s="161"/>
    </row>
    <row r="63" spans="1:7" s="3" customFormat="1" ht="51" hidden="1" customHeight="1" x14ac:dyDescent="0.2">
      <c r="A63" s="215"/>
      <c r="B63" s="40"/>
      <c r="C63" s="109">
        <v>2360</v>
      </c>
      <c r="D63" s="112" t="s">
        <v>53</v>
      </c>
      <c r="E63" s="86">
        <v>0</v>
      </c>
      <c r="F63" s="86">
        <v>0</v>
      </c>
      <c r="G63" s="197"/>
    </row>
    <row r="64" spans="1:7" s="3" customFormat="1" ht="15" customHeight="1" x14ac:dyDescent="0.2">
      <c r="A64" s="208"/>
      <c r="B64" s="115">
        <v>71095</v>
      </c>
      <c r="C64" s="75"/>
      <c r="D64" s="80" t="s">
        <v>57</v>
      </c>
      <c r="E64" s="107">
        <f t="shared" ref="E64:G64" si="14">SUM(E65)</f>
        <v>210000</v>
      </c>
      <c r="F64" s="107">
        <f t="shared" si="14"/>
        <v>210000</v>
      </c>
      <c r="G64" s="165">
        <f t="shared" si="14"/>
        <v>0</v>
      </c>
    </row>
    <row r="65" spans="1:7" s="3" customFormat="1" ht="12.75" customHeight="1" thickBot="1" x14ac:dyDescent="0.25">
      <c r="A65" s="208"/>
      <c r="B65" s="125"/>
      <c r="C65" s="81" t="s">
        <v>17</v>
      </c>
      <c r="D65" s="82" t="s">
        <v>18</v>
      </c>
      <c r="E65" s="83">
        <v>210000</v>
      </c>
      <c r="F65" s="83">
        <v>210000</v>
      </c>
      <c r="G65" s="169"/>
    </row>
    <row r="66" spans="1:7" s="8" customFormat="1" ht="19.5" customHeight="1" thickBot="1" x14ac:dyDescent="0.25">
      <c r="A66" s="206">
        <v>750</v>
      </c>
      <c r="B66" s="207"/>
      <c r="C66" s="207"/>
      <c r="D66" s="13" t="s">
        <v>58</v>
      </c>
      <c r="E66" s="250">
        <f t="shared" ref="E66:G66" si="15">SUM(E67+E69+E76+E80)</f>
        <v>226051</v>
      </c>
      <c r="F66" s="250">
        <f t="shared" si="15"/>
        <v>153263</v>
      </c>
      <c r="G66" s="251">
        <f t="shared" si="15"/>
        <v>72788</v>
      </c>
    </row>
    <row r="67" spans="1:7" s="3" customFormat="1" ht="15" customHeight="1" x14ac:dyDescent="0.2">
      <c r="A67" s="177"/>
      <c r="B67" s="198">
        <v>75011</v>
      </c>
      <c r="C67" s="198"/>
      <c r="D67" s="183" t="s">
        <v>59</v>
      </c>
      <c r="E67" s="172">
        <f t="shared" ref="E67:G67" si="16">SUM(E68)</f>
        <v>46563</v>
      </c>
      <c r="F67" s="172">
        <f t="shared" si="16"/>
        <v>46563</v>
      </c>
      <c r="G67" s="214">
        <f t="shared" si="16"/>
        <v>0</v>
      </c>
    </row>
    <row r="68" spans="1:7" s="3" customFormat="1" ht="48.75" customHeight="1" x14ac:dyDescent="0.2">
      <c r="A68" s="249"/>
      <c r="B68" s="125"/>
      <c r="C68" s="42">
        <v>2110</v>
      </c>
      <c r="D68" s="43" t="s">
        <v>32</v>
      </c>
      <c r="E68" s="55">
        <v>46563</v>
      </c>
      <c r="F68" s="55">
        <v>46563</v>
      </c>
      <c r="G68" s="154"/>
    </row>
    <row r="69" spans="1:7" s="3" customFormat="1" ht="15" customHeight="1" x14ac:dyDescent="0.2">
      <c r="A69" s="208"/>
      <c r="B69" s="115">
        <v>75020</v>
      </c>
      <c r="C69" s="75"/>
      <c r="D69" s="76" t="s">
        <v>60</v>
      </c>
      <c r="E69" s="266">
        <f t="shared" ref="E69:G69" si="17">SUM(E71:E75)</f>
        <v>161488</v>
      </c>
      <c r="F69" s="266">
        <f t="shared" si="17"/>
        <v>88700</v>
      </c>
      <c r="G69" s="285">
        <f t="shared" si="17"/>
        <v>72788</v>
      </c>
    </row>
    <row r="70" spans="1:7" s="3" customFormat="1" ht="12.75" hidden="1" customHeight="1" x14ac:dyDescent="0.2">
      <c r="A70" s="208"/>
      <c r="B70" s="125"/>
      <c r="C70" s="67" t="s">
        <v>61</v>
      </c>
      <c r="D70" s="117" t="s">
        <v>62</v>
      </c>
      <c r="E70" s="102">
        <v>0</v>
      </c>
      <c r="F70" s="102">
        <v>0</v>
      </c>
      <c r="G70" s="166"/>
    </row>
    <row r="71" spans="1:7" s="3" customFormat="1" ht="12.75" customHeight="1" x14ac:dyDescent="0.2">
      <c r="A71" s="208"/>
      <c r="B71" s="125"/>
      <c r="C71" s="56" t="s">
        <v>7</v>
      </c>
      <c r="D71" s="59" t="s">
        <v>8</v>
      </c>
      <c r="E71" s="58">
        <v>3700</v>
      </c>
      <c r="F71" s="58">
        <v>3700</v>
      </c>
      <c r="G71" s="161"/>
    </row>
    <row r="72" spans="1:7" s="3" customFormat="1" ht="42.75" hidden="1" customHeight="1" x14ac:dyDescent="0.2">
      <c r="A72" s="208"/>
      <c r="B72" s="125"/>
      <c r="C72" s="56" t="s">
        <v>15</v>
      </c>
      <c r="D72" s="57" t="s">
        <v>16</v>
      </c>
      <c r="E72" s="58">
        <v>0</v>
      </c>
      <c r="F72" s="58">
        <v>0</v>
      </c>
      <c r="G72" s="161"/>
    </row>
    <row r="73" spans="1:7" s="3" customFormat="1" ht="16.5" customHeight="1" x14ac:dyDescent="0.2">
      <c r="A73" s="208"/>
      <c r="B73" s="125"/>
      <c r="C73" s="56" t="s">
        <v>19</v>
      </c>
      <c r="D73" s="59" t="s">
        <v>20</v>
      </c>
      <c r="E73" s="58">
        <v>72788</v>
      </c>
      <c r="F73" s="58"/>
      <c r="G73" s="161">
        <v>72788</v>
      </c>
    </row>
    <row r="74" spans="1:7" s="3" customFormat="1" ht="12.75" customHeight="1" x14ac:dyDescent="0.2">
      <c r="A74" s="208"/>
      <c r="B74" s="125"/>
      <c r="C74" s="56" t="s">
        <v>9</v>
      </c>
      <c r="D74" s="59" t="s">
        <v>147</v>
      </c>
      <c r="E74" s="58">
        <v>35000</v>
      </c>
      <c r="F74" s="58">
        <v>35000</v>
      </c>
      <c r="G74" s="161"/>
    </row>
    <row r="75" spans="1:7" s="3" customFormat="1" ht="12.75" customHeight="1" x14ac:dyDescent="0.2">
      <c r="A75" s="208"/>
      <c r="B75" s="125"/>
      <c r="C75" s="88" t="s">
        <v>12</v>
      </c>
      <c r="D75" s="89" t="s">
        <v>13</v>
      </c>
      <c r="E75" s="86">
        <v>50000</v>
      </c>
      <c r="F75" s="86">
        <v>50000</v>
      </c>
      <c r="G75" s="197"/>
    </row>
    <row r="76" spans="1:7" s="3" customFormat="1" ht="15" customHeight="1" x14ac:dyDescent="0.2">
      <c r="A76" s="208"/>
      <c r="B76" s="115">
        <v>75045</v>
      </c>
      <c r="C76" s="90"/>
      <c r="D76" s="76" t="s">
        <v>97</v>
      </c>
      <c r="E76" s="107">
        <f t="shared" ref="E76:G76" si="18">SUM(E77)</f>
        <v>18000</v>
      </c>
      <c r="F76" s="107">
        <f t="shared" si="18"/>
        <v>18000</v>
      </c>
      <c r="G76" s="165">
        <f t="shared" si="18"/>
        <v>0</v>
      </c>
    </row>
    <row r="77" spans="1:7" s="3" customFormat="1" ht="49.5" customHeight="1" thickBot="1" x14ac:dyDescent="0.25">
      <c r="A77" s="208"/>
      <c r="B77" s="125"/>
      <c r="C77" s="67" t="s">
        <v>63</v>
      </c>
      <c r="D77" s="43" t="s">
        <v>32</v>
      </c>
      <c r="E77" s="44">
        <v>18000</v>
      </c>
      <c r="F77" s="44">
        <v>18000</v>
      </c>
      <c r="G77" s="154"/>
    </row>
    <row r="78" spans="1:7" s="3" customFormat="1" ht="15" hidden="1" customHeight="1" x14ac:dyDescent="0.2">
      <c r="A78" s="208"/>
      <c r="B78" s="115">
        <v>75075</v>
      </c>
      <c r="C78" s="90"/>
      <c r="D78" s="80" t="s">
        <v>113</v>
      </c>
      <c r="E78" s="107">
        <v>0</v>
      </c>
      <c r="F78" s="107">
        <v>0</v>
      </c>
      <c r="G78" s="165">
        <v>0</v>
      </c>
    </row>
    <row r="79" spans="1:7" s="3" customFormat="1" ht="15" hidden="1" customHeight="1" x14ac:dyDescent="0.2">
      <c r="A79" s="208"/>
      <c r="B79" s="125"/>
      <c r="C79" s="51" t="s">
        <v>23</v>
      </c>
      <c r="D79" s="71" t="s">
        <v>24</v>
      </c>
      <c r="E79" s="72">
        <v>0</v>
      </c>
      <c r="F79" s="72"/>
      <c r="G79" s="170"/>
    </row>
    <row r="80" spans="1:7" s="3" customFormat="1" ht="15" hidden="1" customHeight="1" x14ac:dyDescent="0.2">
      <c r="A80" s="208"/>
      <c r="B80" s="115">
        <v>75095</v>
      </c>
      <c r="C80" s="90"/>
      <c r="D80" s="80" t="s">
        <v>57</v>
      </c>
      <c r="E80" s="107">
        <f t="shared" ref="E80:G80" si="19">SUM(E81)</f>
        <v>0</v>
      </c>
      <c r="F80" s="107">
        <f t="shared" si="19"/>
        <v>0</v>
      </c>
      <c r="G80" s="165">
        <f t="shared" si="19"/>
        <v>0</v>
      </c>
    </row>
    <row r="81" spans="1:7" s="3" customFormat="1" ht="48" hidden="1" customHeight="1" thickBot="1" x14ac:dyDescent="0.25">
      <c r="A81" s="208"/>
      <c r="B81" s="125"/>
      <c r="C81" s="67" t="s">
        <v>64</v>
      </c>
      <c r="D81" s="43" t="s">
        <v>65</v>
      </c>
      <c r="E81" s="44">
        <v>0</v>
      </c>
      <c r="F81" s="44">
        <v>0</v>
      </c>
      <c r="G81" s="154"/>
    </row>
    <row r="82" spans="1:7" s="3" customFormat="1" ht="56.25" hidden="1" customHeight="1" thickBot="1" x14ac:dyDescent="0.25">
      <c r="A82" s="14">
        <v>751</v>
      </c>
      <c r="B82" s="207"/>
      <c r="C82" s="207"/>
      <c r="D82" s="18" t="s">
        <v>126</v>
      </c>
      <c r="E82" s="250">
        <v>0</v>
      </c>
      <c r="F82" s="250">
        <v>0</v>
      </c>
      <c r="G82" s="251">
        <v>0</v>
      </c>
    </row>
    <row r="83" spans="1:7" s="3" customFormat="1" ht="53.25" hidden="1" customHeight="1" x14ac:dyDescent="0.2">
      <c r="A83" s="39"/>
      <c r="B83" s="198">
        <v>75109</v>
      </c>
      <c r="C83" s="199"/>
      <c r="D83" s="171" t="s">
        <v>127</v>
      </c>
      <c r="E83" s="172">
        <v>0</v>
      </c>
      <c r="F83" s="172">
        <v>0</v>
      </c>
      <c r="G83" s="214">
        <v>0</v>
      </c>
    </row>
    <row r="84" spans="1:7" s="3" customFormat="1" ht="49.5" hidden="1" customHeight="1" thickBot="1" x14ac:dyDescent="0.25">
      <c r="A84" s="39"/>
      <c r="B84" s="125"/>
      <c r="C84" s="67" t="s">
        <v>63</v>
      </c>
      <c r="D84" s="43" t="s">
        <v>32</v>
      </c>
      <c r="E84" s="44">
        <v>0</v>
      </c>
      <c r="F84" s="44"/>
      <c r="G84" s="154"/>
    </row>
    <row r="85" spans="1:7" s="8" customFormat="1" ht="30" customHeight="1" thickBot="1" x14ac:dyDescent="0.25">
      <c r="A85" s="206">
        <v>754</v>
      </c>
      <c r="B85" s="207"/>
      <c r="C85" s="207"/>
      <c r="D85" s="18" t="s">
        <v>66</v>
      </c>
      <c r="E85" s="250">
        <f t="shared" ref="E85:G85" si="20">SUM(E86)</f>
        <v>3389450</v>
      </c>
      <c r="F85" s="250">
        <f t="shared" si="20"/>
        <v>3389450</v>
      </c>
      <c r="G85" s="251">
        <f t="shared" si="20"/>
        <v>0</v>
      </c>
    </row>
    <row r="86" spans="1:7" s="3" customFormat="1" ht="15" customHeight="1" x14ac:dyDescent="0.2">
      <c r="A86" s="208"/>
      <c r="B86" s="40">
        <v>75411</v>
      </c>
      <c r="C86" s="84"/>
      <c r="D86" s="87" t="s">
        <v>100</v>
      </c>
      <c r="E86" s="259">
        <f t="shared" ref="E86:G86" si="21">SUM(E87:E91)</f>
        <v>3389450</v>
      </c>
      <c r="F86" s="259">
        <f t="shared" si="21"/>
        <v>3389450</v>
      </c>
      <c r="G86" s="279">
        <f t="shared" si="21"/>
        <v>0</v>
      </c>
    </row>
    <row r="87" spans="1:7" s="3" customFormat="1" ht="21" customHeight="1" x14ac:dyDescent="0.2">
      <c r="A87" s="249"/>
      <c r="B87" s="125"/>
      <c r="C87" s="106" t="s">
        <v>9</v>
      </c>
      <c r="D87" s="121" t="s">
        <v>147</v>
      </c>
      <c r="E87" s="211">
        <v>1250</v>
      </c>
      <c r="F87" s="212">
        <v>1250</v>
      </c>
      <c r="G87" s="213"/>
    </row>
    <row r="88" spans="1:7" s="3" customFormat="1" ht="23.25" hidden="1" customHeight="1" x14ac:dyDescent="0.2">
      <c r="A88" s="249"/>
      <c r="B88" s="125"/>
      <c r="C88" s="53" t="s">
        <v>12</v>
      </c>
      <c r="D88" s="54" t="s">
        <v>13</v>
      </c>
      <c r="E88" s="173">
        <v>0</v>
      </c>
      <c r="F88" s="173"/>
      <c r="G88" s="210"/>
    </row>
    <row r="89" spans="1:7" s="3" customFormat="1" ht="52.5" customHeight="1" x14ac:dyDescent="0.2">
      <c r="A89" s="249"/>
      <c r="B89" s="125"/>
      <c r="C89" s="73">
        <v>2110</v>
      </c>
      <c r="D89" s="74" t="s">
        <v>32</v>
      </c>
      <c r="E89" s="174">
        <v>3387450</v>
      </c>
      <c r="F89" s="174">
        <v>3387450</v>
      </c>
      <c r="G89" s="161"/>
    </row>
    <row r="90" spans="1:7" s="3" customFormat="1" ht="48.75" customHeight="1" thickBot="1" x14ac:dyDescent="0.25">
      <c r="A90" s="208"/>
      <c r="B90" s="125"/>
      <c r="C90" s="73">
        <v>2360</v>
      </c>
      <c r="D90" s="74" t="s">
        <v>53</v>
      </c>
      <c r="E90" s="174">
        <v>750</v>
      </c>
      <c r="F90" s="174">
        <v>750</v>
      </c>
      <c r="G90" s="161"/>
    </row>
    <row r="91" spans="1:7" s="3" customFormat="1" ht="58.5" hidden="1" customHeight="1" thickBot="1" x14ac:dyDescent="0.25">
      <c r="A91" s="208"/>
      <c r="B91" s="125"/>
      <c r="C91" s="56" t="s">
        <v>78</v>
      </c>
      <c r="D91" s="74" t="s">
        <v>79</v>
      </c>
      <c r="E91" s="174">
        <v>0</v>
      </c>
      <c r="F91" s="174"/>
      <c r="G91" s="161">
        <v>0</v>
      </c>
    </row>
    <row r="92" spans="1:7" s="3" customFormat="1" ht="51" hidden="1" customHeight="1" x14ac:dyDescent="0.2">
      <c r="A92" s="208"/>
      <c r="B92" s="125"/>
      <c r="C92" s="88" t="s">
        <v>118</v>
      </c>
      <c r="D92" s="112" t="s">
        <v>119</v>
      </c>
      <c r="E92" s="200">
        <v>0</v>
      </c>
      <c r="F92" s="200"/>
      <c r="G92" s="197">
        <v>0</v>
      </c>
    </row>
    <row r="93" spans="1:7" s="3" customFormat="1" ht="42" hidden="1" customHeight="1" x14ac:dyDescent="0.2">
      <c r="A93" s="208"/>
      <c r="B93" s="115">
        <v>75478</v>
      </c>
      <c r="C93" s="90"/>
      <c r="D93" s="80" t="s">
        <v>128</v>
      </c>
      <c r="E93" s="107">
        <v>0</v>
      </c>
      <c r="F93" s="107">
        <v>0</v>
      </c>
      <c r="G93" s="165">
        <v>0</v>
      </c>
    </row>
    <row r="94" spans="1:7" s="3" customFormat="1" ht="42" hidden="1" customHeight="1" thickBot="1" x14ac:dyDescent="0.25">
      <c r="A94" s="208"/>
      <c r="B94" s="125"/>
      <c r="C94" s="67" t="s">
        <v>63</v>
      </c>
      <c r="D94" s="43" t="s">
        <v>32</v>
      </c>
      <c r="E94" s="302">
        <v>0</v>
      </c>
      <c r="F94" s="302"/>
      <c r="G94" s="154"/>
    </row>
    <row r="95" spans="1:7" s="3" customFormat="1" ht="38.25" customHeight="1" thickBot="1" x14ac:dyDescent="0.25">
      <c r="A95" s="308">
        <v>755</v>
      </c>
      <c r="B95" s="309"/>
      <c r="C95" s="310"/>
      <c r="D95" s="311" t="s">
        <v>157</v>
      </c>
      <c r="E95" s="312">
        <f>SUM(E96)</f>
        <v>123600</v>
      </c>
      <c r="F95" s="312">
        <f>SUM(F96)</f>
        <v>123600</v>
      </c>
      <c r="G95" s="313">
        <v>0</v>
      </c>
    </row>
    <row r="96" spans="1:7" s="3" customFormat="1" ht="18.75" customHeight="1" x14ac:dyDescent="0.2">
      <c r="A96" s="143"/>
      <c r="B96" s="303">
        <v>75515</v>
      </c>
      <c r="C96" s="304"/>
      <c r="D96" s="305" t="s">
        <v>158</v>
      </c>
      <c r="E96" s="306">
        <v>123600</v>
      </c>
      <c r="F96" s="306">
        <v>123600</v>
      </c>
      <c r="G96" s="307"/>
    </row>
    <row r="97" spans="1:7" s="3" customFormat="1" ht="42" customHeight="1" thickBot="1" x14ac:dyDescent="0.25">
      <c r="A97" s="249"/>
      <c r="B97" s="125"/>
      <c r="C97" s="81" t="s">
        <v>63</v>
      </c>
      <c r="D97" s="74" t="s">
        <v>32</v>
      </c>
      <c r="E97" s="302">
        <v>123600</v>
      </c>
      <c r="F97" s="302">
        <v>123600</v>
      </c>
      <c r="G97" s="154"/>
    </row>
    <row r="98" spans="1:7" s="8" customFormat="1" ht="18" customHeight="1" thickBot="1" x14ac:dyDescent="0.25">
      <c r="A98" s="319">
        <v>756</v>
      </c>
      <c r="B98" s="15"/>
      <c r="C98" s="320"/>
      <c r="D98" s="321" t="s">
        <v>109</v>
      </c>
      <c r="E98" s="324">
        <f t="shared" ref="E98:G98" si="22">SUM(E100+E103)</f>
        <v>6920584</v>
      </c>
      <c r="F98" s="326">
        <f t="shared" si="22"/>
        <v>6920584</v>
      </c>
      <c r="G98" s="328">
        <f t="shared" si="22"/>
        <v>0</v>
      </c>
    </row>
    <row r="99" spans="1:7" s="8" customFormat="1" ht="27" customHeight="1" thickBot="1" x14ac:dyDescent="0.25">
      <c r="A99" s="319"/>
      <c r="B99" s="151"/>
      <c r="C99" s="320"/>
      <c r="D99" s="321"/>
      <c r="E99" s="325"/>
      <c r="F99" s="327"/>
      <c r="G99" s="329"/>
    </row>
    <row r="100" spans="1:7" s="8" customFormat="1" ht="33.75" customHeight="1" x14ac:dyDescent="0.2">
      <c r="A100" s="146"/>
      <c r="B100" s="137">
        <v>75618</v>
      </c>
      <c r="C100" s="137"/>
      <c r="D100" s="147" t="s">
        <v>129</v>
      </c>
      <c r="E100" s="267">
        <f t="shared" ref="E100:G100" si="23">SUM(E101:E102)</f>
        <v>810000</v>
      </c>
      <c r="F100" s="267">
        <f t="shared" si="23"/>
        <v>810000</v>
      </c>
      <c r="G100" s="286">
        <f t="shared" si="23"/>
        <v>0</v>
      </c>
    </row>
    <row r="101" spans="1:7" s="8" customFormat="1" ht="27" customHeight="1" x14ac:dyDescent="0.2">
      <c r="A101" s="146"/>
      <c r="B101" s="136"/>
      <c r="C101" s="239" t="s">
        <v>61</v>
      </c>
      <c r="D101" s="54" t="s">
        <v>62</v>
      </c>
      <c r="E101" s="240">
        <v>692900</v>
      </c>
      <c r="F101" s="240">
        <v>692900</v>
      </c>
      <c r="G101" s="241"/>
    </row>
    <row r="102" spans="1:7" s="8" customFormat="1" ht="27" customHeight="1" x14ac:dyDescent="0.2">
      <c r="A102" s="146"/>
      <c r="B102" s="236"/>
      <c r="C102" s="235" t="s">
        <v>144</v>
      </c>
      <c r="D102" s="89" t="s">
        <v>145</v>
      </c>
      <c r="E102" s="240">
        <v>117100</v>
      </c>
      <c r="F102" s="240">
        <v>117100</v>
      </c>
      <c r="G102" s="242"/>
    </row>
    <row r="103" spans="1:7" s="3" customFormat="1" ht="29.25" customHeight="1" x14ac:dyDescent="0.2">
      <c r="A103" s="208"/>
      <c r="B103" s="40">
        <v>75622</v>
      </c>
      <c r="C103" s="124"/>
      <c r="D103" s="94" t="s">
        <v>67</v>
      </c>
      <c r="E103" s="259">
        <f t="shared" ref="E103:G103" si="24">SUM(E104:E105)</f>
        <v>6110584</v>
      </c>
      <c r="F103" s="259">
        <f t="shared" si="24"/>
        <v>6110584</v>
      </c>
      <c r="G103" s="279">
        <f t="shared" si="24"/>
        <v>0</v>
      </c>
    </row>
    <row r="104" spans="1:7" s="3" customFormat="1" ht="12.75" customHeight="1" x14ac:dyDescent="0.2">
      <c r="A104" s="208"/>
      <c r="B104" s="125"/>
      <c r="C104" s="100" t="s">
        <v>68</v>
      </c>
      <c r="D104" s="43" t="s">
        <v>148</v>
      </c>
      <c r="E104" s="102">
        <v>5945584</v>
      </c>
      <c r="F104" s="102">
        <v>5945584</v>
      </c>
      <c r="G104" s="166"/>
    </row>
    <row r="105" spans="1:7" s="3" customFormat="1" ht="12.75" customHeight="1" thickBot="1" x14ac:dyDescent="0.25">
      <c r="A105" s="175"/>
      <c r="B105" s="131"/>
      <c r="C105" s="97" t="s">
        <v>69</v>
      </c>
      <c r="D105" s="98" t="s">
        <v>149</v>
      </c>
      <c r="E105" s="99">
        <v>165000</v>
      </c>
      <c r="F105" s="99">
        <v>165000</v>
      </c>
      <c r="G105" s="176"/>
    </row>
    <row r="106" spans="1:7" s="3" customFormat="1" ht="33" customHeight="1" thickBot="1" x14ac:dyDescent="0.25">
      <c r="A106" s="300">
        <v>758</v>
      </c>
      <c r="B106" s="301"/>
      <c r="C106" s="17"/>
      <c r="D106" s="13" t="s">
        <v>70</v>
      </c>
      <c r="E106" s="250">
        <f t="shared" ref="E106:G106" si="25">SUM(E107+E109+E111)</f>
        <v>24762578</v>
      </c>
      <c r="F106" s="250">
        <f t="shared" si="25"/>
        <v>24762578</v>
      </c>
      <c r="G106" s="251">
        <f t="shared" si="25"/>
        <v>0</v>
      </c>
    </row>
    <row r="107" spans="1:7" s="3" customFormat="1" ht="30.75" customHeight="1" x14ac:dyDescent="0.2">
      <c r="A107" s="315"/>
      <c r="B107" s="198">
        <v>75801</v>
      </c>
      <c r="C107" s="199"/>
      <c r="D107" s="316" t="s">
        <v>71</v>
      </c>
      <c r="E107" s="172">
        <f t="shared" ref="E107:G107" si="26">SUM(E108)</f>
        <v>15206151</v>
      </c>
      <c r="F107" s="172">
        <f t="shared" si="26"/>
        <v>15206151</v>
      </c>
      <c r="G107" s="214">
        <f t="shared" si="26"/>
        <v>0</v>
      </c>
    </row>
    <row r="108" spans="1:7" s="3" customFormat="1" ht="12.75" customHeight="1" x14ac:dyDescent="0.2">
      <c r="A108" s="317"/>
      <c r="B108" s="130"/>
      <c r="C108" s="91" t="s">
        <v>72</v>
      </c>
      <c r="D108" s="314" t="s">
        <v>73</v>
      </c>
      <c r="E108" s="92">
        <v>15206151</v>
      </c>
      <c r="F108" s="92">
        <v>15206151</v>
      </c>
      <c r="G108" s="168"/>
    </row>
    <row r="109" spans="1:7" s="3" customFormat="1" ht="15" customHeight="1" x14ac:dyDescent="0.2">
      <c r="A109" s="249"/>
      <c r="B109" s="40">
        <v>75803</v>
      </c>
      <c r="C109" s="93"/>
      <c r="D109" s="41" t="s">
        <v>74</v>
      </c>
      <c r="E109" s="259">
        <f t="shared" ref="E109:G109" si="27">SUM(E110)</f>
        <v>7452775</v>
      </c>
      <c r="F109" s="259">
        <f t="shared" si="27"/>
        <v>7452775</v>
      </c>
      <c r="G109" s="279">
        <f t="shared" si="27"/>
        <v>0</v>
      </c>
    </row>
    <row r="110" spans="1:7" s="3" customFormat="1" ht="12.75" customHeight="1" x14ac:dyDescent="0.2">
      <c r="A110" s="208"/>
      <c r="B110" s="40"/>
      <c r="C110" s="93" t="s">
        <v>72</v>
      </c>
      <c r="D110" s="140" t="s">
        <v>73</v>
      </c>
      <c r="E110" s="85">
        <v>7452775</v>
      </c>
      <c r="F110" s="85">
        <v>7452775</v>
      </c>
      <c r="G110" s="179"/>
    </row>
    <row r="111" spans="1:7" s="3" customFormat="1" ht="15" customHeight="1" x14ac:dyDescent="0.2">
      <c r="A111" s="208"/>
      <c r="B111" s="40">
        <v>75832</v>
      </c>
      <c r="C111" s="124"/>
      <c r="D111" s="41" t="s">
        <v>75</v>
      </c>
      <c r="E111" s="259">
        <f t="shared" ref="E111:G111" si="28">SUM(E112)</f>
        <v>2103652</v>
      </c>
      <c r="F111" s="259">
        <f t="shared" si="28"/>
        <v>2103652</v>
      </c>
      <c r="G111" s="279">
        <f t="shared" si="28"/>
        <v>0</v>
      </c>
    </row>
    <row r="112" spans="1:7" s="3" customFormat="1" ht="14.25" customHeight="1" thickBot="1" x14ac:dyDescent="0.25">
      <c r="A112" s="175"/>
      <c r="B112" s="125"/>
      <c r="C112" s="67" t="s">
        <v>72</v>
      </c>
      <c r="D112" s="101" t="s">
        <v>73</v>
      </c>
      <c r="E112" s="44">
        <v>2103652</v>
      </c>
      <c r="F112" s="44">
        <v>2103652</v>
      </c>
      <c r="G112" s="154"/>
    </row>
    <row r="113" spans="1:8" s="3" customFormat="1" ht="23.25" customHeight="1" thickBot="1" x14ac:dyDescent="0.25">
      <c r="A113" s="206">
        <v>801</v>
      </c>
      <c r="B113" s="207"/>
      <c r="C113" s="17"/>
      <c r="D113" s="20" t="s">
        <v>76</v>
      </c>
      <c r="E113" s="250">
        <f t="shared" ref="E113:G113" si="29">SUM(E114+E116+E118+E125+E132)</f>
        <v>498076</v>
      </c>
      <c r="F113" s="250">
        <f t="shared" si="29"/>
        <v>498076</v>
      </c>
      <c r="G113" s="251">
        <f t="shared" si="29"/>
        <v>0</v>
      </c>
      <c r="H113" s="9"/>
    </row>
    <row r="114" spans="1:8" s="3" customFormat="1" ht="23.25" hidden="1" customHeight="1" x14ac:dyDescent="0.2">
      <c r="A114" s="146"/>
      <c r="B114" s="201">
        <v>80102</v>
      </c>
      <c r="C114" s="202"/>
      <c r="D114" s="203" t="s">
        <v>130</v>
      </c>
      <c r="E114" s="268">
        <f t="shared" ref="E114:G114" si="30">SUM(E115)</f>
        <v>0</v>
      </c>
      <c r="F114" s="268">
        <f t="shared" si="30"/>
        <v>0</v>
      </c>
      <c r="G114" s="287">
        <f t="shared" si="30"/>
        <v>0</v>
      </c>
      <c r="H114" s="9"/>
    </row>
    <row r="115" spans="1:8" s="3" customFormat="1" ht="52.5" hidden="1" customHeight="1" x14ac:dyDescent="0.2">
      <c r="A115" s="146"/>
      <c r="B115" s="222"/>
      <c r="C115" s="223" t="s">
        <v>63</v>
      </c>
      <c r="D115" s="95" t="s">
        <v>32</v>
      </c>
      <c r="E115" s="224"/>
      <c r="F115" s="224">
        <v>0</v>
      </c>
      <c r="G115" s="225"/>
      <c r="H115" s="9"/>
    </row>
    <row r="116" spans="1:8" s="3" customFormat="1" ht="26.25" hidden="1" customHeight="1" x14ac:dyDescent="0.2">
      <c r="A116" s="146"/>
      <c r="B116" s="217">
        <v>80111</v>
      </c>
      <c r="C116" s="226"/>
      <c r="D116" s="148" t="s">
        <v>135</v>
      </c>
      <c r="E116" s="269">
        <f t="shared" ref="E116:G116" si="31">SUM(E117)</f>
        <v>0</v>
      </c>
      <c r="F116" s="269">
        <f t="shared" si="31"/>
        <v>0</v>
      </c>
      <c r="G116" s="288">
        <f t="shared" si="31"/>
        <v>0</v>
      </c>
      <c r="H116" s="9"/>
    </row>
    <row r="117" spans="1:8" s="3" customFormat="1" ht="46.5" hidden="1" customHeight="1" x14ac:dyDescent="0.2">
      <c r="A117" s="146"/>
      <c r="B117" s="219"/>
      <c r="C117" s="220" t="s">
        <v>63</v>
      </c>
      <c r="D117" s="79" t="s">
        <v>32</v>
      </c>
      <c r="E117" s="218"/>
      <c r="F117" s="218">
        <v>0</v>
      </c>
      <c r="G117" s="221"/>
      <c r="H117" s="9"/>
    </row>
    <row r="118" spans="1:8" s="3" customFormat="1" ht="15" customHeight="1" x14ac:dyDescent="0.2">
      <c r="A118" s="208"/>
      <c r="B118" s="115">
        <v>80120</v>
      </c>
      <c r="C118" s="104"/>
      <c r="D118" s="80" t="s">
        <v>92</v>
      </c>
      <c r="E118" s="266">
        <f t="shared" ref="E118:G118" si="32">SUM(E119:E124)</f>
        <v>20490</v>
      </c>
      <c r="F118" s="266">
        <f t="shared" si="32"/>
        <v>20490</v>
      </c>
      <c r="G118" s="285">
        <f t="shared" si="32"/>
        <v>0</v>
      </c>
    </row>
    <row r="119" spans="1:8" s="3" customFormat="1" ht="15" customHeight="1" x14ac:dyDescent="0.2">
      <c r="A119" s="208"/>
      <c r="B119" s="125"/>
      <c r="C119" s="51" t="s">
        <v>7</v>
      </c>
      <c r="D119" s="118" t="s">
        <v>8</v>
      </c>
      <c r="E119" s="158">
        <v>224</v>
      </c>
      <c r="F119" s="158">
        <v>224</v>
      </c>
      <c r="G119" s="159"/>
    </row>
    <row r="120" spans="1:8" s="3" customFormat="1" ht="67.5" customHeight="1" x14ac:dyDescent="0.2">
      <c r="A120" s="208"/>
      <c r="B120" s="125"/>
      <c r="C120" s="56" t="s">
        <v>15</v>
      </c>
      <c r="D120" s="57" t="s">
        <v>146</v>
      </c>
      <c r="E120" s="174">
        <v>7311</v>
      </c>
      <c r="F120" s="174">
        <v>7311</v>
      </c>
      <c r="G120" s="180"/>
    </row>
    <row r="121" spans="1:8" s="3" customFormat="1" ht="12.75" hidden="1" customHeight="1" x14ac:dyDescent="0.2">
      <c r="A121" s="208"/>
      <c r="B121" s="125"/>
      <c r="C121" s="56" t="s">
        <v>17</v>
      </c>
      <c r="D121" s="74" t="s">
        <v>22</v>
      </c>
      <c r="E121" s="58">
        <v>0</v>
      </c>
      <c r="F121" s="58">
        <v>0</v>
      </c>
      <c r="G121" s="161"/>
    </row>
    <row r="122" spans="1:8" s="3" customFormat="1" ht="12.75" customHeight="1" x14ac:dyDescent="0.2">
      <c r="A122" s="208"/>
      <c r="B122" s="125"/>
      <c r="C122" s="56" t="s">
        <v>9</v>
      </c>
      <c r="D122" s="59" t="s">
        <v>147</v>
      </c>
      <c r="E122" s="58">
        <v>650</v>
      </c>
      <c r="F122" s="58">
        <v>650</v>
      </c>
      <c r="G122" s="161"/>
    </row>
    <row r="123" spans="1:8" s="3" customFormat="1" ht="12.75" customHeight="1" x14ac:dyDescent="0.2">
      <c r="A123" s="208"/>
      <c r="B123" s="125"/>
      <c r="C123" s="56" t="s">
        <v>12</v>
      </c>
      <c r="D123" s="59" t="s">
        <v>13</v>
      </c>
      <c r="E123" s="58">
        <v>12305</v>
      </c>
      <c r="F123" s="58">
        <v>12305</v>
      </c>
      <c r="G123" s="161"/>
    </row>
    <row r="124" spans="1:8" s="3" customFormat="1" ht="51" hidden="1" customHeight="1" x14ac:dyDescent="0.2">
      <c r="A124" s="228"/>
      <c r="B124" s="125"/>
      <c r="C124" s="88" t="s">
        <v>138</v>
      </c>
      <c r="D124" s="110" t="s">
        <v>139</v>
      </c>
      <c r="E124" s="86">
        <v>0</v>
      </c>
      <c r="F124" s="86">
        <v>0</v>
      </c>
      <c r="G124" s="197"/>
    </row>
    <row r="125" spans="1:8" s="3" customFormat="1" ht="15" customHeight="1" x14ac:dyDescent="0.2">
      <c r="A125" s="208"/>
      <c r="B125" s="115">
        <v>80130</v>
      </c>
      <c r="C125" s="104"/>
      <c r="D125" s="80" t="s">
        <v>77</v>
      </c>
      <c r="E125" s="107">
        <f t="shared" ref="E125:G125" si="33">SUM(E126:E129)</f>
        <v>216310</v>
      </c>
      <c r="F125" s="107">
        <f t="shared" si="33"/>
        <v>216310</v>
      </c>
      <c r="G125" s="165">
        <f t="shared" si="33"/>
        <v>0</v>
      </c>
    </row>
    <row r="126" spans="1:8" s="3" customFormat="1" ht="63" customHeight="1" x14ac:dyDescent="0.2">
      <c r="A126" s="208"/>
      <c r="B126" s="125"/>
      <c r="C126" s="51" t="s">
        <v>15</v>
      </c>
      <c r="D126" s="71" t="s">
        <v>146</v>
      </c>
      <c r="E126" s="72">
        <v>121420</v>
      </c>
      <c r="F126" s="72">
        <v>121420</v>
      </c>
      <c r="G126" s="170"/>
    </row>
    <row r="127" spans="1:8" s="3" customFormat="1" ht="12.75" customHeight="1" x14ac:dyDescent="0.2">
      <c r="A127" s="208"/>
      <c r="B127" s="125"/>
      <c r="C127" s="56" t="s">
        <v>17</v>
      </c>
      <c r="D127" s="74" t="s">
        <v>18</v>
      </c>
      <c r="E127" s="58">
        <v>89500</v>
      </c>
      <c r="F127" s="58">
        <v>89500</v>
      </c>
      <c r="G127" s="161"/>
    </row>
    <row r="128" spans="1:8" s="3" customFormat="1" ht="12.75" customHeight="1" x14ac:dyDescent="0.2">
      <c r="A128" s="208"/>
      <c r="B128" s="125"/>
      <c r="C128" s="56" t="s">
        <v>9</v>
      </c>
      <c r="D128" s="59" t="s">
        <v>147</v>
      </c>
      <c r="E128" s="58">
        <v>2990</v>
      </c>
      <c r="F128" s="58">
        <v>2990</v>
      </c>
      <c r="G128" s="161"/>
    </row>
    <row r="129" spans="1:7" s="3" customFormat="1" ht="12.75" customHeight="1" x14ac:dyDescent="0.2">
      <c r="A129" s="249"/>
      <c r="B129" s="125"/>
      <c r="C129" s="56" t="s">
        <v>12</v>
      </c>
      <c r="D129" s="59" t="s">
        <v>13</v>
      </c>
      <c r="E129" s="58">
        <v>2400</v>
      </c>
      <c r="F129" s="58">
        <v>2400</v>
      </c>
      <c r="G129" s="161"/>
    </row>
    <row r="130" spans="1:7" s="3" customFormat="1" ht="65.25" hidden="1" customHeight="1" x14ac:dyDescent="0.2">
      <c r="A130" s="249"/>
      <c r="B130" s="125"/>
      <c r="C130" s="56" t="s">
        <v>48</v>
      </c>
      <c r="D130" s="57" t="s">
        <v>41</v>
      </c>
      <c r="E130" s="58">
        <v>0</v>
      </c>
      <c r="F130" s="58">
        <v>0</v>
      </c>
      <c r="G130" s="161"/>
    </row>
    <row r="131" spans="1:7" s="3" customFormat="1" ht="64.5" hidden="1" customHeight="1" x14ac:dyDescent="0.2">
      <c r="A131" s="249"/>
      <c r="B131" s="125"/>
      <c r="C131" s="64" t="s">
        <v>78</v>
      </c>
      <c r="D131" s="95" t="s">
        <v>79</v>
      </c>
      <c r="E131" s="66">
        <v>0</v>
      </c>
      <c r="F131" s="66"/>
      <c r="G131" s="162">
        <v>0</v>
      </c>
    </row>
    <row r="132" spans="1:7" s="3" customFormat="1" ht="15" customHeight="1" x14ac:dyDescent="0.2">
      <c r="A132" s="249"/>
      <c r="B132" s="133">
        <v>80195</v>
      </c>
      <c r="C132" s="106"/>
      <c r="D132" s="105" t="s">
        <v>57</v>
      </c>
      <c r="E132" s="270">
        <f t="shared" ref="E132:G132" si="34">SUM(E133:E134)</f>
        <v>261276</v>
      </c>
      <c r="F132" s="270">
        <f t="shared" si="34"/>
        <v>261276</v>
      </c>
      <c r="G132" s="289">
        <f t="shared" si="34"/>
        <v>0</v>
      </c>
    </row>
    <row r="133" spans="1:7" s="3" customFormat="1" ht="15" customHeight="1" x14ac:dyDescent="0.2">
      <c r="A133" s="249"/>
      <c r="B133" s="134"/>
      <c r="C133" s="209" t="s">
        <v>9</v>
      </c>
      <c r="D133" s="227" t="s">
        <v>147</v>
      </c>
      <c r="E133" s="205">
        <v>100</v>
      </c>
      <c r="F133" s="205">
        <v>100</v>
      </c>
      <c r="G133" s="232"/>
    </row>
    <row r="134" spans="1:7" s="3" customFormat="1" ht="79.5" customHeight="1" thickBot="1" x14ac:dyDescent="0.25">
      <c r="A134" s="249"/>
      <c r="B134" s="134"/>
      <c r="C134" s="56" t="s">
        <v>48</v>
      </c>
      <c r="D134" s="57" t="s">
        <v>150</v>
      </c>
      <c r="E134" s="58">
        <v>261176</v>
      </c>
      <c r="F134" s="58">
        <v>261176</v>
      </c>
      <c r="G134" s="161"/>
    </row>
    <row r="135" spans="1:7" s="3" customFormat="1" ht="31.5" hidden="1" customHeight="1" x14ac:dyDescent="0.2">
      <c r="A135" s="208"/>
      <c r="B135" s="134"/>
      <c r="C135" s="73">
        <v>2130</v>
      </c>
      <c r="D135" s="57" t="s">
        <v>80</v>
      </c>
      <c r="E135" s="58">
        <v>0</v>
      </c>
      <c r="F135" s="58"/>
      <c r="G135" s="161"/>
    </row>
    <row r="136" spans="1:7" s="3" customFormat="1" ht="41.25" hidden="1" customHeight="1" thickBot="1" x14ac:dyDescent="0.25">
      <c r="A136" s="208"/>
      <c r="B136" s="134"/>
      <c r="C136" s="64" t="s">
        <v>78</v>
      </c>
      <c r="D136" s="95" t="s">
        <v>79</v>
      </c>
      <c r="E136" s="44">
        <v>0</v>
      </c>
      <c r="F136" s="44"/>
      <c r="G136" s="154"/>
    </row>
    <row r="137" spans="1:7" s="8" customFormat="1" ht="24" customHeight="1" thickBot="1" x14ac:dyDescent="0.25">
      <c r="A137" s="206">
        <v>851</v>
      </c>
      <c r="B137" s="207"/>
      <c r="C137" s="207"/>
      <c r="D137" s="13" t="s">
        <v>81</v>
      </c>
      <c r="E137" s="250">
        <f t="shared" ref="E137:G137" si="35">SUM(E138)</f>
        <v>2453982</v>
      </c>
      <c r="F137" s="250">
        <f t="shared" si="35"/>
        <v>2453982</v>
      </c>
      <c r="G137" s="251">
        <f t="shared" si="35"/>
        <v>0</v>
      </c>
    </row>
    <row r="138" spans="1:7" s="3" customFormat="1" ht="31.5" customHeight="1" x14ac:dyDescent="0.2">
      <c r="A138" s="208"/>
      <c r="B138" s="115">
        <v>85156</v>
      </c>
      <c r="C138" s="75"/>
      <c r="D138" s="103" t="s">
        <v>82</v>
      </c>
      <c r="E138" s="107">
        <f t="shared" ref="E138:G138" si="36">SUM(E139)</f>
        <v>2453982</v>
      </c>
      <c r="F138" s="107">
        <f t="shared" si="36"/>
        <v>2453982</v>
      </c>
      <c r="G138" s="165">
        <f t="shared" si="36"/>
        <v>0</v>
      </c>
    </row>
    <row r="139" spans="1:7" s="3" customFormat="1" ht="59.25" customHeight="1" thickBot="1" x14ac:dyDescent="0.25">
      <c r="A139" s="208"/>
      <c r="B139" s="125"/>
      <c r="C139" s="42">
        <v>2110</v>
      </c>
      <c r="D139" s="43" t="s">
        <v>32</v>
      </c>
      <c r="E139" s="44">
        <v>2453982</v>
      </c>
      <c r="F139" s="44">
        <v>2453982</v>
      </c>
      <c r="G139" s="154"/>
    </row>
    <row r="140" spans="1:7" s="3" customFormat="1" ht="15" hidden="1" customHeight="1" x14ac:dyDescent="0.2">
      <c r="A140" s="208"/>
      <c r="B140" s="115">
        <v>85195</v>
      </c>
      <c r="C140" s="75"/>
      <c r="D140" s="80" t="s">
        <v>57</v>
      </c>
      <c r="E140" s="107">
        <v>0</v>
      </c>
      <c r="F140" s="107">
        <v>0</v>
      </c>
      <c r="G140" s="165">
        <v>0</v>
      </c>
    </row>
    <row r="141" spans="1:7" s="3" customFormat="1" ht="14.25" hidden="1" customHeight="1" thickBot="1" x14ac:dyDescent="0.25">
      <c r="A141" s="175"/>
      <c r="B141" s="125"/>
      <c r="C141" s="53" t="s">
        <v>12</v>
      </c>
      <c r="D141" s="54" t="s">
        <v>13</v>
      </c>
      <c r="E141" s="44">
        <v>0</v>
      </c>
      <c r="F141" s="44">
        <v>0</v>
      </c>
      <c r="G141" s="169"/>
    </row>
    <row r="142" spans="1:7" s="3" customFormat="1" ht="27" customHeight="1" thickBot="1" x14ac:dyDescent="0.25">
      <c r="A142" s="206">
        <v>852</v>
      </c>
      <c r="B142" s="207"/>
      <c r="C142" s="207"/>
      <c r="D142" s="20" t="s">
        <v>3</v>
      </c>
      <c r="E142" s="250">
        <f>SUM(E143+E150+E157+E160+E166+E168)</f>
        <v>3610619</v>
      </c>
      <c r="F142" s="250">
        <f t="shared" ref="F142:G142" si="37">SUM(F143+F150+F157+F160+F166+F168)</f>
        <v>3610519</v>
      </c>
      <c r="G142" s="251">
        <f t="shared" si="37"/>
        <v>100</v>
      </c>
    </row>
    <row r="143" spans="1:7" s="3" customFormat="1" ht="15" customHeight="1" x14ac:dyDescent="0.2">
      <c r="A143" s="181"/>
      <c r="B143" s="182">
        <v>85201</v>
      </c>
      <c r="C143" s="182"/>
      <c r="D143" s="183" t="s">
        <v>21</v>
      </c>
      <c r="E143" s="271">
        <f t="shared" ref="E143:G143" si="38">SUM(E144:E149)</f>
        <v>525338</v>
      </c>
      <c r="F143" s="271">
        <f t="shared" si="38"/>
        <v>525338</v>
      </c>
      <c r="G143" s="290">
        <f t="shared" si="38"/>
        <v>0</v>
      </c>
    </row>
    <row r="144" spans="1:7" s="3" customFormat="1" ht="60" customHeight="1" x14ac:dyDescent="0.2">
      <c r="A144" s="184"/>
      <c r="B144" s="134"/>
      <c r="C144" s="56" t="s">
        <v>15</v>
      </c>
      <c r="D144" s="57" t="s">
        <v>146</v>
      </c>
      <c r="E144" s="58">
        <v>8000</v>
      </c>
      <c r="F144" s="58">
        <v>8000</v>
      </c>
      <c r="G144" s="161"/>
    </row>
    <row r="145" spans="1:7" s="3" customFormat="1" ht="12.75" customHeight="1" x14ac:dyDescent="0.2">
      <c r="A145" s="184"/>
      <c r="B145" s="134"/>
      <c r="C145" s="56" t="s">
        <v>17</v>
      </c>
      <c r="D145" s="59" t="s">
        <v>22</v>
      </c>
      <c r="E145" s="58">
        <v>403935</v>
      </c>
      <c r="F145" s="58">
        <v>403935</v>
      </c>
      <c r="G145" s="161"/>
    </row>
    <row r="146" spans="1:7" s="3" customFormat="1" ht="12.75" customHeight="1" x14ac:dyDescent="0.2">
      <c r="A146" s="184"/>
      <c r="B146" s="134"/>
      <c r="C146" s="64" t="s">
        <v>9</v>
      </c>
      <c r="D146" s="59" t="s">
        <v>147</v>
      </c>
      <c r="E146" s="66">
        <v>400</v>
      </c>
      <c r="F146" s="66">
        <v>400</v>
      </c>
      <c r="G146" s="162"/>
    </row>
    <row r="147" spans="1:7" s="3" customFormat="1" ht="27.75" customHeight="1" x14ac:dyDescent="0.2">
      <c r="A147" s="184"/>
      <c r="B147" s="134"/>
      <c r="C147" s="56" t="s">
        <v>23</v>
      </c>
      <c r="D147" s="57" t="s">
        <v>151</v>
      </c>
      <c r="E147" s="58">
        <v>500</v>
      </c>
      <c r="F147" s="58">
        <v>500</v>
      </c>
      <c r="G147" s="161"/>
    </row>
    <row r="148" spans="1:7" s="3" customFormat="1" ht="12.75" customHeight="1" x14ac:dyDescent="0.2">
      <c r="A148" s="184"/>
      <c r="B148" s="134"/>
      <c r="C148" s="53" t="s">
        <v>12</v>
      </c>
      <c r="D148" s="59" t="s">
        <v>13</v>
      </c>
      <c r="E148" s="55">
        <v>2860</v>
      </c>
      <c r="F148" s="55">
        <v>2860</v>
      </c>
      <c r="G148" s="160"/>
    </row>
    <row r="149" spans="1:7" s="3" customFormat="1" ht="49.5" customHeight="1" x14ac:dyDescent="0.2">
      <c r="A149" s="184"/>
      <c r="B149" s="21"/>
      <c r="C149" s="84">
        <v>2320</v>
      </c>
      <c r="D149" s="116" t="s">
        <v>38</v>
      </c>
      <c r="E149" s="85">
        <v>109643</v>
      </c>
      <c r="F149" s="85">
        <v>109643</v>
      </c>
      <c r="G149" s="179"/>
    </row>
    <row r="150" spans="1:7" s="3" customFormat="1" ht="15" customHeight="1" x14ac:dyDescent="0.2">
      <c r="A150" s="184"/>
      <c r="B150" s="135">
        <v>85202</v>
      </c>
      <c r="C150" s="75"/>
      <c r="D150" s="76" t="s">
        <v>14</v>
      </c>
      <c r="E150" s="272">
        <f t="shared" ref="E150:G150" si="39">SUM(E151:E156)</f>
        <v>2458197</v>
      </c>
      <c r="F150" s="272">
        <f t="shared" si="39"/>
        <v>2458097</v>
      </c>
      <c r="G150" s="291">
        <f t="shared" si="39"/>
        <v>100</v>
      </c>
    </row>
    <row r="151" spans="1:7" s="3" customFormat="1" ht="12.75" customHeight="1" x14ac:dyDescent="0.2">
      <c r="A151" s="184"/>
      <c r="B151" s="134"/>
      <c r="C151" s="56" t="s">
        <v>17</v>
      </c>
      <c r="D151" s="118" t="s">
        <v>18</v>
      </c>
      <c r="E151" s="145">
        <v>1245360</v>
      </c>
      <c r="F151" s="145">
        <v>1245360</v>
      </c>
      <c r="G151" s="185"/>
    </row>
    <row r="152" spans="1:7" s="3" customFormat="1" ht="12.75" customHeight="1" x14ac:dyDescent="0.2">
      <c r="A152" s="184"/>
      <c r="B152" s="134"/>
      <c r="C152" s="56" t="s">
        <v>19</v>
      </c>
      <c r="D152" s="59" t="s">
        <v>20</v>
      </c>
      <c r="E152" s="145">
        <v>100</v>
      </c>
      <c r="F152" s="145"/>
      <c r="G152" s="186">
        <v>100</v>
      </c>
    </row>
    <row r="153" spans="1:7" s="3" customFormat="1" ht="12.75" customHeight="1" x14ac:dyDescent="0.2">
      <c r="A153" s="184"/>
      <c r="B153" s="134"/>
      <c r="C153" s="56" t="s">
        <v>9</v>
      </c>
      <c r="D153" s="59" t="s">
        <v>147</v>
      </c>
      <c r="E153" s="145">
        <v>600</v>
      </c>
      <c r="F153" s="145">
        <v>600</v>
      </c>
      <c r="G153" s="185"/>
    </row>
    <row r="154" spans="1:7" s="3" customFormat="1" ht="12.75" hidden="1" customHeight="1" x14ac:dyDescent="0.2">
      <c r="A154" s="184"/>
      <c r="B154" s="134"/>
      <c r="C154" s="56" t="s">
        <v>23</v>
      </c>
      <c r="D154" s="57" t="s">
        <v>151</v>
      </c>
      <c r="E154" s="145">
        <v>0</v>
      </c>
      <c r="F154" s="145">
        <v>0</v>
      </c>
      <c r="G154" s="185"/>
    </row>
    <row r="155" spans="1:7" s="3" customFormat="1" ht="12.75" customHeight="1" x14ac:dyDescent="0.2">
      <c r="A155" s="184"/>
      <c r="B155" s="134"/>
      <c r="C155" s="56" t="s">
        <v>12</v>
      </c>
      <c r="D155" s="59" t="s">
        <v>13</v>
      </c>
      <c r="E155" s="145">
        <v>3229</v>
      </c>
      <c r="F155" s="145">
        <v>3229</v>
      </c>
      <c r="G155" s="185"/>
    </row>
    <row r="156" spans="1:7" s="3" customFormat="1" ht="32.25" customHeight="1" x14ac:dyDescent="0.2">
      <c r="A156" s="184"/>
      <c r="B156" s="134"/>
      <c r="C156" s="109">
        <v>2130</v>
      </c>
      <c r="D156" s="110" t="s">
        <v>80</v>
      </c>
      <c r="E156" s="111">
        <v>1208908</v>
      </c>
      <c r="F156" s="111">
        <v>1208908</v>
      </c>
      <c r="G156" s="188"/>
    </row>
    <row r="157" spans="1:7" s="3" customFormat="1" ht="15" customHeight="1" x14ac:dyDescent="0.2">
      <c r="A157" s="189"/>
      <c r="B157" s="133">
        <v>85203</v>
      </c>
      <c r="C157" s="129"/>
      <c r="D157" s="204" t="s">
        <v>83</v>
      </c>
      <c r="E157" s="273">
        <f t="shared" ref="E157:G157" si="40">SUM(E158:E159)</f>
        <v>363402</v>
      </c>
      <c r="F157" s="273">
        <f t="shared" si="40"/>
        <v>363402</v>
      </c>
      <c r="G157" s="292">
        <f t="shared" si="40"/>
        <v>0</v>
      </c>
    </row>
    <row r="158" spans="1:7" s="3" customFormat="1" ht="43.5" customHeight="1" x14ac:dyDescent="0.2">
      <c r="A158" s="184"/>
      <c r="B158" s="134"/>
      <c r="C158" s="42">
        <v>2110</v>
      </c>
      <c r="D158" s="43" t="s">
        <v>32</v>
      </c>
      <c r="E158" s="48">
        <v>363272</v>
      </c>
      <c r="F158" s="48">
        <v>363272</v>
      </c>
      <c r="G158" s="187"/>
    </row>
    <row r="159" spans="1:7" s="3" customFormat="1" ht="54" customHeight="1" x14ac:dyDescent="0.2">
      <c r="A159" s="184"/>
      <c r="B159" s="134"/>
      <c r="C159" s="109">
        <v>2360</v>
      </c>
      <c r="D159" s="112" t="s">
        <v>53</v>
      </c>
      <c r="E159" s="111">
        <v>130</v>
      </c>
      <c r="F159" s="111">
        <v>130</v>
      </c>
      <c r="G159" s="188"/>
    </row>
    <row r="160" spans="1:7" s="3" customFormat="1" ht="15" customHeight="1" x14ac:dyDescent="0.2">
      <c r="A160" s="184"/>
      <c r="B160" s="133">
        <v>85204</v>
      </c>
      <c r="C160" s="77"/>
      <c r="D160" s="78" t="s">
        <v>4</v>
      </c>
      <c r="E160" s="273">
        <f t="shared" ref="E160:G160" si="41">SUM(E162:E165)</f>
        <v>185661</v>
      </c>
      <c r="F160" s="273">
        <f t="shared" si="41"/>
        <v>185661</v>
      </c>
      <c r="G160" s="292">
        <f t="shared" si="41"/>
        <v>0</v>
      </c>
    </row>
    <row r="161" spans="1:7" s="3" customFormat="1" ht="50.25" hidden="1" customHeight="1" x14ac:dyDescent="0.2">
      <c r="A161" s="184"/>
      <c r="B161" s="134"/>
      <c r="C161" s="190" t="s">
        <v>5</v>
      </c>
      <c r="D161" s="191" t="s">
        <v>110</v>
      </c>
      <c r="E161" s="173">
        <v>0</v>
      </c>
      <c r="F161" s="173">
        <v>0</v>
      </c>
      <c r="G161" s="192"/>
    </row>
    <row r="162" spans="1:7" s="3" customFormat="1" ht="17.25" customHeight="1" x14ac:dyDescent="0.2">
      <c r="A162" s="184"/>
      <c r="B162" s="134"/>
      <c r="C162" s="56" t="s">
        <v>17</v>
      </c>
      <c r="D162" s="59" t="s">
        <v>22</v>
      </c>
      <c r="E162" s="173">
        <v>156790</v>
      </c>
      <c r="F162" s="173">
        <v>156790</v>
      </c>
      <c r="G162" s="192"/>
    </row>
    <row r="163" spans="1:7" s="3" customFormat="1" ht="57" hidden="1" customHeight="1" x14ac:dyDescent="0.2">
      <c r="A163" s="184"/>
      <c r="B163" s="134"/>
      <c r="C163" s="73">
        <v>2120</v>
      </c>
      <c r="D163" s="57" t="s">
        <v>84</v>
      </c>
      <c r="E163" s="174">
        <v>0</v>
      </c>
      <c r="F163" s="174"/>
      <c r="G163" s="180"/>
    </row>
    <row r="164" spans="1:7" s="3" customFormat="1" ht="28.5" hidden="1" customHeight="1" x14ac:dyDescent="0.2">
      <c r="A164" s="184"/>
      <c r="B164" s="134"/>
      <c r="C164" s="73">
        <v>2130</v>
      </c>
      <c r="D164" s="57" t="s">
        <v>80</v>
      </c>
      <c r="E164" s="174">
        <v>0</v>
      </c>
      <c r="F164" s="174"/>
      <c r="G164" s="180"/>
    </row>
    <row r="165" spans="1:7" s="3" customFormat="1" ht="49.5" customHeight="1" x14ac:dyDescent="0.2">
      <c r="A165" s="184"/>
      <c r="B165" s="134"/>
      <c r="C165" s="193">
        <v>2320</v>
      </c>
      <c r="D165" s="194" t="s">
        <v>38</v>
      </c>
      <c r="E165" s="111">
        <v>28871</v>
      </c>
      <c r="F165" s="111">
        <v>28871</v>
      </c>
      <c r="G165" s="195"/>
    </row>
    <row r="166" spans="1:7" s="3" customFormat="1" ht="15" customHeight="1" x14ac:dyDescent="0.2">
      <c r="A166" s="184"/>
      <c r="B166" s="135">
        <v>85205</v>
      </c>
      <c r="C166" s="75"/>
      <c r="D166" s="103" t="s">
        <v>111</v>
      </c>
      <c r="E166" s="272">
        <f t="shared" ref="E166:G166" si="42">SUM(E167)</f>
        <v>13000</v>
      </c>
      <c r="F166" s="272">
        <f t="shared" si="42"/>
        <v>13000</v>
      </c>
      <c r="G166" s="291">
        <f t="shared" si="42"/>
        <v>0</v>
      </c>
    </row>
    <row r="167" spans="1:7" s="3" customFormat="1" ht="49.5" customHeight="1" x14ac:dyDescent="0.2">
      <c r="A167" s="184"/>
      <c r="B167" s="134"/>
      <c r="C167" s="42">
        <v>2110</v>
      </c>
      <c r="D167" s="43" t="s">
        <v>32</v>
      </c>
      <c r="E167" s="48">
        <v>13000</v>
      </c>
      <c r="F167" s="48">
        <v>13000</v>
      </c>
      <c r="G167" s="187"/>
    </row>
    <row r="168" spans="1:7" s="3" customFormat="1" ht="15" customHeight="1" x14ac:dyDescent="0.2">
      <c r="A168" s="184"/>
      <c r="B168" s="115">
        <v>85218</v>
      </c>
      <c r="C168" s="75"/>
      <c r="D168" s="76" t="s">
        <v>6</v>
      </c>
      <c r="E168" s="272">
        <f>SUM(E169:E170)</f>
        <v>65021</v>
      </c>
      <c r="F168" s="272">
        <f t="shared" ref="F168:G168" si="43">SUM(F169:F170)</f>
        <v>65021</v>
      </c>
      <c r="G168" s="291">
        <f t="shared" si="43"/>
        <v>0</v>
      </c>
    </row>
    <row r="169" spans="1:7" s="3" customFormat="1" ht="12.75" customHeight="1" x14ac:dyDescent="0.2">
      <c r="A169" s="184"/>
      <c r="B169" s="132"/>
      <c r="C169" s="51" t="s">
        <v>9</v>
      </c>
      <c r="D169" s="118" t="s">
        <v>147</v>
      </c>
      <c r="E169" s="72">
        <v>350</v>
      </c>
      <c r="F169" s="72">
        <v>350</v>
      </c>
      <c r="G169" s="244"/>
    </row>
    <row r="170" spans="1:7" s="3" customFormat="1" ht="12.75" customHeight="1" thickBot="1" x14ac:dyDescent="0.25">
      <c r="A170" s="184"/>
      <c r="B170" s="130"/>
      <c r="C170" s="60" t="s">
        <v>12</v>
      </c>
      <c r="D170" s="121" t="s">
        <v>13</v>
      </c>
      <c r="E170" s="62">
        <v>64671</v>
      </c>
      <c r="F170" s="62">
        <v>64671</v>
      </c>
      <c r="G170" s="246"/>
    </row>
    <row r="171" spans="1:7" s="3" customFormat="1" ht="39.75" hidden="1" customHeight="1" x14ac:dyDescent="0.2">
      <c r="A171" s="184"/>
      <c r="B171" s="40"/>
      <c r="C171" s="84">
        <v>2130</v>
      </c>
      <c r="D171" s="116" t="s">
        <v>80</v>
      </c>
      <c r="E171" s="85">
        <v>0</v>
      </c>
      <c r="F171" s="85"/>
      <c r="G171" s="245"/>
    </row>
    <row r="172" spans="1:7" s="8" customFormat="1" ht="36" customHeight="1" thickBot="1" x14ac:dyDescent="0.25">
      <c r="A172" s="247">
        <v>853</v>
      </c>
      <c r="B172" s="248"/>
      <c r="C172" s="248"/>
      <c r="D172" s="18" t="s">
        <v>10</v>
      </c>
      <c r="E172" s="274">
        <f t="shared" ref="E172:G172" si="44">SUM(E173+E176+E178+E180+E184)</f>
        <v>677550</v>
      </c>
      <c r="F172" s="274">
        <f t="shared" si="44"/>
        <v>677550</v>
      </c>
      <c r="G172" s="293">
        <f t="shared" si="44"/>
        <v>0</v>
      </c>
    </row>
    <row r="173" spans="1:7" s="3" customFormat="1" ht="15" customHeight="1" x14ac:dyDescent="0.2">
      <c r="A173" s="177"/>
      <c r="B173" s="130">
        <v>85321</v>
      </c>
      <c r="C173" s="113"/>
      <c r="D173" s="114" t="s">
        <v>152</v>
      </c>
      <c r="E173" s="275">
        <f t="shared" ref="E173:G173" si="45">SUM(E174:E175)</f>
        <v>149980</v>
      </c>
      <c r="F173" s="275">
        <f t="shared" si="45"/>
        <v>149980</v>
      </c>
      <c r="G173" s="294">
        <f t="shared" si="45"/>
        <v>0</v>
      </c>
    </row>
    <row r="174" spans="1:7" s="3" customFormat="1" ht="53.25" customHeight="1" x14ac:dyDescent="0.2">
      <c r="A174" s="249"/>
      <c r="B174" s="243"/>
      <c r="C174" s="230">
        <v>2110</v>
      </c>
      <c r="D174" s="231" t="s">
        <v>32</v>
      </c>
      <c r="E174" s="205">
        <v>149680</v>
      </c>
      <c r="F174" s="205">
        <v>149680</v>
      </c>
      <c r="G174" s="232"/>
    </row>
    <row r="175" spans="1:7" s="3" customFormat="1" ht="53.25" customHeight="1" x14ac:dyDescent="0.2">
      <c r="A175" s="208"/>
      <c r="B175" s="40"/>
      <c r="C175" s="109">
        <v>2360</v>
      </c>
      <c r="D175" s="112" t="s">
        <v>53</v>
      </c>
      <c r="E175" s="86">
        <v>300</v>
      </c>
      <c r="F175" s="86">
        <v>300</v>
      </c>
      <c r="G175" s="197"/>
    </row>
    <row r="176" spans="1:7" s="3" customFormat="1" ht="15" customHeight="1" x14ac:dyDescent="0.2">
      <c r="A176" s="196"/>
      <c r="B176" s="40">
        <v>85322</v>
      </c>
      <c r="C176" s="40"/>
      <c r="D176" s="94" t="s">
        <v>85</v>
      </c>
      <c r="E176" s="276">
        <f t="shared" ref="E176:G176" si="46">SUM(E177)</f>
        <v>393700</v>
      </c>
      <c r="F176" s="276">
        <f t="shared" si="46"/>
        <v>393700</v>
      </c>
      <c r="G176" s="295">
        <f t="shared" si="46"/>
        <v>0</v>
      </c>
    </row>
    <row r="177" spans="1:7" s="3" customFormat="1" ht="58.5" customHeight="1" x14ac:dyDescent="0.2">
      <c r="A177" s="249"/>
      <c r="B177" s="130"/>
      <c r="C177" s="60" t="s">
        <v>86</v>
      </c>
      <c r="D177" s="61" t="s">
        <v>87</v>
      </c>
      <c r="E177" s="62">
        <v>393700</v>
      </c>
      <c r="F177" s="62">
        <v>393700</v>
      </c>
      <c r="G177" s="164"/>
    </row>
    <row r="178" spans="1:7" s="3" customFormat="1" ht="15" customHeight="1" x14ac:dyDescent="0.2">
      <c r="A178" s="249"/>
      <c r="B178" s="40">
        <v>85324</v>
      </c>
      <c r="C178" s="84"/>
      <c r="D178" s="41" t="s">
        <v>98</v>
      </c>
      <c r="E178" s="259">
        <f t="shared" ref="E178:G178" si="47">SUM(E179)</f>
        <v>25000</v>
      </c>
      <c r="F178" s="259">
        <f t="shared" si="47"/>
        <v>25000</v>
      </c>
      <c r="G178" s="279">
        <f t="shared" si="47"/>
        <v>0</v>
      </c>
    </row>
    <row r="179" spans="1:7" s="3" customFormat="1" ht="12.75" customHeight="1" x14ac:dyDescent="0.2">
      <c r="A179" s="208"/>
      <c r="B179" s="125"/>
      <c r="C179" s="67" t="s">
        <v>12</v>
      </c>
      <c r="D179" s="117" t="s">
        <v>13</v>
      </c>
      <c r="E179" s="44">
        <v>25000</v>
      </c>
      <c r="F179" s="44">
        <v>25000</v>
      </c>
      <c r="G179" s="154"/>
    </row>
    <row r="180" spans="1:7" s="3" customFormat="1" ht="15" customHeight="1" x14ac:dyDescent="0.2">
      <c r="A180" s="208"/>
      <c r="B180" s="115">
        <v>85333</v>
      </c>
      <c r="C180" s="75"/>
      <c r="D180" s="76" t="s">
        <v>11</v>
      </c>
      <c r="E180" s="107">
        <f t="shared" ref="E180:G180" si="48">SUM(E181:E183)</f>
        <v>108870</v>
      </c>
      <c r="F180" s="107">
        <f t="shared" si="48"/>
        <v>108870</v>
      </c>
      <c r="G180" s="165">
        <f t="shared" si="48"/>
        <v>0</v>
      </c>
    </row>
    <row r="181" spans="1:7" s="3" customFormat="1" ht="15" customHeight="1" x14ac:dyDescent="0.2">
      <c r="A181" s="216"/>
      <c r="B181" s="125"/>
      <c r="C181" s="51" t="s">
        <v>19</v>
      </c>
      <c r="D181" s="118" t="s">
        <v>20</v>
      </c>
      <c r="E181" s="72">
        <v>0</v>
      </c>
      <c r="F181" s="254"/>
      <c r="G181" s="229">
        <v>0</v>
      </c>
    </row>
    <row r="182" spans="1:7" s="3" customFormat="1" ht="15.75" customHeight="1" x14ac:dyDescent="0.2">
      <c r="A182" s="208"/>
      <c r="B182" s="125"/>
      <c r="C182" s="56" t="s">
        <v>9</v>
      </c>
      <c r="D182" s="59" t="s">
        <v>147</v>
      </c>
      <c r="E182" s="58">
        <v>870</v>
      </c>
      <c r="F182" s="58">
        <v>870</v>
      </c>
      <c r="G182" s="161"/>
    </row>
    <row r="183" spans="1:7" s="3" customFormat="1" ht="15.75" customHeight="1" thickBot="1" x14ac:dyDescent="0.25">
      <c r="A183" s="208"/>
      <c r="B183" s="130"/>
      <c r="C183" s="60" t="s">
        <v>12</v>
      </c>
      <c r="D183" s="121" t="s">
        <v>13</v>
      </c>
      <c r="E183" s="62">
        <v>108000</v>
      </c>
      <c r="F183" s="62">
        <v>108000</v>
      </c>
      <c r="G183" s="164"/>
    </row>
    <row r="184" spans="1:7" s="3" customFormat="1" ht="15" hidden="1" customHeight="1" x14ac:dyDescent="0.2">
      <c r="A184" s="208"/>
      <c r="B184" s="40">
        <v>85395</v>
      </c>
      <c r="C184" s="93"/>
      <c r="D184" s="41" t="s">
        <v>57</v>
      </c>
      <c r="E184" s="259">
        <f t="shared" ref="E184:G184" si="49">SUM(E185:E188)</f>
        <v>0</v>
      </c>
      <c r="F184" s="259">
        <f t="shared" si="49"/>
        <v>0</v>
      </c>
      <c r="G184" s="279">
        <f t="shared" si="49"/>
        <v>0</v>
      </c>
    </row>
    <row r="185" spans="1:7" s="3" customFormat="1" ht="15" hidden="1" customHeight="1" x14ac:dyDescent="0.2">
      <c r="A185" s="208"/>
      <c r="B185" s="125"/>
      <c r="C185" s="51" t="s">
        <v>9</v>
      </c>
      <c r="D185" s="118" t="s">
        <v>147</v>
      </c>
      <c r="E185" s="72">
        <v>0</v>
      </c>
      <c r="F185" s="72">
        <v>0</v>
      </c>
      <c r="G185" s="170"/>
    </row>
    <row r="186" spans="1:7" s="3" customFormat="1" ht="15" hidden="1" customHeight="1" x14ac:dyDescent="0.2">
      <c r="A186" s="208"/>
      <c r="B186" s="125"/>
      <c r="C186" s="56" t="s">
        <v>12</v>
      </c>
      <c r="D186" s="59" t="s">
        <v>13</v>
      </c>
      <c r="E186" s="58">
        <v>0</v>
      </c>
      <c r="F186" s="58">
        <v>0</v>
      </c>
      <c r="G186" s="161"/>
    </row>
    <row r="187" spans="1:7" s="3" customFormat="1" ht="62.25" hidden="1" customHeight="1" x14ac:dyDescent="0.2">
      <c r="A187" s="208"/>
      <c r="B187" s="125"/>
      <c r="C187" s="56" t="s">
        <v>48</v>
      </c>
      <c r="D187" s="57" t="s">
        <v>112</v>
      </c>
      <c r="E187" s="58">
        <v>0</v>
      </c>
      <c r="F187" s="58">
        <v>0</v>
      </c>
      <c r="G187" s="161"/>
    </row>
    <row r="188" spans="1:7" s="3" customFormat="1" ht="57.75" hidden="1" customHeight="1" thickBot="1" x14ac:dyDescent="0.25">
      <c r="A188" s="208"/>
      <c r="B188" s="125"/>
      <c r="C188" s="56" t="s">
        <v>89</v>
      </c>
      <c r="D188" s="57" t="s">
        <v>112</v>
      </c>
      <c r="E188" s="58">
        <v>0</v>
      </c>
      <c r="F188" s="58">
        <v>0</v>
      </c>
      <c r="G188" s="161"/>
    </row>
    <row r="189" spans="1:7" s="3" customFormat="1" ht="63" hidden="1" customHeight="1" x14ac:dyDescent="0.2">
      <c r="A189" s="208"/>
      <c r="B189" s="125"/>
      <c r="C189" s="64" t="s">
        <v>40</v>
      </c>
      <c r="D189" s="65" t="s">
        <v>88</v>
      </c>
      <c r="E189" s="58">
        <v>0</v>
      </c>
      <c r="F189" s="58"/>
      <c r="G189" s="161">
        <v>0</v>
      </c>
    </row>
    <row r="190" spans="1:7" s="3" customFormat="1" ht="21" hidden="1" customHeight="1" thickBot="1" x14ac:dyDescent="0.25">
      <c r="A190" s="208"/>
      <c r="B190" s="125"/>
      <c r="C190" s="97" t="s">
        <v>116</v>
      </c>
      <c r="D190" s="119" t="s">
        <v>117</v>
      </c>
      <c r="E190" s="44">
        <v>0</v>
      </c>
      <c r="F190" s="44"/>
      <c r="G190" s="154">
        <v>0</v>
      </c>
    </row>
    <row r="191" spans="1:7" s="3" customFormat="1" ht="36" customHeight="1" thickBot="1" x14ac:dyDescent="0.25">
      <c r="A191" s="206">
        <v>854</v>
      </c>
      <c r="B191" s="207"/>
      <c r="C191" s="207"/>
      <c r="D191" s="18" t="s">
        <v>93</v>
      </c>
      <c r="E191" s="250">
        <f t="shared" ref="E191:G191" si="50">SUM(E192+E197+E200)</f>
        <v>163313</v>
      </c>
      <c r="F191" s="250">
        <f t="shared" si="50"/>
        <v>163313</v>
      </c>
      <c r="G191" s="251">
        <f t="shared" si="50"/>
        <v>0</v>
      </c>
    </row>
    <row r="192" spans="1:7" s="3" customFormat="1" ht="15" customHeight="1" x14ac:dyDescent="0.2">
      <c r="A192" s="177"/>
      <c r="B192" s="49">
        <v>85403</v>
      </c>
      <c r="C192" s="120"/>
      <c r="D192" s="69" t="s">
        <v>95</v>
      </c>
      <c r="E192" s="264">
        <f t="shared" ref="E192:G192" si="51">SUM(E193:E196)</f>
        <v>34981</v>
      </c>
      <c r="F192" s="264">
        <f t="shared" si="51"/>
        <v>34981</v>
      </c>
      <c r="G192" s="282">
        <f t="shared" si="51"/>
        <v>0</v>
      </c>
    </row>
    <row r="193" spans="1:7" s="3" customFormat="1" ht="12.75" customHeight="1" x14ac:dyDescent="0.2">
      <c r="A193" s="249"/>
      <c r="B193" s="125"/>
      <c r="C193" s="51" t="s">
        <v>17</v>
      </c>
      <c r="D193" s="71" t="s">
        <v>18</v>
      </c>
      <c r="E193" s="72">
        <v>30876</v>
      </c>
      <c r="F193" s="158">
        <v>30876</v>
      </c>
      <c r="G193" s="255"/>
    </row>
    <row r="194" spans="1:7" s="3" customFormat="1" ht="12.75" customHeight="1" x14ac:dyDescent="0.2">
      <c r="A194" s="249"/>
      <c r="B194" s="125"/>
      <c r="C194" s="56" t="s">
        <v>9</v>
      </c>
      <c r="D194" s="59" t="s">
        <v>147</v>
      </c>
      <c r="E194" s="58">
        <v>3605</v>
      </c>
      <c r="F194" s="174">
        <v>3605</v>
      </c>
      <c r="G194" s="161"/>
    </row>
    <row r="195" spans="1:7" s="3" customFormat="1" ht="30" hidden="1" customHeight="1" x14ac:dyDescent="0.2">
      <c r="A195" s="249"/>
      <c r="B195" s="125"/>
      <c r="C195" s="56" t="s">
        <v>23</v>
      </c>
      <c r="D195" s="57" t="s">
        <v>151</v>
      </c>
      <c r="E195" s="58">
        <v>0</v>
      </c>
      <c r="F195" s="174">
        <v>0</v>
      </c>
      <c r="G195" s="161"/>
    </row>
    <row r="196" spans="1:7" s="3" customFormat="1" ht="12.75" customHeight="1" x14ac:dyDescent="0.2">
      <c r="A196" s="249"/>
      <c r="B196" s="125"/>
      <c r="C196" s="88" t="s">
        <v>12</v>
      </c>
      <c r="D196" s="89" t="s">
        <v>13</v>
      </c>
      <c r="E196" s="86">
        <v>500</v>
      </c>
      <c r="F196" s="200">
        <v>500</v>
      </c>
      <c r="G196" s="197"/>
    </row>
    <row r="197" spans="1:7" s="3" customFormat="1" ht="27" customHeight="1" x14ac:dyDescent="0.2">
      <c r="A197" s="249"/>
      <c r="B197" s="129">
        <v>85406</v>
      </c>
      <c r="C197" s="106"/>
      <c r="D197" s="204" t="s">
        <v>101</v>
      </c>
      <c r="E197" s="270">
        <f t="shared" ref="E197:G197" si="52">SUM(E198:E199)</f>
        <v>532</v>
      </c>
      <c r="F197" s="270">
        <f t="shared" si="52"/>
        <v>532</v>
      </c>
      <c r="G197" s="289">
        <f t="shared" si="52"/>
        <v>0</v>
      </c>
    </row>
    <row r="198" spans="1:7" s="3" customFormat="1" ht="12.75" customHeight="1" x14ac:dyDescent="0.2">
      <c r="A198" s="249"/>
      <c r="B198" s="125"/>
      <c r="C198" s="53" t="s">
        <v>9</v>
      </c>
      <c r="D198" s="54" t="s">
        <v>147</v>
      </c>
      <c r="E198" s="44">
        <v>305</v>
      </c>
      <c r="F198" s="44">
        <v>305</v>
      </c>
      <c r="G198" s="154"/>
    </row>
    <row r="199" spans="1:7" s="3" customFormat="1" ht="12.75" customHeight="1" x14ac:dyDescent="0.2">
      <c r="A199" s="249"/>
      <c r="B199" s="40"/>
      <c r="C199" s="88" t="s">
        <v>12</v>
      </c>
      <c r="D199" s="89" t="s">
        <v>13</v>
      </c>
      <c r="E199" s="86">
        <v>227</v>
      </c>
      <c r="F199" s="86">
        <v>227</v>
      </c>
      <c r="G199" s="197"/>
    </row>
    <row r="200" spans="1:7" s="3" customFormat="1" ht="15" customHeight="1" x14ac:dyDescent="0.2">
      <c r="A200" s="208"/>
      <c r="B200" s="40">
        <v>85410</v>
      </c>
      <c r="C200" s="90"/>
      <c r="D200" s="103" t="s">
        <v>94</v>
      </c>
      <c r="E200" s="259">
        <f t="shared" ref="E200:G200" si="53">SUM(E201:E202)</f>
        <v>127800</v>
      </c>
      <c r="F200" s="259">
        <f t="shared" si="53"/>
        <v>127800</v>
      </c>
      <c r="G200" s="279">
        <f t="shared" si="53"/>
        <v>0</v>
      </c>
    </row>
    <row r="201" spans="1:7" s="3" customFormat="1" ht="12.75" customHeight="1" x14ac:dyDescent="0.2">
      <c r="A201" s="208"/>
      <c r="B201" s="125"/>
      <c r="C201" s="56" t="s">
        <v>17</v>
      </c>
      <c r="D201" s="57" t="s">
        <v>18</v>
      </c>
      <c r="E201" s="58">
        <v>54000</v>
      </c>
      <c r="F201" s="58">
        <v>54000</v>
      </c>
      <c r="G201" s="161"/>
    </row>
    <row r="202" spans="1:7" s="3" customFormat="1" ht="12.75" customHeight="1" thickBot="1" x14ac:dyDescent="0.25">
      <c r="A202" s="208"/>
      <c r="B202" s="40"/>
      <c r="C202" s="93" t="s">
        <v>12</v>
      </c>
      <c r="D202" s="139" t="s">
        <v>13</v>
      </c>
      <c r="E202" s="85">
        <v>73800</v>
      </c>
      <c r="F202" s="85">
        <v>73800</v>
      </c>
      <c r="G202" s="179"/>
    </row>
    <row r="203" spans="1:7" s="3" customFormat="1" ht="19.5" customHeight="1" thickBot="1" x14ac:dyDescent="0.25">
      <c r="A203" s="206">
        <v>900</v>
      </c>
      <c r="B203" s="207"/>
      <c r="C203" s="17"/>
      <c r="D203" s="18" t="s">
        <v>90</v>
      </c>
      <c r="E203" s="250">
        <f t="shared" ref="E203:G203" si="54">SUM(E204+E206)</f>
        <v>55000</v>
      </c>
      <c r="F203" s="250">
        <f t="shared" si="54"/>
        <v>55000</v>
      </c>
      <c r="G203" s="251">
        <f t="shared" si="54"/>
        <v>0</v>
      </c>
    </row>
    <row r="204" spans="1:7" s="3" customFormat="1" ht="28.5" customHeight="1" x14ac:dyDescent="0.2">
      <c r="A204" s="177"/>
      <c r="B204" s="49">
        <v>90019</v>
      </c>
      <c r="C204" s="68"/>
      <c r="D204" s="69" t="s">
        <v>91</v>
      </c>
      <c r="E204" s="264">
        <f t="shared" ref="E204:G204" si="55">SUM(E205)</f>
        <v>55000</v>
      </c>
      <c r="F204" s="264">
        <f t="shared" si="55"/>
        <v>55000</v>
      </c>
      <c r="G204" s="282">
        <f t="shared" si="55"/>
        <v>0</v>
      </c>
    </row>
    <row r="205" spans="1:7" s="3" customFormat="1" ht="20.25" customHeight="1" thickBot="1" x14ac:dyDescent="0.25">
      <c r="A205" s="249"/>
      <c r="B205" s="130"/>
      <c r="C205" s="91" t="s">
        <v>7</v>
      </c>
      <c r="D205" s="121" t="s">
        <v>8</v>
      </c>
      <c r="E205" s="92">
        <v>55000</v>
      </c>
      <c r="F205" s="92">
        <v>55000</v>
      </c>
      <c r="G205" s="168"/>
    </row>
    <row r="206" spans="1:7" s="3" customFormat="1" ht="25.5" hidden="1" customHeight="1" x14ac:dyDescent="0.2">
      <c r="A206" s="249"/>
      <c r="B206" s="40">
        <v>90095</v>
      </c>
      <c r="C206" s="124"/>
      <c r="D206" s="87" t="s">
        <v>57</v>
      </c>
      <c r="E206" s="85">
        <f t="shared" ref="E206:G206" si="56">SUM(E207:E208)</f>
        <v>0</v>
      </c>
      <c r="F206" s="85">
        <f t="shared" si="56"/>
        <v>0</v>
      </c>
      <c r="G206" s="179">
        <f t="shared" si="56"/>
        <v>0</v>
      </c>
    </row>
    <row r="207" spans="1:7" s="3" customFormat="1" ht="67.5" hidden="1" customHeight="1" x14ac:dyDescent="0.2">
      <c r="A207" s="208"/>
      <c r="B207" s="125"/>
      <c r="C207" s="51" t="s">
        <v>40</v>
      </c>
      <c r="D207" s="71" t="s">
        <v>140</v>
      </c>
      <c r="E207" s="72">
        <v>0</v>
      </c>
      <c r="F207" s="72"/>
      <c r="G207" s="170">
        <v>0</v>
      </c>
    </row>
    <row r="208" spans="1:7" s="3" customFormat="1" ht="67.5" hidden="1" customHeight="1" thickBot="1" x14ac:dyDescent="0.25">
      <c r="A208" s="228"/>
      <c r="B208" s="125"/>
      <c r="C208" s="97" t="s">
        <v>116</v>
      </c>
      <c r="D208" s="119" t="s">
        <v>41</v>
      </c>
      <c r="E208" s="99">
        <v>0</v>
      </c>
      <c r="F208" s="99"/>
      <c r="G208" s="176">
        <v>0</v>
      </c>
    </row>
    <row r="209" spans="1:7" s="3" customFormat="1" ht="24.75" hidden="1" customHeight="1" thickBot="1" x14ac:dyDescent="0.25">
      <c r="A209" s="14">
        <v>921</v>
      </c>
      <c r="B209" s="207"/>
      <c r="C209" s="17"/>
      <c r="D209" s="18" t="s">
        <v>122</v>
      </c>
      <c r="E209" s="250">
        <f t="shared" ref="E209:G209" si="57">SUM(E210)</f>
        <v>0</v>
      </c>
      <c r="F209" s="250">
        <f t="shared" si="57"/>
        <v>0</v>
      </c>
      <c r="G209" s="251">
        <f t="shared" si="57"/>
        <v>0</v>
      </c>
    </row>
    <row r="210" spans="1:7" s="3" customFormat="1" ht="18.75" hidden="1" customHeight="1" x14ac:dyDescent="0.2">
      <c r="A210" s="39"/>
      <c r="B210" s="49">
        <v>92195</v>
      </c>
      <c r="C210" s="68"/>
      <c r="D210" s="69" t="s">
        <v>57</v>
      </c>
      <c r="E210" s="264">
        <f t="shared" ref="E210:G210" si="58">SUM(E211:E213)</f>
        <v>0</v>
      </c>
      <c r="F210" s="264">
        <f t="shared" si="58"/>
        <v>0</v>
      </c>
      <c r="G210" s="282">
        <f t="shared" si="58"/>
        <v>0</v>
      </c>
    </row>
    <row r="211" spans="1:7" s="3" customFormat="1" ht="18.75" hidden="1" customHeight="1" x14ac:dyDescent="0.2">
      <c r="A211" s="39"/>
      <c r="B211" s="125"/>
      <c r="C211" s="64" t="s">
        <v>12</v>
      </c>
      <c r="D211" s="108" t="s">
        <v>13</v>
      </c>
      <c r="E211" s="44">
        <v>0</v>
      </c>
      <c r="F211" s="44">
        <v>0</v>
      </c>
      <c r="G211" s="154"/>
    </row>
    <row r="212" spans="1:7" s="3" customFormat="1" ht="64.5" hidden="1" customHeight="1" x14ac:dyDescent="0.2">
      <c r="A212" s="39"/>
      <c r="B212" s="125"/>
      <c r="C212" s="67" t="s">
        <v>48</v>
      </c>
      <c r="D212" s="65" t="s">
        <v>88</v>
      </c>
      <c r="E212" s="44">
        <v>0</v>
      </c>
      <c r="F212" s="44">
        <v>0</v>
      </c>
      <c r="G212" s="154"/>
    </row>
    <row r="213" spans="1:7" s="3" customFormat="1" ht="53.25" hidden="1" customHeight="1" thickBot="1" x14ac:dyDescent="0.25">
      <c r="A213" s="39"/>
      <c r="B213" s="125"/>
      <c r="C213" s="122">
        <v>2460</v>
      </c>
      <c r="D213" s="123" t="s">
        <v>37</v>
      </c>
      <c r="E213" s="99">
        <v>0</v>
      </c>
      <c r="F213" s="99">
        <v>0</v>
      </c>
      <c r="G213" s="176"/>
    </row>
    <row r="214" spans="1:7" s="8" customFormat="1" ht="39" customHeight="1" thickBot="1" x14ac:dyDescent="0.25">
      <c r="A214" s="206"/>
      <c r="B214" s="207"/>
      <c r="C214" s="207"/>
      <c r="D214" s="207" t="s">
        <v>102</v>
      </c>
      <c r="E214" s="277">
        <f>SUM(E14+E17+E20+E38+E44+E53+E66+E85+E98+E106+E113+E137+E142+E172+E191+E203+E209+E95)</f>
        <v>47789302</v>
      </c>
      <c r="F214" s="277">
        <f t="shared" ref="F214:G214" si="59">SUM(F14+F17+F20+F38+F44+F53+F66+F85+F98+F106+F113+F137+F142+F172+F191+F203+F209+F95)</f>
        <v>44748281</v>
      </c>
      <c r="G214" s="296">
        <f t="shared" si="59"/>
        <v>3041021</v>
      </c>
    </row>
    <row r="215" spans="1:7" s="2" customFormat="1" ht="15" customHeight="1" x14ac:dyDescent="0.2">
      <c r="C215" s="4"/>
      <c r="D215" s="5"/>
      <c r="E215" s="6"/>
      <c r="F215" s="7"/>
      <c r="G215" s="7"/>
    </row>
    <row r="216" spans="1:7" s="2" customFormat="1" ht="15" customHeight="1" x14ac:dyDescent="0.2">
      <c r="C216" s="4"/>
      <c r="D216" s="5"/>
      <c r="E216" s="7"/>
      <c r="F216" s="7"/>
      <c r="G216" s="7"/>
    </row>
    <row r="217" spans="1:7" x14ac:dyDescent="0.2">
      <c r="E217" s="10"/>
      <c r="F217" s="10"/>
      <c r="G217" s="10"/>
    </row>
    <row r="218" spans="1:7" x14ac:dyDescent="0.2">
      <c r="E218" s="10"/>
      <c r="F218" s="10"/>
      <c r="G218" s="10"/>
    </row>
    <row r="219" spans="1:7" x14ac:dyDescent="0.2">
      <c r="E219" s="10"/>
      <c r="F219" s="10"/>
      <c r="G219" s="10"/>
    </row>
    <row r="220" spans="1:7" x14ac:dyDescent="0.2">
      <c r="E220" s="10"/>
      <c r="F220" s="10"/>
      <c r="G220" s="10"/>
    </row>
    <row r="221" spans="1:7" x14ac:dyDescent="0.2">
      <c r="E221" s="10"/>
      <c r="F221" s="10"/>
      <c r="G221" s="10"/>
    </row>
    <row r="222" spans="1:7" x14ac:dyDescent="0.2">
      <c r="E222" s="10"/>
      <c r="F222" s="10"/>
      <c r="G222" s="10"/>
    </row>
    <row r="223" spans="1:7" x14ac:dyDescent="0.2">
      <c r="E223" s="10"/>
      <c r="F223" s="10"/>
      <c r="G223" s="10"/>
    </row>
    <row r="224" spans="1:7" x14ac:dyDescent="0.2">
      <c r="E224" s="10"/>
      <c r="F224" s="10"/>
      <c r="G224" s="10"/>
    </row>
    <row r="225" spans="5:7" x14ac:dyDescent="0.2">
      <c r="E225" s="10"/>
      <c r="F225" s="10"/>
      <c r="G225" s="10"/>
    </row>
    <row r="226" spans="5:7" x14ac:dyDescent="0.2">
      <c r="E226" s="10"/>
      <c r="F226" s="10"/>
      <c r="G226" s="10"/>
    </row>
    <row r="227" spans="5:7" x14ac:dyDescent="0.2">
      <c r="E227" s="10"/>
      <c r="F227" s="10"/>
      <c r="G227" s="10"/>
    </row>
    <row r="228" spans="5:7" x14ac:dyDescent="0.2">
      <c r="E228" s="10"/>
      <c r="F228" s="10"/>
      <c r="G228" s="10"/>
    </row>
    <row r="229" spans="5:7" x14ac:dyDescent="0.2">
      <c r="E229" s="10"/>
      <c r="F229" s="10"/>
      <c r="G229" s="10"/>
    </row>
    <row r="230" spans="5:7" x14ac:dyDescent="0.2">
      <c r="E230" s="10"/>
      <c r="F230" s="10"/>
      <c r="G230" s="10"/>
    </row>
    <row r="231" spans="5:7" x14ac:dyDescent="0.2">
      <c r="E231" s="10"/>
      <c r="F231" s="10"/>
      <c r="G231" s="10"/>
    </row>
    <row r="232" spans="5:7" x14ac:dyDescent="0.2">
      <c r="E232" s="10"/>
      <c r="F232" s="10"/>
      <c r="G232" s="10"/>
    </row>
    <row r="233" spans="5:7" x14ac:dyDescent="0.2">
      <c r="E233" s="10"/>
      <c r="F233" s="10"/>
      <c r="G233" s="10"/>
    </row>
    <row r="234" spans="5:7" x14ac:dyDescent="0.2">
      <c r="E234" s="10"/>
      <c r="F234" s="10"/>
      <c r="G234" s="10"/>
    </row>
    <row r="235" spans="5:7" x14ac:dyDescent="0.2">
      <c r="E235" s="10"/>
      <c r="F235" s="10"/>
      <c r="G235" s="10"/>
    </row>
    <row r="236" spans="5:7" x14ac:dyDescent="0.2">
      <c r="E236" s="10"/>
      <c r="F236" s="10"/>
      <c r="G236" s="10"/>
    </row>
    <row r="237" spans="5:7" x14ac:dyDescent="0.2">
      <c r="E237" s="10"/>
      <c r="F237" s="10"/>
      <c r="G237" s="10"/>
    </row>
    <row r="238" spans="5:7" x14ac:dyDescent="0.2">
      <c r="E238" s="10"/>
      <c r="F238" s="10"/>
      <c r="G238" s="10"/>
    </row>
    <row r="239" spans="5:7" x14ac:dyDescent="0.2">
      <c r="E239" s="10"/>
      <c r="F239" s="10"/>
      <c r="G239" s="10"/>
    </row>
    <row r="240" spans="5:7" x14ac:dyDescent="0.2">
      <c r="E240" s="10"/>
      <c r="F240" s="10"/>
      <c r="G240" s="10"/>
    </row>
    <row r="241" spans="5:7" x14ac:dyDescent="0.2">
      <c r="E241" s="10"/>
      <c r="F241" s="10"/>
      <c r="G241" s="10"/>
    </row>
    <row r="242" spans="5:7" x14ac:dyDescent="0.2">
      <c r="E242" s="10"/>
      <c r="F242" s="10"/>
      <c r="G242" s="10"/>
    </row>
    <row r="243" spans="5:7" x14ac:dyDescent="0.2">
      <c r="E243" s="10"/>
      <c r="F243" s="10"/>
      <c r="G243" s="10"/>
    </row>
    <row r="244" spans="5:7" x14ac:dyDescent="0.2">
      <c r="E244" s="10"/>
      <c r="F244" s="10"/>
      <c r="G244" s="10"/>
    </row>
    <row r="245" spans="5:7" x14ac:dyDescent="0.2">
      <c r="E245" s="10"/>
      <c r="F245" s="10"/>
      <c r="G245" s="10"/>
    </row>
    <row r="246" spans="5:7" x14ac:dyDescent="0.2">
      <c r="E246" s="10"/>
      <c r="F246" s="10"/>
      <c r="G246" s="10"/>
    </row>
    <row r="247" spans="5:7" x14ac:dyDescent="0.2">
      <c r="E247" s="10"/>
      <c r="F247" s="10"/>
      <c r="G247" s="10"/>
    </row>
    <row r="248" spans="5:7" x14ac:dyDescent="0.2">
      <c r="E248" s="10"/>
      <c r="F248" s="10"/>
      <c r="G248" s="10"/>
    </row>
    <row r="249" spans="5:7" x14ac:dyDescent="0.2">
      <c r="E249" s="10"/>
      <c r="F249" s="10"/>
      <c r="G249" s="10"/>
    </row>
    <row r="250" spans="5:7" x14ac:dyDescent="0.2">
      <c r="E250" s="10"/>
      <c r="F250" s="10"/>
      <c r="G250" s="10"/>
    </row>
    <row r="251" spans="5:7" x14ac:dyDescent="0.2">
      <c r="E251" s="10"/>
      <c r="F251" s="10"/>
      <c r="G251" s="10"/>
    </row>
    <row r="252" spans="5:7" x14ac:dyDescent="0.2">
      <c r="E252" s="10"/>
      <c r="F252" s="10"/>
      <c r="G252" s="10"/>
    </row>
    <row r="253" spans="5:7" x14ac:dyDescent="0.2">
      <c r="E253" s="10"/>
      <c r="F253" s="10"/>
      <c r="G253" s="10"/>
    </row>
    <row r="254" spans="5:7" x14ac:dyDescent="0.2">
      <c r="E254" s="10"/>
      <c r="F254" s="10"/>
      <c r="G254" s="10"/>
    </row>
    <row r="255" spans="5:7" x14ac:dyDescent="0.2">
      <c r="E255" s="10"/>
      <c r="F255" s="10"/>
      <c r="G255" s="10"/>
    </row>
    <row r="256" spans="5:7" x14ac:dyDescent="0.2">
      <c r="E256" s="10"/>
      <c r="F256" s="10"/>
      <c r="G256" s="10"/>
    </row>
    <row r="257" spans="5:7" x14ac:dyDescent="0.2">
      <c r="E257" s="10"/>
      <c r="F257" s="10"/>
      <c r="G257" s="10"/>
    </row>
    <row r="258" spans="5:7" x14ac:dyDescent="0.2">
      <c r="E258" s="10"/>
      <c r="F258" s="10"/>
      <c r="G258" s="10"/>
    </row>
    <row r="259" spans="5:7" x14ac:dyDescent="0.2">
      <c r="E259" s="10"/>
      <c r="F259" s="10"/>
      <c r="G259" s="10"/>
    </row>
    <row r="260" spans="5:7" x14ac:dyDescent="0.2">
      <c r="E260" s="10"/>
      <c r="F260" s="10"/>
      <c r="G260" s="10"/>
    </row>
    <row r="261" spans="5:7" x14ac:dyDescent="0.2">
      <c r="E261" s="10"/>
      <c r="F261" s="10"/>
      <c r="G261" s="10"/>
    </row>
    <row r="262" spans="5:7" x14ac:dyDescent="0.2">
      <c r="E262" s="10"/>
      <c r="F262" s="10"/>
      <c r="G262" s="10"/>
    </row>
    <row r="263" spans="5:7" x14ac:dyDescent="0.2">
      <c r="E263" s="10"/>
      <c r="F263" s="10"/>
      <c r="G263" s="10"/>
    </row>
    <row r="264" spans="5:7" x14ac:dyDescent="0.2">
      <c r="E264" s="10"/>
      <c r="F264" s="10"/>
      <c r="G264" s="10"/>
    </row>
    <row r="265" spans="5:7" x14ac:dyDescent="0.2">
      <c r="E265" s="10"/>
      <c r="F265" s="10"/>
      <c r="G265" s="10"/>
    </row>
    <row r="266" spans="5:7" x14ac:dyDescent="0.2">
      <c r="E266" s="10"/>
      <c r="F266" s="10"/>
      <c r="G266" s="10"/>
    </row>
    <row r="267" spans="5:7" x14ac:dyDescent="0.2">
      <c r="E267" s="10"/>
      <c r="F267" s="10"/>
      <c r="G267" s="10"/>
    </row>
    <row r="268" spans="5:7" x14ac:dyDescent="0.2">
      <c r="E268" s="10"/>
      <c r="F268" s="10"/>
      <c r="G268" s="10"/>
    </row>
    <row r="269" spans="5:7" x14ac:dyDescent="0.2">
      <c r="E269" s="10"/>
      <c r="F269" s="10"/>
      <c r="G269" s="10"/>
    </row>
    <row r="270" spans="5:7" x14ac:dyDescent="0.2">
      <c r="E270" s="10"/>
      <c r="F270" s="10"/>
      <c r="G270" s="10"/>
    </row>
    <row r="271" spans="5:7" x14ac:dyDescent="0.2">
      <c r="E271" s="10"/>
      <c r="F271" s="10"/>
      <c r="G271" s="10"/>
    </row>
    <row r="272" spans="5:7" x14ac:dyDescent="0.2">
      <c r="E272" s="10"/>
      <c r="F272" s="10"/>
      <c r="G272" s="10"/>
    </row>
    <row r="273" spans="5:7" x14ac:dyDescent="0.2">
      <c r="E273" s="10"/>
      <c r="F273" s="10"/>
      <c r="G273" s="10"/>
    </row>
    <row r="274" spans="5:7" x14ac:dyDescent="0.2">
      <c r="E274" s="10"/>
      <c r="F274" s="10"/>
      <c r="G274" s="10"/>
    </row>
    <row r="275" spans="5:7" x14ac:dyDescent="0.2">
      <c r="E275" s="10"/>
      <c r="F275" s="10"/>
      <c r="G275" s="10"/>
    </row>
    <row r="276" spans="5:7" x14ac:dyDescent="0.2">
      <c r="E276" s="10"/>
      <c r="F276" s="10"/>
      <c r="G276" s="10"/>
    </row>
    <row r="277" spans="5:7" x14ac:dyDescent="0.2">
      <c r="E277" s="10"/>
      <c r="F277" s="10"/>
      <c r="G277" s="10"/>
    </row>
    <row r="278" spans="5:7" x14ac:dyDescent="0.2">
      <c r="E278" s="10"/>
      <c r="F278" s="10"/>
      <c r="G278" s="10"/>
    </row>
    <row r="279" spans="5:7" x14ac:dyDescent="0.2">
      <c r="E279" s="10"/>
      <c r="F279" s="10"/>
      <c r="G279" s="10"/>
    </row>
    <row r="280" spans="5:7" x14ac:dyDescent="0.2">
      <c r="E280" s="10"/>
      <c r="F280" s="10"/>
      <c r="G280" s="10"/>
    </row>
    <row r="281" spans="5:7" x14ac:dyDescent="0.2">
      <c r="E281" s="10"/>
      <c r="F281" s="10"/>
      <c r="G281" s="10"/>
    </row>
    <row r="282" spans="5:7" x14ac:dyDescent="0.2">
      <c r="E282" s="10"/>
      <c r="F282" s="10"/>
      <c r="G282" s="10"/>
    </row>
    <row r="283" spans="5:7" x14ac:dyDescent="0.2">
      <c r="E283" s="10"/>
      <c r="F283" s="10"/>
      <c r="G283" s="10"/>
    </row>
    <row r="284" spans="5:7" x14ac:dyDescent="0.2">
      <c r="E284" s="10"/>
      <c r="F284" s="10"/>
      <c r="G284" s="10"/>
    </row>
    <row r="285" spans="5:7" x14ac:dyDescent="0.2">
      <c r="E285" s="10"/>
      <c r="F285" s="10"/>
      <c r="G285" s="10"/>
    </row>
    <row r="286" spans="5:7" x14ac:dyDescent="0.2">
      <c r="E286" s="10"/>
      <c r="F286" s="10"/>
      <c r="G286" s="10"/>
    </row>
    <row r="287" spans="5:7" x14ac:dyDescent="0.2">
      <c r="E287" s="10"/>
      <c r="F287" s="10"/>
      <c r="G287" s="10"/>
    </row>
    <row r="288" spans="5:7" x14ac:dyDescent="0.2">
      <c r="E288" s="10"/>
      <c r="F288" s="10"/>
      <c r="G288" s="10"/>
    </row>
    <row r="289" spans="5:7" x14ac:dyDescent="0.2">
      <c r="E289" s="10"/>
      <c r="F289" s="10"/>
      <c r="G289" s="10"/>
    </row>
    <row r="290" spans="5:7" x14ac:dyDescent="0.2">
      <c r="E290" s="10"/>
      <c r="F290" s="10"/>
      <c r="G290" s="10"/>
    </row>
    <row r="291" spans="5:7" x14ac:dyDescent="0.2">
      <c r="E291" s="10"/>
      <c r="F291" s="10"/>
      <c r="G291" s="10"/>
    </row>
    <row r="292" spans="5:7" x14ac:dyDescent="0.2">
      <c r="E292" s="10"/>
      <c r="F292" s="10"/>
      <c r="G292" s="10"/>
    </row>
    <row r="293" spans="5:7" x14ac:dyDescent="0.2">
      <c r="E293" s="10"/>
      <c r="F293" s="10"/>
      <c r="G293" s="10"/>
    </row>
    <row r="294" spans="5:7" x14ac:dyDescent="0.2">
      <c r="E294" s="10"/>
      <c r="F294" s="10"/>
      <c r="G294" s="10"/>
    </row>
    <row r="295" spans="5:7" x14ac:dyDescent="0.2">
      <c r="E295" s="10"/>
      <c r="F295" s="10"/>
      <c r="G295" s="10"/>
    </row>
    <row r="296" spans="5:7" x14ac:dyDescent="0.2">
      <c r="E296" s="10"/>
      <c r="F296" s="10"/>
      <c r="G296" s="10"/>
    </row>
    <row r="297" spans="5:7" x14ac:dyDescent="0.2">
      <c r="E297" s="10"/>
      <c r="F297" s="10"/>
      <c r="G297" s="10"/>
    </row>
    <row r="298" spans="5:7" x14ac:dyDescent="0.2">
      <c r="E298" s="10"/>
      <c r="F298" s="10"/>
      <c r="G298" s="10"/>
    </row>
    <row r="299" spans="5:7" x14ac:dyDescent="0.2">
      <c r="E299" s="10"/>
      <c r="F299" s="10"/>
      <c r="G299" s="10"/>
    </row>
    <row r="300" spans="5:7" x14ac:dyDescent="0.2">
      <c r="E300" s="10"/>
      <c r="F300" s="10"/>
      <c r="G300" s="10"/>
    </row>
    <row r="301" spans="5:7" x14ac:dyDescent="0.2">
      <c r="E301" s="10"/>
      <c r="F301" s="10"/>
      <c r="G301" s="10"/>
    </row>
    <row r="302" spans="5:7" x14ac:dyDescent="0.2">
      <c r="E302" s="10"/>
      <c r="F302" s="10"/>
      <c r="G302" s="10"/>
    </row>
    <row r="303" spans="5:7" x14ac:dyDescent="0.2">
      <c r="E303" s="10"/>
      <c r="F303" s="10"/>
      <c r="G303" s="10"/>
    </row>
    <row r="304" spans="5:7" x14ac:dyDescent="0.2">
      <c r="E304" s="10"/>
      <c r="F304" s="10"/>
      <c r="G304" s="10"/>
    </row>
    <row r="305" spans="5:7" x14ac:dyDescent="0.2">
      <c r="E305" s="10"/>
      <c r="F305" s="10"/>
      <c r="G305" s="10"/>
    </row>
    <row r="306" spans="5:7" x14ac:dyDescent="0.2">
      <c r="E306" s="10"/>
      <c r="F306" s="10"/>
      <c r="G306" s="10"/>
    </row>
    <row r="307" spans="5:7" x14ac:dyDescent="0.2">
      <c r="E307" s="10"/>
      <c r="F307" s="10"/>
      <c r="G307" s="10"/>
    </row>
    <row r="308" spans="5:7" x14ac:dyDescent="0.2">
      <c r="E308" s="10"/>
      <c r="F308" s="10"/>
      <c r="G308" s="10"/>
    </row>
    <row r="309" spans="5:7" x14ac:dyDescent="0.2">
      <c r="E309" s="10"/>
      <c r="F309" s="10"/>
      <c r="G309" s="10"/>
    </row>
    <row r="310" spans="5:7" x14ac:dyDescent="0.2">
      <c r="E310" s="10"/>
      <c r="F310" s="10"/>
      <c r="G310" s="10"/>
    </row>
    <row r="311" spans="5:7" x14ac:dyDescent="0.2">
      <c r="E311" s="10"/>
      <c r="F311" s="10"/>
      <c r="G311" s="10"/>
    </row>
    <row r="312" spans="5:7" x14ac:dyDescent="0.2">
      <c r="E312" s="10"/>
      <c r="F312" s="10"/>
      <c r="G312" s="10"/>
    </row>
    <row r="313" spans="5:7" x14ac:dyDescent="0.2">
      <c r="E313" s="10"/>
      <c r="F313" s="10"/>
      <c r="G313" s="10"/>
    </row>
    <row r="314" spans="5:7" x14ac:dyDescent="0.2">
      <c r="E314" s="10"/>
      <c r="F314" s="10"/>
      <c r="G314" s="10"/>
    </row>
    <row r="315" spans="5:7" x14ac:dyDescent="0.2">
      <c r="E315" s="10"/>
      <c r="F315" s="10"/>
      <c r="G315" s="10"/>
    </row>
    <row r="316" spans="5:7" x14ac:dyDescent="0.2">
      <c r="E316" s="10"/>
      <c r="F316" s="10"/>
      <c r="G316" s="10"/>
    </row>
    <row r="317" spans="5:7" x14ac:dyDescent="0.2">
      <c r="E317" s="10"/>
      <c r="F317" s="10"/>
      <c r="G317" s="10"/>
    </row>
    <row r="318" spans="5:7" x14ac:dyDescent="0.2">
      <c r="E318" s="10"/>
      <c r="F318" s="10"/>
      <c r="G318" s="10"/>
    </row>
    <row r="319" spans="5:7" x14ac:dyDescent="0.2">
      <c r="E319" s="10"/>
      <c r="F319" s="10"/>
      <c r="G319" s="10"/>
    </row>
    <row r="320" spans="5:7" x14ac:dyDescent="0.2">
      <c r="E320" s="10"/>
      <c r="F320" s="10"/>
      <c r="G320" s="10"/>
    </row>
    <row r="321" spans="5:7" x14ac:dyDescent="0.2">
      <c r="E321" s="10"/>
      <c r="F321" s="10"/>
      <c r="G321" s="10"/>
    </row>
    <row r="322" spans="5:7" x14ac:dyDescent="0.2">
      <c r="E322" s="10"/>
      <c r="F322" s="10"/>
      <c r="G322" s="10"/>
    </row>
    <row r="323" spans="5:7" x14ac:dyDescent="0.2">
      <c r="E323" s="10"/>
      <c r="F323" s="10"/>
      <c r="G323" s="10"/>
    </row>
    <row r="324" spans="5:7" x14ac:dyDescent="0.2">
      <c r="E324" s="10"/>
      <c r="F324" s="10"/>
      <c r="G324" s="10"/>
    </row>
    <row r="325" spans="5:7" x14ac:dyDescent="0.2">
      <c r="E325" s="10"/>
      <c r="F325" s="10"/>
      <c r="G325" s="10"/>
    </row>
    <row r="326" spans="5:7" x14ac:dyDescent="0.2">
      <c r="E326" s="10"/>
      <c r="F326" s="10"/>
      <c r="G326" s="10"/>
    </row>
    <row r="327" spans="5:7" x14ac:dyDescent="0.2">
      <c r="E327" s="10"/>
      <c r="F327" s="10"/>
      <c r="G327" s="10"/>
    </row>
    <row r="328" spans="5:7" x14ac:dyDescent="0.2">
      <c r="E328" s="10"/>
      <c r="F328" s="10"/>
      <c r="G328" s="10"/>
    </row>
    <row r="329" spans="5:7" x14ac:dyDescent="0.2">
      <c r="E329" s="10"/>
      <c r="F329" s="10"/>
      <c r="G329" s="10"/>
    </row>
    <row r="330" spans="5:7" x14ac:dyDescent="0.2">
      <c r="E330" s="10"/>
      <c r="F330" s="10"/>
      <c r="G330" s="10"/>
    </row>
    <row r="331" spans="5:7" x14ac:dyDescent="0.2">
      <c r="E331" s="10"/>
      <c r="F331" s="10"/>
      <c r="G331" s="10"/>
    </row>
    <row r="332" spans="5:7" x14ac:dyDescent="0.2">
      <c r="E332" s="10"/>
      <c r="F332" s="10"/>
      <c r="G332" s="10"/>
    </row>
    <row r="333" spans="5:7" x14ac:dyDescent="0.2">
      <c r="E333" s="10"/>
      <c r="F333" s="10"/>
      <c r="G333" s="10"/>
    </row>
    <row r="334" spans="5:7" x14ac:dyDescent="0.2">
      <c r="E334" s="10"/>
      <c r="F334" s="10"/>
      <c r="G334" s="10"/>
    </row>
    <row r="335" spans="5:7" x14ac:dyDescent="0.2">
      <c r="E335" s="10"/>
      <c r="F335" s="10"/>
      <c r="G335" s="10"/>
    </row>
    <row r="336" spans="5:7" x14ac:dyDescent="0.2">
      <c r="E336" s="10"/>
      <c r="F336" s="10"/>
      <c r="G336" s="10"/>
    </row>
    <row r="337" spans="5:7" x14ac:dyDescent="0.2">
      <c r="E337" s="10"/>
      <c r="F337" s="10"/>
      <c r="G337" s="10"/>
    </row>
    <row r="338" spans="5:7" x14ac:dyDescent="0.2">
      <c r="E338" s="10"/>
      <c r="F338" s="10"/>
      <c r="G338" s="10"/>
    </row>
    <row r="339" spans="5:7" x14ac:dyDescent="0.2">
      <c r="E339" s="10"/>
      <c r="F339" s="10"/>
      <c r="G339" s="10"/>
    </row>
    <row r="340" spans="5:7" x14ac:dyDescent="0.2">
      <c r="E340" s="10"/>
      <c r="F340" s="10"/>
      <c r="G340" s="10"/>
    </row>
    <row r="341" spans="5:7" x14ac:dyDescent="0.2">
      <c r="E341" s="10"/>
      <c r="F341" s="10"/>
      <c r="G341" s="10"/>
    </row>
    <row r="342" spans="5:7" x14ac:dyDescent="0.2">
      <c r="E342" s="10"/>
      <c r="F342" s="10"/>
      <c r="G342" s="10"/>
    </row>
  </sheetData>
  <sheetProtection selectLockedCells="1" selectUnlockedCells="1"/>
  <mergeCells count="11">
    <mergeCell ref="F8:G10"/>
    <mergeCell ref="A98:A99"/>
    <mergeCell ref="C98:C99"/>
    <mergeCell ref="D98:D99"/>
    <mergeCell ref="A8:A11"/>
    <mergeCell ref="B8:B11"/>
    <mergeCell ref="C8:C11"/>
    <mergeCell ref="D8:D11"/>
    <mergeCell ref="E98:E99"/>
    <mergeCell ref="F98:F99"/>
    <mergeCell ref="G98:G99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74" firstPageNumber="0" fitToWidth="7" fitToHeight="7" orientation="portrait" r:id="rId1"/>
  <headerFooter alignWithMargins="0"/>
  <rowBreaks count="2" manualBreakCount="2">
    <brk id="51" max="6" man="1"/>
    <brk id="1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Powiat rada 2016</vt:lpstr>
      <vt:lpstr>'Powiat rada 2016'!Obszar_wydruku</vt:lpstr>
      <vt:lpstr>'Powiat rada 2016'!Tytuły_wydruku</vt:lpstr>
    </vt:vector>
  </TitlesOfParts>
  <Company>Starostwo Powiatowe Braniewo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Starostwo Braniewo</cp:lastModifiedBy>
  <cp:lastPrinted>2015-12-17T10:38:37Z</cp:lastPrinted>
  <dcterms:created xsi:type="dcterms:W3CDTF">2012-10-15T10:21:16Z</dcterms:created>
  <dcterms:modified xsi:type="dcterms:W3CDTF">2015-12-17T10:38:52Z</dcterms:modified>
</cp:coreProperties>
</file>