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8070" tabRatio="728" firstSheet="11" activeTab="13"/>
  </bookViews>
  <sheets>
    <sheet name="Dział 010" sheetId="1" r:id="rId1"/>
    <sheet name="Dział 020" sheetId="2" r:id="rId2"/>
    <sheet name="Dział 600" sheetId="3" r:id="rId3"/>
    <sheet name="Dział 630" sheetId="4" r:id="rId4"/>
    <sheet name="Dział 700" sheetId="5" r:id="rId5"/>
    <sheet name="Dział 710" sheetId="6" r:id="rId6"/>
    <sheet name="Dział 750" sheetId="7" r:id="rId7"/>
    <sheet name="Dział 751" sheetId="8" state="hidden" r:id="rId8"/>
    <sheet name="Dział 752" sheetId="9" r:id="rId9"/>
    <sheet name="dział 754" sheetId="10" r:id="rId10"/>
    <sheet name="dział 755" sheetId="27" r:id="rId11"/>
    <sheet name="Dział 757" sheetId="11" r:id="rId12"/>
    <sheet name="Dział 758" sheetId="12" r:id="rId13"/>
    <sheet name="Dział 801" sheetId="13" r:id="rId14"/>
    <sheet name="Dział 851" sheetId="14" r:id="rId15"/>
    <sheet name="Dział 852" sheetId="15" r:id="rId16"/>
    <sheet name="Dział 853" sheetId="16" r:id="rId17"/>
    <sheet name="Dział 854" sheetId="17" r:id="rId18"/>
    <sheet name="855" sheetId="28" r:id="rId19"/>
    <sheet name="Dział 900" sheetId="18" r:id="rId20"/>
    <sheet name="Dział 921" sheetId="19" r:id="rId21"/>
    <sheet name="Dział 926" sheetId="20" r:id="rId22"/>
  </sheets>
  <definedNames>
    <definedName name="_xlnm.Print_Area" localSheetId="18">'855'!$A$1:$K$58</definedName>
    <definedName name="_xlnm.Print_Area" localSheetId="0">'Dział 010'!$A$1:$K$14</definedName>
    <definedName name="_xlnm.Print_Area" localSheetId="2">'Dział 600'!$A$1:$K$50</definedName>
    <definedName name="_xlnm.Print_Area" localSheetId="9">'dział 754'!$A$1:$K$53</definedName>
    <definedName name="_xlnm.Print_Area" localSheetId="10">'dział 755'!$A$1:$K$20</definedName>
    <definedName name="_xlnm.Print_Area" localSheetId="11">'Dział 757'!$A$1:$K$12</definedName>
    <definedName name="_xlnm.Print_Area" localSheetId="12">'Dział 758'!$A$1:$K$15</definedName>
    <definedName name="_xlnm.Print_Area" localSheetId="13">'Dział 801'!$A$1:$K$311</definedName>
    <definedName name="_xlnm.Print_Area" localSheetId="15">'Dział 852'!$A$1:$K$136</definedName>
    <definedName name="_xlnm.Print_Area" localSheetId="16">'Dział 853'!$A$1:$K$138</definedName>
    <definedName name="_xlnm.Print_Titles" localSheetId="18">'855'!$6:$9</definedName>
    <definedName name="_xlnm.Print_Titles" localSheetId="2">'Dział 600'!$6:$9</definedName>
    <definedName name="_xlnm.Print_Titles" localSheetId="5">'Dział 710'!$6:$9</definedName>
    <definedName name="_xlnm.Print_Titles" localSheetId="6">'Dział 750'!$6:$9</definedName>
    <definedName name="_xlnm.Print_Titles" localSheetId="9">'dział 754'!$6:$9</definedName>
    <definedName name="_xlnm.Print_Titles" localSheetId="10">'dział 755'!$6:$9</definedName>
    <definedName name="_xlnm.Print_Titles" localSheetId="13">'Dział 801'!$6:$9</definedName>
    <definedName name="_xlnm.Print_Titles" localSheetId="14">'Dział 851'!$6:$9</definedName>
    <definedName name="_xlnm.Print_Titles" localSheetId="15">'Dział 852'!$6:$9</definedName>
    <definedName name="_xlnm.Print_Titles" localSheetId="16">'Dział 853'!$6:$9</definedName>
    <definedName name="_xlnm.Print_Titles" localSheetId="17">'Dział 854'!$5:$8</definedName>
  </definedNames>
  <calcPr calcId="145621"/>
</workbook>
</file>

<file path=xl/calcChain.xml><?xml version="1.0" encoding="utf-8"?>
<calcChain xmlns="http://schemas.openxmlformats.org/spreadsheetml/2006/main">
  <c r="H10" i="6" l="1"/>
  <c r="F10" i="6"/>
  <c r="E10" i="6"/>
  <c r="H122" i="17" l="1"/>
  <c r="J95" i="15" l="1"/>
  <c r="I95" i="15"/>
  <c r="J16" i="6"/>
  <c r="I16" i="6"/>
  <c r="J15" i="6"/>
  <c r="I15" i="6"/>
  <c r="J14" i="6"/>
  <c r="I14" i="6"/>
  <c r="J12" i="6"/>
  <c r="I12" i="6"/>
  <c r="J11" i="6"/>
  <c r="I11" i="6"/>
  <c r="G17" i="6"/>
  <c r="G16" i="6"/>
  <c r="G15" i="6"/>
  <c r="G14" i="6"/>
  <c r="G13" i="6"/>
  <c r="G12" i="6"/>
  <c r="G11" i="6"/>
  <c r="H15" i="3"/>
  <c r="H45" i="28" l="1"/>
  <c r="H43" i="28" s="1"/>
  <c r="J55" i="17"/>
  <c r="I55" i="17"/>
  <c r="G55" i="17"/>
  <c r="J266" i="13"/>
  <c r="I266" i="13"/>
  <c r="G266" i="13"/>
  <c r="H11" i="5"/>
  <c r="H10" i="20" l="1"/>
  <c r="F13" i="1" l="1"/>
  <c r="E13" i="1"/>
  <c r="H117" i="17" l="1"/>
  <c r="F117" i="17"/>
  <c r="F103" i="17" s="1"/>
  <c r="H66" i="17"/>
  <c r="F66" i="17"/>
  <c r="E66" i="17"/>
  <c r="J100" i="17"/>
  <c r="I100" i="17"/>
  <c r="J99" i="17"/>
  <c r="I99" i="17"/>
  <c r="J98" i="17"/>
  <c r="I98" i="17"/>
  <c r="J97" i="17"/>
  <c r="I97" i="17"/>
  <c r="G100" i="17"/>
  <c r="G99" i="17"/>
  <c r="G98" i="17"/>
  <c r="G97" i="17"/>
  <c r="H97" i="17"/>
  <c r="F97" i="17"/>
  <c r="E97" i="17"/>
  <c r="G68" i="17"/>
  <c r="F10" i="14"/>
  <c r="E10" i="14"/>
  <c r="J15" i="14"/>
  <c r="I15" i="14"/>
  <c r="J14" i="14"/>
  <c r="I14" i="14"/>
  <c r="G14" i="14"/>
  <c r="G15" i="14"/>
  <c r="F14" i="14"/>
  <c r="E14" i="14"/>
  <c r="G306" i="13"/>
  <c r="G177" i="13"/>
  <c r="G176" i="13"/>
  <c r="H170" i="13"/>
  <c r="F170" i="13"/>
  <c r="E170" i="13"/>
  <c r="G22" i="3"/>
  <c r="H11" i="3" l="1"/>
  <c r="J53" i="10" l="1"/>
  <c r="I53" i="10"/>
  <c r="G13" i="5" l="1"/>
  <c r="H20" i="3" l="1"/>
  <c r="I287" i="13" l="1"/>
  <c r="I282" i="13"/>
  <c r="H16" i="16" l="1"/>
  <c r="I53" i="28"/>
  <c r="J53" i="28"/>
  <c r="I57" i="28"/>
  <c r="J57" i="28"/>
  <c r="F10" i="28"/>
  <c r="E10" i="28"/>
  <c r="J58" i="28"/>
  <c r="I58" i="28"/>
  <c r="G58" i="28"/>
  <c r="J56" i="28"/>
  <c r="I56" i="28"/>
  <c r="G56" i="28"/>
  <c r="J55" i="28"/>
  <c r="I55" i="28"/>
  <c r="G55" i="28"/>
  <c r="J54" i="28"/>
  <c r="I54" i="28"/>
  <c r="G54" i="28"/>
  <c r="J52" i="28"/>
  <c r="I52" i="28"/>
  <c r="G52" i="28"/>
  <c r="J51" i="28"/>
  <c r="I51" i="28"/>
  <c r="G51" i="28"/>
  <c r="J50" i="28"/>
  <c r="I50" i="28"/>
  <c r="G50" i="28"/>
  <c r="J49" i="28"/>
  <c r="I49" i="28"/>
  <c r="G49" i="28"/>
  <c r="J47" i="28"/>
  <c r="I47" i="28"/>
  <c r="G47" i="28"/>
  <c r="J46" i="28"/>
  <c r="I46" i="28"/>
  <c r="G46" i="28"/>
  <c r="J44" i="28"/>
  <c r="I44" i="28"/>
  <c r="G44" i="28"/>
  <c r="F43" i="28"/>
  <c r="E43" i="28"/>
  <c r="J42" i="28"/>
  <c r="I42" i="28"/>
  <c r="G42" i="28"/>
  <c r="J41" i="28"/>
  <c r="I41" i="28"/>
  <c r="G41" i="28"/>
  <c r="J40" i="28"/>
  <c r="I40" i="28"/>
  <c r="G40" i="28"/>
  <c r="J39" i="28"/>
  <c r="I39" i="28"/>
  <c r="G39" i="28"/>
  <c r="H38" i="28"/>
  <c r="F38" i="28"/>
  <c r="E38" i="28"/>
  <c r="J37" i="28"/>
  <c r="I37" i="28"/>
  <c r="G37" i="28"/>
  <c r="J36" i="28"/>
  <c r="I36" i="28"/>
  <c r="G36" i="28"/>
  <c r="J35" i="28"/>
  <c r="I35" i="28"/>
  <c r="G35" i="28"/>
  <c r="J34" i="28"/>
  <c r="I34" i="28"/>
  <c r="G34" i="28"/>
  <c r="J33" i="28"/>
  <c r="I33" i="28"/>
  <c r="G33" i="28"/>
  <c r="J32" i="28"/>
  <c r="I32" i="28"/>
  <c r="G32" i="28"/>
  <c r="J31" i="28"/>
  <c r="I31" i="28"/>
  <c r="G31" i="28"/>
  <c r="J30" i="28"/>
  <c r="I30" i="28"/>
  <c r="G30" i="28"/>
  <c r="J29" i="28"/>
  <c r="I29" i="28"/>
  <c r="G29" i="28"/>
  <c r="J28" i="28"/>
  <c r="I28" i="28"/>
  <c r="G28" i="28"/>
  <c r="J27" i="28"/>
  <c r="I27" i="28"/>
  <c r="G27" i="28"/>
  <c r="J26" i="28"/>
  <c r="I26" i="28"/>
  <c r="G26" i="28"/>
  <c r="J25" i="28"/>
  <c r="I25" i="28"/>
  <c r="G25" i="28"/>
  <c r="J24" i="28"/>
  <c r="I24" i="28"/>
  <c r="G24" i="28"/>
  <c r="J23" i="28"/>
  <c r="I23" i="28"/>
  <c r="G23" i="28"/>
  <c r="J22" i="28"/>
  <c r="I22" i="28"/>
  <c r="G22" i="28"/>
  <c r="J21" i="28"/>
  <c r="I21" i="28"/>
  <c r="G21" i="28"/>
  <c r="J20" i="28"/>
  <c r="I20" i="28"/>
  <c r="G20" i="28"/>
  <c r="J19" i="28"/>
  <c r="I19" i="28"/>
  <c r="G19" i="28"/>
  <c r="J18" i="28"/>
  <c r="I18" i="28"/>
  <c r="G18" i="28"/>
  <c r="J17" i="28"/>
  <c r="I17" i="28"/>
  <c r="G17" i="28"/>
  <c r="J16" i="28"/>
  <c r="I16" i="28"/>
  <c r="G16" i="28"/>
  <c r="H15" i="28"/>
  <c r="F15" i="28"/>
  <c r="G15" i="28" s="1"/>
  <c r="E15" i="28"/>
  <c r="J14" i="28"/>
  <c r="I14" i="28"/>
  <c r="G14" i="28"/>
  <c r="J13" i="28"/>
  <c r="I13" i="28"/>
  <c r="G13" i="28"/>
  <c r="H12" i="28"/>
  <c r="F12" i="28"/>
  <c r="E12" i="28"/>
  <c r="E11" i="28" s="1"/>
  <c r="F11" i="28"/>
  <c r="H11" i="28" l="1"/>
  <c r="H10" i="28" s="1"/>
  <c r="J10" i="28" s="1"/>
  <c r="G10" i="28"/>
  <c r="G38" i="28"/>
  <c r="I43" i="28"/>
  <c r="G43" i="28"/>
  <c r="J38" i="28"/>
  <c r="J15" i="28"/>
  <c r="G12" i="28"/>
  <c r="G11" i="28"/>
  <c r="J12" i="28"/>
  <c r="I11" i="28"/>
  <c r="I12" i="28"/>
  <c r="I15" i="28"/>
  <c r="I38" i="28"/>
  <c r="J43" i="28"/>
  <c r="I10" i="28" l="1"/>
  <c r="J11" i="28"/>
  <c r="G66" i="13"/>
  <c r="I66" i="13"/>
  <c r="H33" i="13" l="1"/>
  <c r="H267" i="13"/>
  <c r="G29" i="20" l="1"/>
  <c r="H26" i="20"/>
  <c r="F26" i="20"/>
  <c r="G13" i="16" l="1"/>
  <c r="J25" i="14"/>
  <c r="I25" i="14"/>
  <c r="J24" i="14"/>
  <c r="I24" i="14"/>
  <c r="G25" i="14"/>
  <c r="G24" i="14"/>
  <c r="H23" i="14"/>
  <c r="J23" i="14" s="1"/>
  <c r="F23" i="14"/>
  <c r="E23" i="14"/>
  <c r="E16" i="14" s="1"/>
  <c r="F12" i="12"/>
  <c r="H13" i="27"/>
  <c r="H10" i="27" s="1"/>
  <c r="F13" i="27"/>
  <c r="F10" i="27" s="1"/>
  <c r="E13" i="27"/>
  <c r="E10" i="27" s="1"/>
  <c r="J19" i="27"/>
  <c r="G19" i="27"/>
  <c r="J18" i="27"/>
  <c r="I18" i="27"/>
  <c r="G18" i="27"/>
  <c r="J17" i="27"/>
  <c r="I17" i="27"/>
  <c r="G17" i="27"/>
  <c r="J16" i="27"/>
  <c r="I16" i="27"/>
  <c r="G16" i="27"/>
  <c r="J15" i="27"/>
  <c r="I15" i="27"/>
  <c r="G15" i="27"/>
  <c r="J14" i="27"/>
  <c r="I14" i="27"/>
  <c r="G14" i="27"/>
  <c r="J12" i="27"/>
  <c r="I12" i="27"/>
  <c r="G12" i="27"/>
  <c r="H11" i="27"/>
  <c r="F11" i="27"/>
  <c r="E11" i="27"/>
  <c r="G11" i="27" s="1"/>
  <c r="H61" i="7"/>
  <c r="F61" i="7"/>
  <c r="E61" i="7"/>
  <c r="J62" i="7"/>
  <c r="I62" i="7"/>
  <c r="G62" i="7"/>
  <c r="J46" i="7"/>
  <c r="I46" i="7"/>
  <c r="J42" i="7"/>
  <c r="I42" i="7"/>
  <c r="G46" i="7"/>
  <c r="G42" i="7"/>
  <c r="J43" i="6"/>
  <c r="I43" i="6"/>
  <c r="G43" i="6"/>
  <c r="H42" i="6"/>
  <c r="F42" i="6"/>
  <c r="E42" i="6"/>
  <c r="F11" i="5"/>
  <c r="E11" i="5"/>
  <c r="J13" i="3"/>
  <c r="I13" i="3"/>
  <c r="G13" i="3"/>
  <c r="I23" i="14" l="1"/>
  <c r="G23" i="14"/>
  <c r="J11" i="27"/>
  <c r="I11" i="27"/>
  <c r="J13" i="27"/>
  <c r="F11" i="3"/>
  <c r="E11" i="3"/>
  <c r="J48" i="3"/>
  <c r="I48" i="3"/>
  <c r="J47" i="3"/>
  <c r="I47" i="3"/>
  <c r="G47" i="3"/>
  <c r="H16" i="18"/>
  <c r="H11" i="18" s="1"/>
  <c r="F16" i="18"/>
  <c r="F11" i="18" s="1"/>
  <c r="E16" i="18"/>
  <c r="E11" i="18" s="1"/>
  <c r="I11" i="3" l="1"/>
  <c r="G11" i="3"/>
  <c r="J11" i="3"/>
  <c r="J10" i="27"/>
  <c r="G13" i="27"/>
  <c r="G10" i="27"/>
  <c r="I13" i="27"/>
  <c r="E12" i="15"/>
  <c r="J41" i="17"/>
  <c r="I41" i="17"/>
  <c r="J38" i="17"/>
  <c r="I38" i="17"/>
  <c r="G41" i="17"/>
  <c r="G38" i="17"/>
  <c r="I27" i="17"/>
  <c r="G27" i="17"/>
  <c r="J27" i="17"/>
  <c r="H67" i="17"/>
  <c r="F67" i="17"/>
  <c r="E67" i="17"/>
  <c r="G287" i="13"/>
  <c r="J287" i="13"/>
  <c r="G282" i="13"/>
  <c r="J282" i="13"/>
  <c r="J53" i="16"/>
  <c r="I71" i="16"/>
  <c r="I70" i="16"/>
  <c r="I55" i="16"/>
  <c r="I54" i="16"/>
  <c r="I53" i="16"/>
  <c r="G53" i="16"/>
  <c r="H49" i="16"/>
  <c r="F49" i="16"/>
  <c r="E49" i="16"/>
  <c r="G71" i="16"/>
  <c r="J71" i="16"/>
  <c r="G70" i="16"/>
  <c r="J70" i="16"/>
  <c r="G55" i="16"/>
  <c r="J55" i="16"/>
  <c r="I10" i="27" l="1"/>
  <c r="J276" i="13"/>
  <c r="I276" i="13"/>
  <c r="G276" i="13"/>
  <c r="J275" i="13"/>
  <c r="I275" i="13"/>
  <c r="G275" i="13"/>
  <c r="J274" i="13"/>
  <c r="I274" i="13"/>
  <c r="G274" i="13"/>
  <c r="J273" i="13"/>
  <c r="I273" i="13"/>
  <c r="G273" i="13"/>
  <c r="J272" i="13"/>
  <c r="I272" i="13"/>
  <c r="G272" i="13"/>
  <c r="J271" i="13"/>
  <c r="I271" i="13"/>
  <c r="G271" i="13"/>
  <c r="J270" i="13"/>
  <c r="I270" i="13"/>
  <c r="G270" i="13"/>
  <c r="J269" i="13"/>
  <c r="I269" i="13"/>
  <c r="G269" i="13"/>
  <c r="J267" i="13"/>
  <c r="G267" i="13"/>
  <c r="F267" i="13"/>
  <c r="E267" i="13"/>
  <c r="J66" i="13"/>
  <c r="I267" i="13" l="1"/>
  <c r="J18" i="18" l="1"/>
  <c r="I18" i="18"/>
  <c r="G18" i="18"/>
  <c r="J55" i="7" l="1"/>
  <c r="I55" i="7"/>
  <c r="H53" i="7"/>
  <c r="G137" i="17" l="1"/>
  <c r="J141" i="17"/>
  <c r="I141" i="17"/>
  <c r="J121" i="17"/>
  <c r="I121" i="17"/>
  <c r="J120" i="17"/>
  <c r="I120" i="17"/>
  <c r="G64" i="17"/>
  <c r="G121" i="17"/>
  <c r="G120" i="17"/>
  <c r="G141" i="17"/>
  <c r="J49" i="10"/>
  <c r="I49" i="10"/>
  <c r="J45" i="10"/>
  <c r="I45" i="10"/>
  <c r="G45" i="10"/>
  <c r="H11" i="6"/>
  <c r="F11" i="6"/>
  <c r="E11" i="6"/>
  <c r="J24" i="6" l="1"/>
  <c r="I24" i="6"/>
  <c r="G24" i="6"/>
  <c r="G74" i="16" l="1"/>
  <c r="G73" i="16"/>
  <c r="F44" i="10" l="1"/>
  <c r="F53" i="7"/>
  <c r="J27" i="14"/>
  <c r="I27" i="14"/>
  <c r="G27" i="14"/>
  <c r="H44" i="10" l="1"/>
  <c r="J64" i="7"/>
  <c r="I64" i="7"/>
  <c r="J63" i="7"/>
  <c r="I63" i="7"/>
  <c r="H291" i="13" l="1"/>
  <c r="F291" i="13"/>
  <c r="J14" i="5" l="1"/>
  <c r="I14" i="5"/>
  <c r="J12" i="5"/>
  <c r="I12" i="5"/>
  <c r="J19" i="5"/>
  <c r="I19" i="5"/>
  <c r="I21" i="5"/>
  <c r="G19" i="5"/>
  <c r="G15" i="5"/>
  <c r="G14" i="5"/>
  <c r="G12" i="5"/>
  <c r="G14" i="1"/>
  <c r="F112" i="15" l="1"/>
  <c r="F109" i="15"/>
  <c r="I84" i="15"/>
  <c r="I83" i="15"/>
  <c r="H135" i="17" l="1"/>
  <c r="F135" i="17"/>
  <c r="J42" i="17"/>
  <c r="I42" i="17"/>
  <c r="J40" i="17"/>
  <c r="I40" i="17"/>
  <c r="J39" i="17"/>
  <c r="I39" i="17"/>
  <c r="J37" i="17"/>
  <c r="I37" i="17"/>
  <c r="G42" i="17"/>
  <c r="G40" i="17"/>
  <c r="G39" i="17"/>
  <c r="G37" i="17"/>
  <c r="H38" i="15" l="1"/>
  <c r="H72" i="13" l="1"/>
  <c r="F72" i="13"/>
  <c r="E72" i="13"/>
  <c r="G61" i="15"/>
  <c r="H277" i="13" l="1"/>
  <c r="F277" i="13"/>
  <c r="H245" i="13"/>
  <c r="F245" i="13"/>
  <c r="J69" i="16" l="1"/>
  <c r="I69" i="16"/>
  <c r="J68" i="16"/>
  <c r="I68" i="16"/>
  <c r="J62" i="16"/>
  <c r="I62" i="16"/>
  <c r="J61" i="16"/>
  <c r="I61" i="16"/>
  <c r="J51" i="16"/>
  <c r="I51" i="16"/>
  <c r="J50" i="16"/>
  <c r="I50" i="16"/>
  <c r="G69" i="16"/>
  <c r="G68" i="16"/>
  <c r="G51" i="16"/>
  <c r="G50" i="16"/>
  <c r="H226" i="13"/>
  <c r="F226" i="13"/>
  <c r="G200" i="13" l="1"/>
  <c r="G162" i="13"/>
  <c r="G70" i="13"/>
  <c r="J20" i="13"/>
  <c r="I20" i="13"/>
  <c r="J43" i="13"/>
  <c r="I43" i="13"/>
  <c r="J42" i="13"/>
  <c r="I42" i="13"/>
  <c r="J41" i="13"/>
  <c r="I41" i="13"/>
  <c r="J40" i="13"/>
  <c r="I40" i="13"/>
  <c r="J39" i="13"/>
  <c r="I39" i="13"/>
  <c r="J70" i="13"/>
  <c r="I70" i="13"/>
  <c r="J100" i="13"/>
  <c r="I100" i="13"/>
  <c r="J90" i="13"/>
  <c r="I90" i="13"/>
  <c r="J158" i="13"/>
  <c r="I158" i="13"/>
  <c r="J188" i="13"/>
  <c r="I188" i="13"/>
  <c r="J187" i="13"/>
  <c r="I187" i="13"/>
  <c r="J186" i="13"/>
  <c r="I186" i="13"/>
  <c r="J185" i="13"/>
  <c r="I185" i="13"/>
  <c r="J206" i="13"/>
  <c r="I206" i="13"/>
  <c r="J215" i="13"/>
  <c r="I215" i="13"/>
  <c r="J214" i="13"/>
  <c r="I214" i="13"/>
  <c r="J284" i="13"/>
  <c r="I284" i="13"/>
  <c r="J283" i="13"/>
  <c r="I283" i="13"/>
  <c r="J281" i="13"/>
  <c r="I281" i="13"/>
  <c r="J280" i="13"/>
  <c r="I280" i="13"/>
  <c r="J279" i="13"/>
  <c r="I279" i="13"/>
  <c r="J278" i="13"/>
  <c r="I278" i="13"/>
  <c r="J300" i="13"/>
  <c r="I300" i="13"/>
  <c r="J299" i="13"/>
  <c r="I299" i="13"/>
  <c r="J298" i="13"/>
  <c r="I298" i="13"/>
  <c r="J297" i="13"/>
  <c r="I297" i="13"/>
  <c r="J296" i="13"/>
  <c r="I296" i="13"/>
  <c r="J295" i="13"/>
  <c r="I295" i="13"/>
  <c r="J294" i="13"/>
  <c r="I294" i="13"/>
  <c r="J293" i="13"/>
  <c r="I293" i="13"/>
  <c r="J292" i="13"/>
  <c r="I292" i="13"/>
  <c r="I291" i="13"/>
  <c r="J311" i="13"/>
  <c r="I311" i="13"/>
  <c r="J309" i="13"/>
  <c r="I309" i="13"/>
  <c r="G311" i="13"/>
  <c r="G309" i="13"/>
  <c r="G300" i="13"/>
  <c r="G299" i="13"/>
  <c r="G298" i="13"/>
  <c r="G297" i="13"/>
  <c r="G296" i="13"/>
  <c r="G295" i="13"/>
  <c r="G294" i="13"/>
  <c r="G293" i="13"/>
  <c r="G292" i="13"/>
  <c r="G290" i="13"/>
  <c r="G289" i="13"/>
  <c r="G288" i="13"/>
  <c r="G286" i="13"/>
  <c r="G285" i="13"/>
  <c r="G284" i="13"/>
  <c r="G283" i="13"/>
  <c r="G281" i="13"/>
  <c r="G280" i="13"/>
  <c r="G279" i="13"/>
  <c r="G278" i="13"/>
  <c r="G265" i="13"/>
  <c r="G264" i="13"/>
  <c r="G263" i="13"/>
  <c r="G262" i="13"/>
  <c r="G261" i="13"/>
  <c r="G260" i="13"/>
  <c r="G259" i="13"/>
  <c r="G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5" i="13"/>
  <c r="G224" i="13"/>
  <c r="G223" i="13"/>
  <c r="G222" i="13"/>
  <c r="G221" i="13"/>
  <c r="G220" i="13"/>
  <c r="G219" i="13"/>
  <c r="G218" i="13"/>
  <c r="G215" i="13"/>
  <c r="G214" i="13"/>
  <c r="I226" i="13"/>
  <c r="I245" i="13"/>
  <c r="J265" i="13"/>
  <c r="I265" i="13"/>
  <c r="J264" i="13"/>
  <c r="I264" i="13"/>
  <c r="J263" i="13"/>
  <c r="I263" i="13"/>
  <c r="J262" i="13"/>
  <c r="I262" i="13"/>
  <c r="J261" i="13"/>
  <c r="I261" i="13"/>
  <c r="J260" i="13"/>
  <c r="I260" i="13"/>
  <c r="J259" i="13"/>
  <c r="I259" i="13"/>
  <c r="J258" i="13"/>
  <c r="I258" i="13"/>
  <c r="J257" i="13"/>
  <c r="I257" i="13"/>
  <c r="J256" i="13"/>
  <c r="I256" i="13"/>
  <c r="J255" i="13"/>
  <c r="I255" i="13"/>
  <c r="J254" i="13"/>
  <c r="I254" i="13"/>
  <c r="J253" i="13"/>
  <c r="I253" i="13"/>
  <c r="J252" i="13"/>
  <c r="I252" i="13"/>
  <c r="J251" i="13"/>
  <c r="I251" i="13"/>
  <c r="J250" i="13"/>
  <c r="I250" i="13"/>
  <c r="J249" i="13"/>
  <c r="I249" i="13"/>
  <c r="J248" i="13"/>
  <c r="I248" i="13"/>
  <c r="J247" i="13"/>
  <c r="I247" i="13"/>
  <c r="J246" i="13"/>
  <c r="I246" i="13"/>
  <c r="J244" i="13"/>
  <c r="I244" i="13"/>
  <c r="J243" i="13"/>
  <c r="I243" i="13"/>
  <c r="J242" i="13"/>
  <c r="I242" i="13"/>
  <c r="J241" i="13"/>
  <c r="I241" i="13"/>
  <c r="J240" i="13"/>
  <c r="I240" i="13"/>
  <c r="J239" i="13"/>
  <c r="I239" i="13"/>
  <c r="J238" i="13"/>
  <c r="I238" i="13"/>
  <c r="J237" i="13"/>
  <c r="I237" i="13"/>
  <c r="J236" i="13"/>
  <c r="I236" i="13"/>
  <c r="J235" i="13"/>
  <c r="I235" i="13"/>
  <c r="J234" i="13"/>
  <c r="I234" i="13"/>
  <c r="J233" i="13"/>
  <c r="I233" i="13"/>
  <c r="J232" i="13"/>
  <c r="I232" i="13"/>
  <c r="J231" i="13"/>
  <c r="I231" i="13"/>
  <c r="J230" i="13"/>
  <c r="I230" i="13"/>
  <c r="J229" i="13"/>
  <c r="I229" i="13"/>
  <c r="J228" i="13"/>
  <c r="I228" i="13"/>
  <c r="J227" i="13"/>
  <c r="I227" i="13"/>
  <c r="J225" i="13"/>
  <c r="I225" i="13"/>
  <c r="J224" i="13"/>
  <c r="I224" i="13"/>
  <c r="J223" i="13"/>
  <c r="I223" i="13"/>
  <c r="J222" i="13"/>
  <c r="I222" i="13"/>
  <c r="J221" i="13"/>
  <c r="I221" i="13"/>
  <c r="J220" i="13"/>
  <c r="I220" i="13"/>
  <c r="J219" i="13"/>
  <c r="I219" i="13"/>
  <c r="J218" i="13"/>
  <c r="I218" i="13"/>
  <c r="I217" i="13"/>
  <c r="H217" i="13"/>
  <c r="H216" i="13" s="1"/>
  <c r="F217" i="13"/>
  <c r="F216" i="13" s="1"/>
  <c r="G217" i="13" l="1"/>
  <c r="J217" i="13"/>
  <c r="I216" i="13"/>
  <c r="H44" i="15" l="1"/>
  <c r="F44" i="15"/>
  <c r="E44" i="15"/>
  <c r="H35" i="17"/>
  <c r="F35" i="17"/>
  <c r="E35" i="17"/>
  <c r="E145" i="17"/>
  <c r="G35" i="17" l="1"/>
  <c r="J35" i="17"/>
  <c r="I35" i="17"/>
  <c r="H145" i="17"/>
  <c r="F145" i="17"/>
  <c r="H310" i="13"/>
  <c r="H308" i="13"/>
  <c r="F310" i="13"/>
  <c r="F308" i="13"/>
  <c r="E310" i="13"/>
  <c r="E308" i="13"/>
  <c r="G308" i="13" l="1"/>
  <c r="J308" i="13"/>
  <c r="I308" i="13"/>
  <c r="J310" i="13"/>
  <c r="I310" i="13"/>
  <c r="G310" i="13"/>
  <c r="F12" i="20"/>
  <c r="F14" i="20"/>
  <c r="F31" i="20"/>
  <c r="H12" i="20"/>
  <c r="H14" i="20"/>
  <c r="H31" i="20"/>
  <c r="H11" i="20" l="1"/>
  <c r="F11" i="20"/>
  <c r="F10" i="20" s="1"/>
  <c r="E26" i="20"/>
  <c r="G22" i="18"/>
  <c r="E117" i="17"/>
  <c r="E44" i="10"/>
  <c r="G64" i="7"/>
  <c r="G55" i="7"/>
  <c r="E53" i="7"/>
  <c r="G21" i="5"/>
  <c r="J21" i="5"/>
  <c r="J43" i="10"/>
  <c r="G84" i="15" l="1"/>
  <c r="J84" i="15"/>
  <c r="G83" i="15"/>
  <c r="J83" i="15"/>
  <c r="E135" i="17"/>
  <c r="G188" i="13"/>
  <c r="G187" i="13"/>
  <c r="G186" i="13"/>
  <c r="G185" i="13"/>
  <c r="G43" i="13"/>
  <c r="G42" i="13"/>
  <c r="G41" i="13"/>
  <c r="G40" i="13"/>
  <c r="G39" i="13"/>
  <c r="G20" i="13"/>
  <c r="E291" i="13"/>
  <c r="J26" i="19"/>
  <c r="G25" i="19"/>
  <c r="J25" i="19"/>
  <c r="G22" i="19"/>
  <c r="E277" i="13"/>
  <c r="E245" i="13"/>
  <c r="G90" i="13"/>
  <c r="E226" i="13"/>
  <c r="G158" i="13"/>
  <c r="G100" i="13"/>
  <c r="E217" i="13"/>
  <c r="J226" i="13" l="1"/>
  <c r="G226" i="13"/>
  <c r="G291" i="13"/>
  <c r="J291" i="13"/>
  <c r="G245" i="13"/>
  <c r="J245" i="13"/>
  <c r="E216" i="13"/>
  <c r="G49" i="10"/>
  <c r="E19" i="14"/>
  <c r="F19" i="14"/>
  <c r="E21" i="14"/>
  <c r="F21" i="14"/>
  <c r="G27" i="18"/>
  <c r="G26" i="18"/>
  <c r="J216" i="13" l="1"/>
  <c r="G216" i="13"/>
  <c r="E12" i="12" l="1"/>
  <c r="H12" i="12"/>
  <c r="I17" i="4" l="1"/>
  <c r="J17" i="4"/>
  <c r="J16" i="4"/>
  <c r="I16" i="4"/>
  <c r="G17" i="4"/>
  <c r="G16" i="4"/>
  <c r="H10" i="5" l="1"/>
  <c r="E10" i="5"/>
  <c r="H14" i="10"/>
  <c r="H13" i="10" s="1"/>
  <c r="H20" i="6"/>
  <c r="F20" i="6"/>
  <c r="E20" i="6"/>
  <c r="H103" i="17"/>
  <c r="I103" i="17" s="1"/>
  <c r="J118" i="17"/>
  <c r="I118" i="17"/>
  <c r="I119" i="17"/>
  <c r="G118" i="17"/>
  <c r="G96" i="16"/>
  <c r="G95" i="16"/>
  <c r="G97" i="16"/>
  <c r="F141" i="16"/>
  <c r="E141" i="16"/>
  <c r="H12" i="18"/>
  <c r="F12" i="18"/>
  <c r="E12" i="18"/>
  <c r="H25" i="18"/>
  <c r="F25" i="18"/>
  <c r="E25" i="18"/>
  <c r="H15" i="4"/>
  <c r="H12" i="4" s="1"/>
  <c r="F15" i="4"/>
  <c r="E15" i="4"/>
  <c r="J15" i="4" s="1"/>
  <c r="G51" i="10"/>
  <c r="G53" i="10"/>
  <c r="H52" i="10"/>
  <c r="F52" i="10"/>
  <c r="E52" i="10"/>
  <c r="G63" i="7"/>
  <c r="J61" i="7"/>
  <c r="I22" i="5"/>
  <c r="G22" i="5"/>
  <c r="J22" i="5"/>
  <c r="J13" i="4"/>
  <c r="J14" i="4"/>
  <c r="I13" i="4"/>
  <c r="G13" i="4"/>
  <c r="J24" i="19"/>
  <c r="I24" i="19"/>
  <c r="G24" i="19"/>
  <c r="F107" i="17"/>
  <c r="E107" i="17"/>
  <c r="J67" i="16"/>
  <c r="J66" i="16"/>
  <c r="J65" i="16"/>
  <c r="J64" i="16"/>
  <c r="J63" i="16"/>
  <c r="J60" i="16"/>
  <c r="J59" i="16"/>
  <c r="J58" i="16"/>
  <c r="J57" i="16"/>
  <c r="J56" i="16"/>
  <c r="J54" i="16"/>
  <c r="J52" i="16"/>
  <c r="G62" i="16"/>
  <c r="G61" i="16"/>
  <c r="I103" i="13"/>
  <c r="J103" i="13"/>
  <c r="G103" i="13"/>
  <c r="J98" i="13"/>
  <c r="I98" i="13"/>
  <c r="G98" i="13"/>
  <c r="E94" i="16"/>
  <c r="F94" i="16"/>
  <c r="G120" i="16"/>
  <c r="I120" i="16"/>
  <c r="G114" i="16"/>
  <c r="I114" i="16"/>
  <c r="J114" i="16"/>
  <c r="G113" i="16"/>
  <c r="I113" i="16"/>
  <c r="J113" i="16"/>
  <c r="G112" i="16"/>
  <c r="I112" i="16"/>
  <c r="J112" i="16"/>
  <c r="G111" i="16"/>
  <c r="I111" i="16"/>
  <c r="J111" i="16"/>
  <c r="G108" i="16"/>
  <c r="I108" i="16"/>
  <c r="J108" i="16"/>
  <c r="G107" i="16"/>
  <c r="I107" i="16"/>
  <c r="J107" i="16"/>
  <c r="H94" i="16"/>
  <c r="F16" i="16"/>
  <c r="E16" i="16"/>
  <c r="G23" i="16"/>
  <c r="I17" i="16"/>
  <c r="G17" i="16"/>
  <c r="G102" i="15"/>
  <c r="J87" i="15"/>
  <c r="J86" i="15"/>
  <c r="I87" i="15"/>
  <c r="I86" i="15"/>
  <c r="G87" i="15"/>
  <c r="G86" i="15"/>
  <c r="J85" i="15"/>
  <c r="I85" i="15"/>
  <c r="G85" i="15"/>
  <c r="G46" i="3"/>
  <c r="G26" i="19"/>
  <c r="G111" i="17"/>
  <c r="F110" i="17"/>
  <c r="E110" i="17"/>
  <c r="G206" i="13"/>
  <c r="G92" i="16"/>
  <c r="I92" i="16"/>
  <c r="J92" i="16"/>
  <c r="G91" i="16"/>
  <c r="I91" i="16"/>
  <c r="J91" i="16"/>
  <c r="G90" i="16"/>
  <c r="I90" i="16"/>
  <c r="J90" i="16"/>
  <c r="F72" i="16"/>
  <c r="E72" i="16"/>
  <c r="G88" i="13"/>
  <c r="I88" i="13"/>
  <c r="J88" i="13"/>
  <c r="G37" i="10"/>
  <c r="I37" i="10"/>
  <c r="J37" i="10"/>
  <c r="G23" i="10"/>
  <c r="G21" i="15"/>
  <c r="F32" i="16"/>
  <c r="E32" i="16"/>
  <c r="G47" i="16"/>
  <c r="I47" i="16"/>
  <c r="J47" i="16"/>
  <c r="G29" i="6"/>
  <c r="G114" i="17"/>
  <c r="G112" i="17"/>
  <c r="G109" i="17"/>
  <c r="G106" i="17"/>
  <c r="G105" i="17"/>
  <c r="F104" i="17"/>
  <c r="E104" i="17"/>
  <c r="F113" i="17"/>
  <c r="E113" i="17"/>
  <c r="F115" i="17"/>
  <c r="E115" i="17"/>
  <c r="G116" i="17"/>
  <c r="G180" i="13"/>
  <c r="G38" i="13"/>
  <c r="G16" i="13"/>
  <c r="G141" i="13"/>
  <c r="G66" i="15"/>
  <c r="I66" i="15"/>
  <c r="J66" i="15"/>
  <c r="G50" i="15"/>
  <c r="I50" i="15"/>
  <c r="J50" i="15"/>
  <c r="E12" i="1"/>
  <c r="G13" i="1"/>
  <c r="H13" i="1"/>
  <c r="I14" i="1"/>
  <c r="J14" i="1"/>
  <c r="E12" i="2"/>
  <c r="F12" i="2"/>
  <c r="H12" i="2"/>
  <c r="G13" i="2"/>
  <c r="I13" i="2"/>
  <c r="J13" i="2"/>
  <c r="G14" i="2"/>
  <c r="I14" i="2"/>
  <c r="J14" i="2"/>
  <c r="E15" i="2"/>
  <c r="F15" i="2"/>
  <c r="H15" i="2"/>
  <c r="G16" i="2"/>
  <c r="I16" i="2"/>
  <c r="J16" i="2"/>
  <c r="G17" i="2"/>
  <c r="I17" i="2"/>
  <c r="J17" i="2"/>
  <c r="E15" i="3"/>
  <c r="F15" i="3"/>
  <c r="G16" i="3"/>
  <c r="I16" i="3"/>
  <c r="J16" i="3"/>
  <c r="G17" i="3"/>
  <c r="I17" i="3"/>
  <c r="J17" i="3"/>
  <c r="G18" i="3"/>
  <c r="I18" i="3"/>
  <c r="J18" i="3"/>
  <c r="E20" i="3"/>
  <c r="F20" i="3"/>
  <c r="H14" i="3"/>
  <c r="G21" i="3"/>
  <c r="I21" i="3"/>
  <c r="J21" i="3"/>
  <c r="G23" i="3"/>
  <c r="I23" i="3"/>
  <c r="J23" i="3"/>
  <c r="G24" i="3"/>
  <c r="I24" i="3"/>
  <c r="J24" i="3"/>
  <c r="G25" i="3"/>
  <c r="I25" i="3"/>
  <c r="J25" i="3"/>
  <c r="G26" i="3"/>
  <c r="I26" i="3"/>
  <c r="J26" i="3"/>
  <c r="G27" i="3"/>
  <c r="I27" i="3"/>
  <c r="J27" i="3"/>
  <c r="G28" i="3"/>
  <c r="I28" i="3"/>
  <c r="J28" i="3"/>
  <c r="G29" i="3"/>
  <c r="I29" i="3"/>
  <c r="J29" i="3"/>
  <c r="G30" i="3"/>
  <c r="I30" i="3"/>
  <c r="J30" i="3"/>
  <c r="G31" i="3"/>
  <c r="I31" i="3"/>
  <c r="J31" i="3"/>
  <c r="G32" i="3"/>
  <c r="I32" i="3"/>
  <c r="J32" i="3"/>
  <c r="G33" i="3"/>
  <c r="I33" i="3"/>
  <c r="J33" i="3"/>
  <c r="G34" i="3"/>
  <c r="I34" i="3"/>
  <c r="J34" i="3"/>
  <c r="G35" i="3"/>
  <c r="I35" i="3"/>
  <c r="J35" i="3"/>
  <c r="G36" i="3"/>
  <c r="I36" i="3"/>
  <c r="J36" i="3"/>
  <c r="G37" i="3"/>
  <c r="I37" i="3"/>
  <c r="J37" i="3"/>
  <c r="G38" i="3"/>
  <c r="I38" i="3"/>
  <c r="J38" i="3"/>
  <c r="G39" i="3"/>
  <c r="I39" i="3"/>
  <c r="J39" i="3"/>
  <c r="G40" i="3"/>
  <c r="I40" i="3"/>
  <c r="J40" i="3"/>
  <c r="G41" i="3"/>
  <c r="I41" i="3"/>
  <c r="J41" i="3"/>
  <c r="G43" i="3"/>
  <c r="I43" i="3"/>
  <c r="J43" i="3"/>
  <c r="G44" i="3"/>
  <c r="I44" i="3"/>
  <c r="J44" i="3"/>
  <c r="G45" i="3"/>
  <c r="I45" i="3"/>
  <c r="J45" i="3"/>
  <c r="I46" i="3"/>
  <c r="J46" i="3"/>
  <c r="G48" i="3"/>
  <c r="E49" i="3"/>
  <c r="F49" i="3"/>
  <c r="H49" i="3"/>
  <c r="J49" i="3" s="1"/>
  <c r="G50" i="3"/>
  <c r="I50" i="3"/>
  <c r="J50" i="3"/>
  <c r="G14" i="4"/>
  <c r="I14" i="4"/>
  <c r="G18" i="4"/>
  <c r="I18" i="4"/>
  <c r="J18" i="4"/>
  <c r="E19" i="4"/>
  <c r="F19" i="4"/>
  <c r="G19" i="4" s="1"/>
  <c r="H19" i="4"/>
  <c r="G21" i="4"/>
  <c r="I21" i="4"/>
  <c r="J21" i="4"/>
  <c r="G11" i="5"/>
  <c r="G16" i="5"/>
  <c r="I16" i="5"/>
  <c r="J16" i="5"/>
  <c r="G17" i="5"/>
  <c r="I17" i="5"/>
  <c r="J17" i="5"/>
  <c r="G18" i="5"/>
  <c r="I18" i="5"/>
  <c r="J18" i="5"/>
  <c r="G20" i="5"/>
  <c r="I20" i="5"/>
  <c r="J20" i="5"/>
  <c r="G23" i="5"/>
  <c r="I23" i="5"/>
  <c r="J23" i="5"/>
  <c r="G24" i="5"/>
  <c r="I24" i="5"/>
  <c r="J24" i="5"/>
  <c r="G25" i="5"/>
  <c r="I25" i="5"/>
  <c r="J25" i="5"/>
  <c r="G27" i="5"/>
  <c r="I27" i="5"/>
  <c r="J27" i="5"/>
  <c r="E18" i="6"/>
  <c r="F18" i="6"/>
  <c r="H18" i="6"/>
  <c r="G19" i="6"/>
  <c r="I19" i="6"/>
  <c r="J19" i="6"/>
  <c r="G21" i="6"/>
  <c r="I21" i="6"/>
  <c r="J21" i="6"/>
  <c r="E22" i="6"/>
  <c r="F22" i="6"/>
  <c r="H22" i="6"/>
  <c r="G23" i="6"/>
  <c r="I23" i="6"/>
  <c r="J23" i="6"/>
  <c r="G25" i="6"/>
  <c r="I25" i="6"/>
  <c r="J25" i="6"/>
  <c r="G26" i="6"/>
  <c r="I26" i="6"/>
  <c r="J26" i="6"/>
  <c r="G27" i="6"/>
  <c r="I27" i="6"/>
  <c r="J27" i="6"/>
  <c r="G28" i="6"/>
  <c r="I28" i="6"/>
  <c r="J28" i="6"/>
  <c r="I29" i="6"/>
  <c r="J29" i="6"/>
  <c r="G30" i="6"/>
  <c r="I30" i="6"/>
  <c r="J30" i="6"/>
  <c r="G31" i="6"/>
  <c r="I31" i="6"/>
  <c r="J31" i="6"/>
  <c r="G32" i="6"/>
  <c r="I32" i="6"/>
  <c r="J32" i="6"/>
  <c r="G33" i="6"/>
  <c r="I33" i="6"/>
  <c r="J33" i="6"/>
  <c r="G34" i="6"/>
  <c r="I34" i="6"/>
  <c r="J34" i="6"/>
  <c r="G35" i="6"/>
  <c r="I35" i="6"/>
  <c r="J35" i="6"/>
  <c r="G36" i="6"/>
  <c r="I36" i="6"/>
  <c r="J36" i="6"/>
  <c r="G37" i="6"/>
  <c r="I37" i="6"/>
  <c r="J37" i="6"/>
  <c r="G38" i="6"/>
  <c r="I38" i="6"/>
  <c r="J38" i="6"/>
  <c r="G39" i="6"/>
  <c r="I39" i="6"/>
  <c r="J39" i="6"/>
  <c r="G40" i="6"/>
  <c r="I40" i="6"/>
  <c r="J40" i="6"/>
  <c r="G41" i="6"/>
  <c r="I41" i="6"/>
  <c r="J41" i="6"/>
  <c r="G44" i="6"/>
  <c r="I44" i="6"/>
  <c r="J44" i="6"/>
  <c r="G45" i="6"/>
  <c r="I45" i="6"/>
  <c r="J45" i="6"/>
  <c r="G46" i="6"/>
  <c r="I46" i="6"/>
  <c r="J46" i="6"/>
  <c r="G47" i="6"/>
  <c r="I47" i="6"/>
  <c r="J47" i="6"/>
  <c r="G48" i="6"/>
  <c r="I48" i="6"/>
  <c r="J48" i="6"/>
  <c r="G49" i="6"/>
  <c r="I49" i="6"/>
  <c r="J49" i="6"/>
  <c r="G50" i="6"/>
  <c r="I50" i="6"/>
  <c r="J50" i="6"/>
  <c r="E11" i="7"/>
  <c r="F11" i="7"/>
  <c r="H11" i="7"/>
  <c r="G12" i="7"/>
  <c r="I12" i="7"/>
  <c r="J12" i="7"/>
  <c r="G13" i="7"/>
  <c r="I13" i="7"/>
  <c r="J13" i="7"/>
  <c r="G14" i="7"/>
  <c r="I14" i="7"/>
  <c r="J14" i="7"/>
  <c r="G15" i="7"/>
  <c r="I15" i="7"/>
  <c r="J15" i="7"/>
  <c r="G16" i="7"/>
  <c r="I16" i="7"/>
  <c r="J16" i="7"/>
  <c r="G17" i="7"/>
  <c r="I17" i="7"/>
  <c r="J17" i="7"/>
  <c r="G18" i="7"/>
  <c r="I18" i="7"/>
  <c r="J18" i="7"/>
  <c r="E19" i="7"/>
  <c r="F19" i="7"/>
  <c r="H19" i="7"/>
  <c r="G20" i="7"/>
  <c r="I20" i="7"/>
  <c r="J20" i="7"/>
  <c r="E21" i="7"/>
  <c r="F21" i="7"/>
  <c r="H21" i="7"/>
  <c r="G22" i="7"/>
  <c r="I22" i="7"/>
  <c r="J22" i="7"/>
  <c r="G23" i="7"/>
  <c r="I23" i="7"/>
  <c r="J23" i="7"/>
  <c r="G24" i="7"/>
  <c r="I24" i="7"/>
  <c r="J24" i="7"/>
  <c r="E25" i="7"/>
  <c r="F25" i="7"/>
  <c r="H25" i="7"/>
  <c r="J25" i="7" s="1"/>
  <c r="G26" i="7"/>
  <c r="I26" i="7"/>
  <c r="J26" i="7"/>
  <c r="G27" i="7"/>
  <c r="I27" i="7"/>
  <c r="J27" i="7"/>
  <c r="G28" i="7"/>
  <c r="I28" i="7"/>
  <c r="J28" i="7"/>
  <c r="G29" i="7"/>
  <c r="I29" i="7"/>
  <c r="J29" i="7"/>
  <c r="G30" i="7"/>
  <c r="I30" i="7"/>
  <c r="J30" i="7"/>
  <c r="G31" i="7"/>
  <c r="I31" i="7"/>
  <c r="J31" i="7"/>
  <c r="G32" i="7"/>
  <c r="I32" i="7"/>
  <c r="J32" i="7"/>
  <c r="G33" i="7"/>
  <c r="I33" i="7"/>
  <c r="J33" i="7"/>
  <c r="G34" i="7"/>
  <c r="I34" i="7"/>
  <c r="J34" i="7"/>
  <c r="G35" i="7"/>
  <c r="I35" i="7"/>
  <c r="J35" i="7"/>
  <c r="G36" i="7"/>
  <c r="I36" i="7"/>
  <c r="J36" i="7"/>
  <c r="G37" i="7"/>
  <c r="I37" i="7"/>
  <c r="J37" i="7"/>
  <c r="G38" i="7"/>
  <c r="I38" i="7"/>
  <c r="J38" i="7"/>
  <c r="G39" i="7"/>
  <c r="I39" i="7"/>
  <c r="J39" i="7"/>
  <c r="G40" i="7"/>
  <c r="I40" i="7"/>
  <c r="J40" i="7"/>
  <c r="G41" i="7"/>
  <c r="I41" i="7"/>
  <c r="J41" i="7"/>
  <c r="G43" i="7"/>
  <c r="I43" i="7"/>
  <c r="J43" i="7"/>
  <c r="G44" i="7"/>
  <c r="I44" i="7"/>
  <c r="J44" i="7"/>
  <c r="G45" i="7"/>
  <c r="I45" i="7"/>
  <c r="J45" i="7"/>
  <c r="G47" i="7"/>
  <c r="I47" i="7"/>
  <c r="J47" i="7"/>
  <c r="G48" i="7"/>
  <c r="I48" i="7"/>
  <c r="J48" i="7"/>
  <c r="G49" i="7"/>
  <c r="I49" i="7"/>
  <c r="J49" i="7"/>
  <c r="G50" i="7"/>
  <c r="I50" i="7"/>
  <c r="J50" i="7"/>
  <c r="G51" i="7"/>
  <c r="I51" i="7"/>
  <c r="J51" i="7"/>
  <c r="G52" i="7"/>
  <c r="I52" i="7"/>
  <c r="J52" i="7"/>
  <c r="G54" i="7"/>
  <c r="I54" i="7"/>
  <c r="J54" i="7"/>
  <c r="E56" i="7"/>
  <c r="F56" i="7"/>
  <c r="H56" i="7"/>
  <c r="G57" i="7"/>
  <c r="I57" i="7"/>
  <c r="J57" i="7"/>
  <c r="G58" i="7"/>
  <c r="I58" i="7"/>
  <c r="J58" i="7"/>
  <c r="G59" i="7"/>
  <c r="I59" i="7"/>
  <c r="J59" i="7"/>
  <c r="G60" i="7"/>
  <c r="I60" i="7"/>
  <c r="J60" i="7"/>
  <c r="G61" i="7"/>
  <c r="G65" i="7"/>
  <c r="I65" i="7"/>
  <c r="J65" i="7"/>
  <c r="G66" i="7"/>
  <c r="I66" i="7"/>
  <c r="J66" i="7"/>
  <c r="E67" i="7"/>
  <c r="F67" i="7"/>
  <c r="H67" i="7"/>
  <c r="G69" i="7"/>
  <c r="I69" i="7"/>
  <c r="J69" i="7"/>
  <c r="G70" i="7"/>
  <c r="I70" i="7"/>
  <c r="J70" i="7"/>
  <c r="G71" i="7"/>
  <c r="I71" i="7"/>
  <c r="J71" i="7"/>
  <c r="E11" i="8"/>
  <c r="F11" i="8"/>
  <c r="H11" i="8"/>
  <c r="I11" i="8" s="1"/>
  <c r="G12" i="8"/>
  <c r="I12" i="8"/>
  <c r="J12" i="8"/>
  <c r="G13" i="8"/>
  <c r="I13" i="8"/>
  <c r="J13" i="8"/>
  <c r="G14" i="8"/>
  <c r="I14" i="8"/>
  <c r="J14" i="8"/>
  <c r="G15" i="8"/>
  <c r="I15" i="8"/>
  <c r="J15" i="8"/>
  <c r="G16" i="8"/>
  <c r="I16" i="8"/>
  <c r="J16" i="8"/>
  <c r="G17" i="8"/>
  <c r="I17" i="8"/>
  <c r="J17" i="8"/>
  <c r="G18" i="8"/>
  <c r="I18" i="8"/>
  <c r="J18" i="8"/>
  <c r="E11" i="9"/>
  <c r="F11" i="9"/>
  <c r="F10" i="9" s="1"/>
  <c r="H11" i="9"/>
  <c r="G12" i="9"/>
  <c r="I12" i="9"/>
  <c r="J12" i="9"/>
  <c r="G13" i="9"/>
  <c r="I13" i="9"/>
  <c r="J13" i="9"/>
  <c r="E11" i="10"/>
  <c r="F11" i="10"/>
  <c r="H11" i="10"/>
  <c r="G12" i="10"/>
  <c r="I12" i="10"/>
  <c r="J12" i="10"/>
  <c r="E14" i="10"/>
  <c r="E13" i="10" s="1"/>
  <c r="F14" i="10"/>
  <c r="F13" i="10" s="1"/>
  <c r="G15" i="10"/>
  <c r="I15" i="10"/>
  <c r="J15" i="10"/>
  <c r="G16" i="10"/>
  <c r="I16" i="10"/>
  <c r="J16" i="10"/>
  <c r="G17" i="10"/>
  <c r="I17" i="10"/>
  <c r="J17" i="10"/>
  <c r="G18" i="10"/>
  <c r="I18" i="10"/>
  <c r="J18" i="10"/>
  <c r="G19" i="10"/>
  <c r="I19" i="10"/>
  <c r="J19" i="10"/>
  <c r="G20" i="10"/>
  <c r="I20" i="10"/>
  <c r="J20" i="10"/>
  <c r="G21" i="10"/>
  <c r="I21" i="10"/>
  <c r="J21" i="10"/>
  <c r="G22" i="10"/>
  <c r="I22" i="10"/>
  <c r="J22" i="10"/>
  <c r="I23" i="10"/>
  <c r="J23" i="10"/>
  <c r="G24" i="10"/>
  <c r="I24" i="10"/>
  <c r="J24" i="10"/>
  <c r="G25" i="10"/>
  <c r="I25" i="10"/>
  <c r="J25" i="10"/>
  <c r="G26" i="10"/>
  <c r="I26" i="10"/>
  <c r="J26" i="10"/>
  <c r="G27" i="10"/>
  <c r="I27" i="10"/>
  <c r="J27" i="10"/>
  <c r="G28" i="10"/>
  <c r="I28" i="10"/>
  <c r="J28" i="10"/>
  <c r="G29" i="10"/>
  <c r="I29" i="10"/>
  <c r="J29" i="10"/>
  <c r="G30" i="10"/>
  <c r="I30" i="10"/>
  <c r="J30" i="10"/>
  <c r="G31" i="10"/>
  <c r="I31" i="10"/>
  <c r="J31" i="10"/>
  <c r="G32" i="10"/>
  <c r="I32" i="10"/>
  <c r="J32" i="10"/>
  <c r="G33" i="10"/>
  <c r="I33" i="10"/>
  <c r="J33" i="10"/>
  <c r="G34" i="10"/>
  <c r="I34" i="10"/>
  <c r="J34" i="10"/>
  <c r="G35" i="10"/>
  <c r="I35" i="10"/>
  <c r="J35" i="10"/>
  <c r="G36" i="10"/>
  <c r="I36" i="10"/>
  <c r="J36" i="10"/>
  <c r="G38" i="10"/>
  <c r="I38" i="10"/>
  <c r="J38" i="10"/>
  <c r="G39" i="10"/>
  <c r="I39" i="10"/>
  <c r="J39" i="10"/>
  <c r="G40" i="10"/>
  <c r="I40" i="10"/>
  <c r="J40" i="10"/>
  <c r="G41" i="10"/>
  <c r="I41" i="10"/>
  <c r="J41" i="10"/>
  <c r="G42" i="10"/>
  <c r="I42" i="10"/>
  <c r="J42" i="10"/>
  <c r="G43" i="10"/>
  <c r="G44" i="10"/>
  <c r="G46" i="10"/>
  <c r="I46" i="10"/>
  <c r="J46" i="10"/>
  <c r="G47" i="10"/>
  <c r="I47" i="10"/>
  <c r="J47" i="10"/>
  <c r="E48" i="10"/>
  <c r="F48" i="10"/>
  <c r="H48" i="10"/>
  <c r="J48" i="10" s="1"/>
  <c r="G50" i="10"/>
  <c r="I50" i="10"/>
  <c r="J50" i="10"/>
  <c r="I51" i="10"/>
  <c r="J51" i="10"/>
  <c r="E11" i="11"/>
  <c r="E10" i="11" s="1"/>
  <c r="F11" i="11"/>
  <c r="F10" i="11" s="1"/>
  <c r="H11" i="11"/>
  <c r="G12" i="11"/>
  <c r="I12" i="11"/>
  <c r="J12" i="11"/>
  <c r="E11" i="12"/>
  <c r="E10" i="12" s="1"/>
  <c r="G12" i="12"/>
  <c r="H11" i="12"/>
  <c r="G14" i="12"/>
  <c r="I14" i="12"/>
  <c r="J14" i="12"/>
  <c r="G15" i="12"/>
  <c r="I15" i="12"/>
  <c r="J15" i="12"/>
  <c r="E12" i="13"/>
  <c r="F12" i="13"/>
  <c r="H12" i="13"/>
  <c r="G13" i="13"/>
  <c r="I13" i="13"/>
  <c r="J13" i="13"/>
  <c r="G14" i="13"/>
  <c r="I14" i="13"/>
  <c r="J14" i="13"/>
  <c r="G15" i="13"/>
  <c r="I15" i="13"/>
  <c r="J15" i="13"/>
  <c r="I16" i="13"/>
  <c r="J16" i="13"/>
  <c r="G17" i="13"/>
  <c r="I17" i="13"/>
  <c r="J17" i="13"/>
  <c r="G18" i="13"/>
  <c r="I18" i="13"/>
  <c r="J18" i="13"/>
  <c r="G19" i="13"/>
  <c r="I19" i="13"/>
  <c r="J19" i="13"/>
  <c r="G21" i="13"/>
  <c r="I21" i="13"/>
  <c r="J21" i="13"/>
  <c r="G22" i="13"/>
  <c r="I22" i="13"/>
  <c r="J22" i="13"/>
  <c r="G23" i="13"/>
  <c r="I23" i="13"/>
  <c r="J23" i="13"/>
  <c r="G24" i="13"/>
  <c r="I24" i="13"/>
  <c r="J24" i="13"/>
  <c r="G25" i="13"/>
  <c r="I25" i="13"/>
  <c r="J25" i="13"/>
  <c r="G26" i="13"/>
  <c r="I26" i="13"/>
  <c r="J26" i="13"/>
  <c r="G27" i="13"/>
  <c r="I27" i="13"/>
  <c r="J27" i="13"/>
  <c r="G28" i="13"/>
  <c r="I28" i="13"/>
  <c r="J28" i="13"/>
  <c r="E29" i="13"/>
  <c r="F29" i="13"/>
  <c r="H29" i="13"/>
  <c r="E33" i="13"/>
  <c r="F33" i="13"/>
  <c r="H32" i="13"/>
  <c r="G34" i="13"/>
  <c r="I34" i="13"/>
  <c r="J34" i="13"/>
  <c r="G35" i="13"/>
  <c r="I35" i="13"/>
  <c r="J35" i="13"/>
  <c r="G36" i="13"/>
  <c r="I36" i="13"/>
  <c r="J36" i="13"/>
  <c r="G37" i="13"/>
  <c r="I37" i="13"/>
  <c r="J37" i="13"/>
  <c r="I38" i="13"/>
  <c r="J38" i="13"/>
  <c r="G44" i="13"/>
  <c r="I44" i="13"/>
  <c r="J44" i="13"/>
  <c r="G45" i="13"/>
  <c r="I45" i="13"/>
  <c r="J45" i="13"/>
  <c r="E46" i="13"/>
  <c r="F46" i="13"/>
  <c r="H46" i="13"/>
  <c r="E50" i="13"/>
  <c r="F50" i="13"/>
  <c r="H50" i="13"/>
  <c r="G51" i="13"/>
  <c r="I51" i="13"/>
  <c r="J51" i="13"/>
  <c r="G52" i="13"/>
  <c r="I52" i="13"/>
  <c r="J52" i="13"/>
  <c r="G53" i="13"/>
  <c r="I53" i="13"/>
  <c r="J53" i="13"/>
  <c r="G54" i="13"/>
  <c r="I54" i="13"/>
  <c r="J54" i="13"/>
  <c r="G55" i="13"/>
  <c r="I55" i="13"/>
  <c r="J55" i="13"/>
  <c r="G56" i="13"/>
  <c r="I56" i="13"/>
  <c r="J56" i="13"/>
  <c r="G57" i="13"/>
  <c r="I57" i="13"/>
  <c r="J57" i="13"/>
  <c r="G58" i="13"/>
  <c r="I58" i="13"/>
  <c r="J58" i="13"/>
  <c r="G59" i="13"/>
  <c r="I59" i="13"/>
  <c r="J59" i="13"/>
  <c r="G60" i="13"/>
  <c r="I60" i="13"/>
  <c r="J60" i="13"/>
  <c r="G61" i="13"/>
  <c r="I61" i="13"/>
  <c r="J61" i="13"/>
  <c r="G62" i="13"/>
  <c r="I62" i="13"/>
  <c r="J62" i="13"/>
  <c r="G63" i="13"/>
  <c r="I63" i="13"/>
  <c r="J63" i="13"/>
  <c r="G64" i="13"/>
  <c r="I64" i="13"/>
  <c r="J64" i="13"/>
  <c r="G65" i="13"/>
  <c r="I65" i="13"/>
  <c r="J65" i="13"/>
  <c r="G67" i="13"/>
  <c r="I67" i="13"/>
  <c r="J67" i="13"/>
  <c r="E68" i="13"/>
  <c r="F68" i="13"/>
  <c r="H68" i="13"/>
  <c r="G69" i="13"/>
  <c r="I69" i="13"/>
  <c r="J69" i="13"/>
  <c r="G71" i="13"/>
  <c r="I71" i="13"/>
  <c r="J71" i="13"/>
  <c r="G73" i="13"/>
  <c r="I73" i="13"/>
  <c r="J73" i="13"/>
  <c r="G74" i="13"/>
  <c r="I74" i="13"/>
  <c r="J74" i="13"/>
  <c r="G75" i="13"/>
  <c r="I75" i="13"/>
  <c r="J75" i="13"/>
  <c r="G76" i="13"/>
  <c r="I76" i="13"/>
  <c r="J76" i="13"/>
  <c r="G77" i="13"/>
  <c r="I77" i="13"/>
  <c r="J77" i="13"/>
  <c r="G78" i="13"/>
  <c r="I78" i="13"/>
  <c r="J78" i="13"/>
  <c r="G79" i="13"/>
  <c r="I79" i="13"/>
  <c r="J79" i="13"/>
  <c r="G80" i="13"/>
  <c r="I80" i="13"/>
  <c r="J80" i="13"/>
  <c r="G81" i="13"/>
  <c r="I81" i="13"/>
  <c r="J81" i="13"/>
  <c r="G82" i="13"/>
  <c r="I82" i="13"/>
  <c r="J82" i="13"/>
  <c r="G83" i="13"/>
  <c r="I83" i="13"/>
  <c r="J83" i="13"/>
  <c r="G84" i="13"/>
  <c r="I84" i="13"/>
  <c r="J84" i="13"/>
  <c r="G85" i="13"/>
  <c r="I85" i="13"/>
  <c r="J85" i="13"/>
  <c r="G86" i="13"/>
  <c r="I86" i="13"/>
  <c r="J86" i="13"/>
  <c r="G87" i="13"/>
  <c r="I87" i="13"/>
  <c r="J87" i="13"/>
  <c r="G89" i="13"/>
  <c r="I89" i="13"/>
  <c r="J89" i="13"/>
  <c r="E91" i="13"/>
  <c r="F91" i="13"/>
  <c r="H91" i="13"/>
  <c r="J91" i="13" s="1"/>
  <c r="G92" i="13"/>
  <c r="I92" i="13"/>
  <c r="J92" i="13"/>
  <c r="G93" i="13"/>
  <c r="I93" i="13"/>
  <c r="J93" i="13"/>
  <c r="G94" i="13"/>
  <c r="I94" i="13"/>
  <c r="J94" i="13"/>
  <c r="G95" i="13"/>
  <c r="I95" i="13"/>
  <c r="J95" i="13"/>
  <c r="G96" i="13"/>
  <c r="I96" i="13"/>
  <c r="J96" i="13"/>
  <c r="G97" i="13"/>
  <c r="I97" i="13"/>
  <c r="J97" i="13"/>
  <c r="G99" i="13"/>
  <c r="I99" i="13"/>
  <c r="J99" i="13"/>
  <c r="G101" i="13"/>
  <c r="I101" i="13"/>
  <c r="J101" i="13"/>
  <c r="G102" i="13"/>
  <c r="I102" i="13"/>
  <c r="J102" i="13"/>
  <c r="G104" i="13"/>
  <c r="I104" i="13"/>
  <c r="J104" i="13"/>
  <c r="G105" i="13"/>
  <c r="I105" i="13"/>
  <c r="J105" i="13"/>
  <c r="G106" i="13"/>
  <c r="I106" i="13"/>
  <c r="J106" i="13"/>
  <c r="G107" i="13"/>
  <c r="I107" i="13"/>
  <c r="J107" i="13"/>
  <c r="G108" i="13"/>
  <c r="I108" i="13"/>
  <c r="J108" i="13"/>
  <c r="G109" i="13"/>
  <c r="I109" i="13"/>
  <c r="J109" i="13"/>
  <c r="G110" i="13"/>
  <c r="I110" i="13"/>
  <c r="J110" i="13"/>
  <c r="E112" i="13"/>
  <c r="F112" i="13"/>
  <c r="H112" i="13"/>
  <c r="G113" i="13"/>
  <c r="I113" i="13"/>
  <c r="J113" i="13"/>
  <c r="G114" i="13"/>
  <c r="I114" i="13"/>
  <c r="J114" i="13"/>
  <c r="G115" i="13"/>
  <c r="I115" i="13"/>
  <c r="J115" i="13"/>
  <c r="G116" i="13"/>
  <c r="I116" i="13"/>
  <c r="J116" i="13"/>
  <c r="G117" i="13"/>
  <c r="I117" i="13"/>
  <c r="J117" i="13"/>
  <c r="G118" i="13"/>
  <c r="I118" i="13"/>
  <c r="J118" i="13"/>
  <c r="G119" i="13"/>
  <c r="I119" i="13"/>
  <c r="J119" i="13"/>
  <c r="G120" i="13"/>
  <c r="I120" i="13"/>
  <c r="J120" i="13"/>
  <c r="G121" i="13"/>
  <c r="I121" i="13"/>
  <c r="J121" i="13"/>
  <c r="G122" i="13"/>
  <c r="I122" i="13"/>
  <c r="J122" i="13"/>
  <c r="G123" i="13"/>
  <c r="I123" i="13"/>
  <c r="J123" i="13"/>
  <c r="G124" i="13"/>
  <c r="I124" i="13"/>
  <c r="J124" i="13"/>
  <c r="G125" i="13"/>
  <c r="I125" i="13"/>
  <c r="J125" i="13"/>
  <c r="G126" i="13"/>
  <c r="I126" i="13"/>
  <c r="J126" i="13"/>
  <c r="G127" i="13"/>
  <c r="I127" i="13"/>
  <c r="J127" i="13"/>
  <c r="G128" i="13"/>
  <c r="I128" i="13"/>
  <c r="J128" i="13"/>
  <c r="G129" i="13"/>
  <c r="I129" i="13"/>
  <c r="J129" i="13"/>
  <c r="G130" i="13"/>
  <c r="I130" i="13"/>
  <c r="J130" i="13"/>
  <c r="G131" i="13"/>
  <c r="I131" i="13"/>
  <c r="J131" i="13"/>
  <c r="E132" i="13"/>
  <c r="F132" i="13"/>
  <c r="H132" i="13"/>
  <c r="J132" i="13" s="1"/>
  <c r="G133" i="13"/>
  <c r="I133" i="13"/>
  <c r="J133" i="13"/>
  <c r="G134" i="13"/>
  <c r="I134" i="13"/>
  <c r="J134" i="13"/>
  <c r="G135" i="13"/>
  <c r="I135" i="13"/>
  <c r="J135" i="13"/>
  <c r="G136" i="13"/>
  <c r="I136" i="13"/>
  <c r="J136" i="13"/>
  <c r="G137" i="13"/>
  <c r="I137" i="13"/>
  <c r="J137" i="13"/>
  <c r="G138" i="13"/>
  <c r="I138" i="13"/>
  <c r="J138" i="13"/>
  <c r="G139" i="13"/>
  <c r="I139" i="13"/>
  <c r="J139" i="13"/>
  <c r="G140" i="13"/>
  <c r="I140" i="13"/>
  <c r="J140" i="13"/>
  <c r="I141" i="13"/>
  <c r="J141" i="13"/>
  <c r="G142" i="13"/>
  <c r="I142" i="13"/>
  <c r="J142" i="13"/>
  <c r="G143" i="13"/>
  <c r="I143" i="13"/>
  <c r="J143" i="13"/>
  <c r="G144" i="13"/>
  <c r="I144" i="13"/>
  <c r="J144" i="13"/>
  <c r="G145" i="13"/>
  <c r="I145" i="13"/>
  <c r="J145" i="13"/>
  <c r="G146" i="13"/>
  <c r="I146" i="13"/>
  <c r="J146" i="13"/>
  <c r="G147" i="13"/>
  <c r="I147" i="13"/>
  <c r="J147" i="13"/>
  <c r="G148" i="13"/>
  <c r="I148" i="13"/>
  <c r="J148" i="13"/>
  <c r="G149" i="13"/>
  <c r="I149" i="13"/>
  <c r="J149" i="13"/>
  <c r="E150" i="13"/>
  <c r="F150" i="13"/>
  <c r="H150" i="13"/>
  <c r="G151" i="13"/>
  <c r="I151" i="13"/>
  <c r="J151" i="13"/>
  <c r="G152" i="13"/>
  <c r="I152" i="13"/>
  <c r="J152" i="13"/>
  <c r="G153" i="13"/>
  <c r="I153" i="13"/>
  <c r="J153" i="13"/>
  <c r="G154" i="13"/>
  <c r="I154" i="13"/>
  <c r="J154" i="13"/>
  <c r="G155" i="13"/>
  <c r="I155" i="13"/>
  <c r="J155" i="13"/>
  <c r="G156" i="13"/>
  <c r="I156" i="13"/>
  <c r="J156" i="13"/>
  <c r="G157" i="13"/>
  <c r="I157" i="13"/>
  <c r="J157" i="13"/>
  <c r="G159" i="13"/>
  <c r="I159" i="13"/>
  <c r="J159" i="13"/>
  <c r="G160" i="13"/>
  <c r="I160" i="13"/>
  <c r="J160" i="13"/>
  <c r="G161" i="13"/>
  <c r="I161" i="13"/>
  <c r="J161" i="13"/>
  <c r="G163" i="13"/>
  <c r="I163" i="13"/>
  <c r="J163" i="13"/>
  <c r="G164" i="13"/>
  <c r="I164" i="13"/>
  <c r="J164" i="13"/>
  <c r="G165" i="13"/>
  <c r="I165" i="13"/>
  <c r="J165" i="13"/>
  <c r="G166" i="13"/>
  <c r="I166" i="13"/>
  <c r="J166" i="13"/>
  <c r="G167" i="13"/>
  <c r="I167" i="13"/>
  <c r="J167" i="13"/>
  <c r="G168" i="13"/>
  <c r="I168" i="13"/>
  <c r="J168" i="13"/>
  <c r="G169" i="13"/>
  <c r="I169" i="13"/>
  <c r="J169" i="13"/>
  <c r="G171" i="13"/>
  <c r="I171" i="13"/>
  <c r="J171" i="13"/>
  <c r="G172" i="13"/>
  <c r="I172" i="13"/>
  <c r="J172" i="13"/>
  <c r="G173" i="13"/>
  <c r="I173" i="13"/>
  <c r="J173" i="13"/>
  <c r="G174" i="13"/>
  <c r="I174" i="13"/>
  <c r="J174" i="13"/>
  <c r="G175" i="13"/>
  <c r="E179" i="13"/>
  <c r="F179" i="13"/>
  <c r="H179" i="13"/>
  <c r="I180" i="13"/>
  <c r="J180" i="13"/>
  <c r="G181" i="13"/>
  <c r="I181" i="13"/>
  <c r="J181" i="13"/>
  <c r="G182" i="13"/>
  <c r="I182" i="13"/>
  <c r="J182" i="13"/>
  <c r="G183" i="13"/>
  <c r="I183" i="13"/>
  <c r="J183" i="13"/>
  <c r="G184" i="13"/>
  <c r="I184" i="13"/>
  <c r="J184" i="13"/>
  <c r="G189" i="13"/>
  <c r="I189" i="13"/>
  <c r="J189" i="13"/>
  <c r="G190" i="13"/>
  <c r="I190" i="13"/>
  <c r="J190" i="13"/>
  <c r="E191" i="13"/>
  <c r="F191" i="13"/>
  <c r="H191" i="13"/>
  <c r="E195" i="13"/>
  <c r="F195" i="13"/>
  <c r="H195" i="13"/>
  <c r="G196" i="13"/>
  <c r="I196" i="13"/>
  <c r="J196" i="13"/>
  <c r="G197" i="13"/>
  <c r="I197" i="13"/>
  <c r="J197" i="13"/>
  <c r="E198" i="13"/>
  <c r="F198" i="13"/>
  <c r="H198" i="13"/>
  <c r="G199" i="13"/>
  <c r="I199" i="13"/>
  <c r="J199" i="13"/>
  <c r="G201" i="13"/>
  <c r="I201" i="13"/>
  <c r="J201" i="13"/>
  <c r="G202" i="13"/>
  <c r="I202" i="13"/>
  <c r="J202" i="13"/>
  <c r="E203" i="13"/>
  <c r="F203" i="13"/>
  <c r="H203" i="13"/>
  <c r="G204" i="13"/>
  <c r="I204" i="13"/>
  <c r="J204" i="13"/>
  <c r="G205" i="13"/>
  <c r="I205" i="13"/>
  <c r="J205" i="13"/>
  <c r="G207" i="13"/>
  <c r="I207" i="13"/>
  <c r="J207" i="13"/>
  <c r="E208" i="13"/>
  <c r="F208" i="13"/>
  <c r="H208" i="13"/>
  <c r="G209" i="13"/>
  <c r="I209" i="13"/>
  <c r="J209" i="13"/>
  <c r="G210" i="13"/>
  <c r="I210" i="13"/>
  <c r="J210" i="13"/>
  <c r="G211" i="13"/>
  <c r="I211" i="13"/>
  <c r="J211" i="13"/>
  <c r="E212" i="13"/>
  <c r="F212" i="13"/>
  <c r="H212" i="13"/>
  <c r="J212" i="13" s="1"/>
  <c r="G213" i="13"/>
  <c r="I213" i="13"/>
  <c r="J213" i="13"/>
  <c r="I277" i="13"/>
  <c r="I285" i="13"/>
  <c r="J285" i="13"/>
  <c r="I286" i="13"/>
  <c r="J286" i="13"/>
  <c r="I288" i="13"/>
  <c r="J288" i="13"/>
  <c r="I289" i="13"/>
  <c r="J289" i="13"/>
  <c r="I290" i="13"/>
  <c r="J290" i="13"/>
  <c r="E301" i="13"/>
  <c r="E266" i="13" s="1"/>
  <c r="F301" i="13"/>
  <c r="F266" i="13" s="1"/>
  <c r="H301" i="13"/>
  <c r="H266" i="13" s="1"/>
  <c r="G302" i="13"/>
  <c r="I302" i="13"/>
  <c r="J302" i="13"/>
  <c r="G303" i="13"/>
  <c r="I303" i="13"/>
  <c r="J303" i="13"/>
  <c r="G304" i="13"/>
  <c r="I304" i="13"/>
  <c r="J304" i="13"/>
  <c r="G305" i="13"/>
  <c r="I305" i="13"/>
  <c r="J305" i="13"/>
  <c r="G307" i="13"/>
  <c r="I307" i="13"/>
  <c r="J307" i="13"/>
  <c r="E11" i="14"/>
  <c r="F11" i="14"/>
  <c r="H11" i="14"/>
  <c r="G12" i="14"/>
  <c r="I12" i="14"/>
  <c r="J12" i="14"/>
  <c r="G13" i="14"/>
  <c r="I13" i="14"/>
  <c r="J13" i="14"/>
  <c r="E17" i="14"/>
  <c r="F17" i="14"/>
  <c r="H17" i="14"/>
  <c r="G18" i="14"/>
  <c r="I18" i="14"/>
  <c r="J18" i="14"/>
  <c r="H19" i="14"/>
  <c r="G20" i="14"/>
  <c r="I20" i="14"/>
  <c r="J20" i="14"/>
  <c r="H21" i="14"/>
  <c r="G22" i="14"/>
  <c r="I22" i="14"/>
  <c r="J22" i="14"/>
  <c r="E26" i="14"/>
  <c r="F26" i="14"/>
  <c r="H26" i="14"/>
  <c r="F12" i="15"/>
  <c r="H12" i="15"/>
  <c r="G13" i="15"/>
  <c r="I13" i="15"/>
  <c r="J13" i="15"/>
  <c r="G14" i="15"/>
  <c r="I14" i="15"/>
  <c r="J14" i="15"/>
  <c r="E15" i="15"/>
  <c r="F15" i="15"/>
  <c r="H15" i="15"/>
  <c r="G16" i="15"/>
  <c r="I16" i="15"/>
  <c r="J16" i="15"/>
  <c r="G17" i="15"/>
  <c r="I17" i="15"/>
  <c r="J17" i="15"/>
  <c r="G18" i="15"/>
  <c r="I18" i="15"/>
  <c r="J18" i="15"/>
  <c r="G19" i="15"/>
  <c r="I19" i="15"/>
  <c r="J19" i="15"/>
  <c r="G20" i="15"/>
  <c r="I20" i="15"/>
  <c r="J20" i="15"/>
  <c r="I21" i="15"/>
  <c r="J21" i="15"/>
  <c r="G22" i="15"/>
  <c r="I22" i="15"/>
  <c r="J22" i="15"/>
  <c r="G23" i="15"/>
  <c r="I23" i="15"/>
  <c r="J23" i="15"/>
  <c r="G24" i="15"/>
  <c r="I24" i="15"/>
  <c r="J24" i="15"/>
  <c r="G25" i="15"/>
  <c r="I25" i="15"/>
  <c r="J25" i="15"/>
  <c r="G26" i="15"/>
  <c r="I26" i="15"/>
  <c r="J26" i="15"/>
  <c r="G27" i="15"/>
  <c r="I27" i="15"/>
  <c r="J27" i="15"/>
  <c r="G28" i="15"/>
  <c r="I28" i="15"/>
  <c r="J28" i="15"/>
  <c r="G29" i="15"/>
  <c r="I29" i="15"/>
  <c r="J29" i="15"/>
  <c r="G30" i="15"/>
  <c r="I30" i="15"/>
  <c r="J30" i="15"/>
  <c r="G31" i="15"/>
  <c r="I31" i="15"/>
  <c r="J31" i="15"/>
  <c r="G32" i="15"/>
  <c r="I32" i="15"/>
  <c r="J32" i="15"/>
  <c r="G33" i="15"/>
  <c r="I33" i="15"/>
  <c r="J33" i="15"/>
  <c r="G34" i="15"/>
  <c r="I34" i="15"/>
  <c r="J34" i="15"/>
  <c r="G35" i="15"/>
  <c r="I35" i="15"/>
  <c r="J35" i="15"/>
  <c r="G36" i="15"/>
  <c r="I36" i="15"/>
  <c r="J36" i="15"/>
  <c r="G37" i="15"/>
  <c r="I37" i="15"/>
  <c r="J37" i="15"/>
  <c r="E38" i="15"/>
  <c r="F38" i="15"/>
  <c r="G39" i="15"/>
  <c r="I39" i="15"/>
  <c r="J39" i="15"/>
  <c r="G40" i="15"/>
  <c r="I40" i="15"/>
  <c r="J40" i="15"/>
  <c r="G41" i="15"/>
  <c r="I41" i="15"/>
  <c r="J41" i="15"/>
  <c r="G42" i="15"/>
  <c r="I42" i="15"/>
  <c r="J42" i="15"/>
  <c r="G45" i="15"/>
  <c r="I45" i="15"/>
  <c r="J45" i="15"/>
  <c r="G46" i="15"/>
  <c r="I46" i="15"/>
  <c r="J46" i="15"/>
  <c r="G47" i="15"/>
  <c r="I47" i="15"/>
  <c r="J47" i="15"/>
  <c r="G48" i="15"/>
  <c r="I48" i="15"/>
  <c r="J48" i="15"/>
  <c r="G49" i="15"/>
  <c r="I49" i="15"/>
  <c r="J49" i="15"/>
  <c r="G51" i="15"/>
  <c r="I51" i="15"/>
  <c r="J51" i="15"/>
  <c r="G52" i="15"/>
  <c r="I52" i="15"/>
  <c r="J52" i="15"/>
  <c r="G53" i="15"/>
  <c r="I53" i="15"/>
  <c r="J53" i="15"/>
  <c r="G54" i="15"/>
  <c r="I54" i="15"/>
  <c r="J54" i="15"/>
  <c r="G55" i="15"/>
  <c r="I55" i="15"/>
  <c r="J55" i="15"/>
  <c r="G56" i="15"/>
  <c r="I56" i="15"/>
  <c r="J56" i="15"/>
  <c r="G57" i="15"/>
  <c r="I57" i="15"/>
  <c r="J57" i="15"/>
  <c r="G58" i="15"/>
  <c r="I58" i="15"/>
  <c r="J58" i="15"/>
  <c r="G59" i="15"/>
  <c r="I59" i="15"/>
  <c r="J59" i="15"/>
  <c r="G60" i="15"/>
  <c r="I60" i="15"/>
  <c r="J60" i="15"/>
  <c r="G62" i="15"/>
  <c r="I62" i="15"/>
  <c r="J62" i="15"/>
  <c r="G63" i="15"/>
  <c r="I63" i="15"/>
  <c r="J63" i="15"/>
  <c r="G64" i="15"/>
  <c r="I64" i="15"/>
  <c r="J64" i="15"/>
  <c r="G65" i="15"/>
  <c r="I65" i="15"/>
  <c r="J65" i="15"/>
  <c r="G67" i="15"/>
  <c r="I67" i="15"/>
  <c r="J67" i="15"/>
  <c r="G68" i="15"/>
  <c r="I68" i="15"/>
  <c r="J68" i="15"/>
  <c r="G69" i="15"/>
  <c r="I69" i="15"/>
  <c r="J69" i="15"/>
  <c r="G70" i="15"/>
  <c r="I70" i="15"/>
  <c r="J70" i="15"/>
  <c r="G71" i="15"/>
  <c r="I71" i="15"/>
  <c r="J71" i="15"/>
  <c r="E72" i="15"/>
  <c r="F72" i="15"/>
  <c r="H72" i="15"/>
  <c r="G73" i="15"/>
  <c r="I73" i="15"/>
  <c r="J73" i="15"/>
  <c r="E74" i="15"/>
  <c r="F74" i="15"/>
  <c r="H74" i="15"/>
  <c r="G75" i="15"/>
  <c r="I75" i="15"/>
  <c r="J75" i="15"/>
  <c r="E76" i="15"/>
  <c r="F76" i="15"/>
  <c r="H76" i="15"/>
  <c r="G77" i="15"/>
  <c r="I77" i="15"/>
  <c r="J77" i="15"/>
  <c r="G78" i="15"/>
  <c r="I78" i="15"/>
  <c r="J78" i="15"/>
  <c r="G79" i="15"/>
  <c r="I79" i="15"/>
  <c r="J79" i="15"/>
  <c r="G80" i="15"/>
  <c r="I80" i="15"/>
  <c r="J80" i="15"/>
  <c r="G81" i="15"/>
  <c r="I81" i="15"/>
  <c r="J81" i="15"/>
  <c r="G82" i="15"/>
  <c r="I82" i="15"/>
  <c r="J82" i="15"/>
  <c r="E88" i="15"/>
  <c r="F88" i="15"/>
  <c r="H88" i="15"/>
  <c r="G89" i="15"/>
  <c r="I89" i="15"/>
  <c r="J89" i="15"/>
  <c r="G90" i="15"/>
  <c r="I90" i="15"/>
  <c r="J90" i="15"/>
  <c r="G91" i="15"/>
  <c r="I91" i="15"/>
  <c r="J91" i="15"/>
  <c r="G92" i="15"/>
  <c r="I92" i="15"/>
  <c r="J92" i="15"/>
  <c r="E94" i="15"/>
  <c r="F94" i="15"/>
  <c r="H94" i="15"/>
  <c r="G95" i="15"/>
  <c r="G96" i="15"/>
  <c r="I96" i="15"/>
  <c r="J96" i="15"/>
  <c r="G97" i="15"/>
  <c r="I97" i="15"/>
  <c r="J97" i="15"/>
  <c r="G98" i="15"/>
  <c r="I98" i="15"/>
  <c r="J98" i="15"/>
  <c r="G99" i="15"/>
  <c r="I99" i="15"/>
  <c r="J99" i="15"/>
  <c r="G100" i="15"/>
  <c r="I100" i="15"/>
  <c r="J100" i="15"/>
  <c r="G101" i="15"/>
  <c r="I101" i="15"/>
  <c r="J101" i="15"/>
  <c r="I102" i="15"/>
  <c r="J102" i="15"/>
  <c r="G103" i="15"/>
  <c r="I103" i="15"/>
  <c r="J103" i="15"/>
  <c r="G104" i="15"/>
  <c r="I104" i="15"/>
  <c r="J104" i="15"/>
  <c r="G105" i="15"/>
  <c r="I105" i="15"/>
  <c r="J105" i="15"/>
  <c r="G106" i="15"/>
  <c r="I106" i="15"/>
  <c r="J106" i="15"/>
  <c r="G107" i="15"/>
  <c r="I107" i="15"/>
  <c r="J107" i="15"/>
  <c r="G108" i="15"/>
  <c r="I108" i="15"/>
  <c r="J108" i="15"/>
  <c r="E109" i="15"/>
  <c r="H109" i="15"/>
  <c r="G110" i="15"/>
  <c r="I110" i="15"/>
  <c r="J110" i="15"/>
  <c r="E112" i="15"/>
  <c r="H112" i="15"/>
  <c r="G113" i="15"/>
  <c r="I113" i="15"/>
  <c r="J113" i="15"/>
  <c r="G114" i="15"/>
  <c r="I114" i="15"/>
  <c r="J114" i="15"/>
  <c r="G115" i="15"/>
  <c r="I115" i="15"/>
  <c r="J115" i="15"/>
  <c r="E116" i="15"/>
  <c r="F116" i="15"/>
  <c r="F111" i="15" s="1"/>
  <c r="H116" i="15"/>
  <c r="H111" i="15" s="1"/>
  <c r="G117" i="15"/>
  <c r="I117" i="15"/>
  <c r="J117" i="15"/>
  <c r="E119" i="15"/>
  <c r="F119" i="15"/>
  <c r="H119" i="15"/>
  <c r="G120" i="15"/>
  <c r="I120" i="15"/>
  <c r="J120" i="15"/>
  <c r="E121" i="15"/>
  <c r="F121" i="15"/>
  <c r="H121" i="15"/>
  <c r="H118" i="15" s="1"/>
  <c r="E126" i="15"/>
  <c r="F126" i="15"/>
  <c r="H126" i="15"/>
  <c r="E131" i="15"/>
  <c r="F131" i="15"/>
  <c r="H131" i="15"/>
  <c r="G132" i="15"/>
  <c r="I132" i="15"/>
  <c r="J132" i="15"/>
  <c r="G136" i="15"/>
  <c r="I136" i="15"/>
  <c r="J136" i="15"/>
  <c r="E11" i="16"/>
  <c r="F11" i="16"/>
  <c r="H11" i="16"/>
  <c r="J11" i="16" s="1"/>
  <c r="G12" i="16"/>
  <c r="I12" i="16"/>
  <c r="J12" i="16"/>
  <c r="G14" i="16"/>
  <c r="I14" i="16"/>
  <c r="J14" i="16"/>
  <c r="G15" i="16"/>
  <c r="I15" i="16"/>
  <c r="J15" i="16"/>
  <c r="G18" i="16"/>
  <c r="I18" i="16"/>
  <c r="J18" i="16"/>
  <c r="G19" i="16"/>
  <c r="I19" i="16"/>
  <c r="J19" i="16"/>
  <c r="G20" i="16"/>
  <c r="I20" i="16"/>
  <c r="J20" i="16"/>
  <c r="G21" i="16"/>
  <c r="I21" i="16"/>
  <c r="J21" i="16"/>
  <c r="G22" i="16"/>
  <c r="I22" i="16"/>
  <c r="J22" i="16"/>
  <c r="I23" i="16"/>
  <c r="J23" i="16"/>
  <c r="G24" i="16"/>
  <c r="I24" i="16"/>
  <c r="J24" i="16"/>
  <c r="G25" i="16"/>
  <c r="I25" i="16"/>
  <c r="J25" i="16"/>
  <c r="G26" i="16"/>
  <c r="I26" i="16"/>
  <c r="J26" i="16"/>
  <c r="G27" i="16"/>
  <c r="I27" i="16"/>
  <c r="J27" i="16"/>
  <c r="G28" i="16"/>
  <c r="I28" i="16"/>
  <c r="J28" i="16"/>
  <c r="G29" i="16"/>
  <c r="I29" i="16"/>
  <c r="J29" i="16"/>
  <c r="G30" i="16"/>
  <c r="I30" i="16"/>
  <c r="J30" i="16"/>
  <c r="H32" i="16"/>
  <c r="J32" i="16" s="1"/>
  <c r="G33" i="16"/>
  <c r="I33" i="16"/>
  <c r="J33" i="16"/>
  <c r="G34" i="16"/>
  <c r="I34" i="16"/>
  <c r="J34" i="16"/>
  <c r="G35" i="16"/>
  <c r="I35" i="16"/>
  <c r="J35" i="16"/>
  <c r="G36" i="16"/>
  <c r="I36" i="16"/>
  <c r="J36" i="16"/>
  <c r="G37" i="16"/>
  <c r="I37" i="16"/>
  <c r="J37" i="16"/>
  <c r="G38" i="16"/>
  <c r="I38" i="16"/>
  <c r="J38" i="16"/>
  <c r="G39" i="16"/>
  <c r="I39" i="16"/>
  <c r="J39" i="16"/>
  <c r="G40" i="16"/>
  <c r="I40" i="16"/>
  <c r="J40" i="16"/>
  <c r="G41" i="16"/>
  <c r="I41" i="16"/>
  <c r="J41" i="16"/>
  <c r="G42" i="16"/>
  <c r="I42" i="16"/>
  <c r="J42" i="16"/>
  <c r="G43" i="16"/>
  <c r="I43" i="16"/>
  <c r="J43" i="16"/>
  <c r="G44" i="16"/>
  <c r="I44" i="16"/>
  <c r="J44" i="16"/>
  <c r="G45" i="16"/>
  <c r="I45" i="16"/>
  <c r="J45" i="16"/>
  <c r="G46" i="16"/>
  <c r="I46" i="16"/>
  <c r="J46" i="16"/>
  <c r="G52" i="16"/>
  <c r="I52" i="16"/>
  <c r="G54" i="16"/>
  <c r="G56" i="16"/>
  <c r="I56" i="16"/>
  <c r="G57" i="16"/>
  <c r="I57" i="16"/>
  <c r="G58" i="16"/>
  <c r="I58" i="16"/>
  <c r="G59" i="16"/>
  <c r="I59" i="16"/>
  <c r="G60" i="16"/>
  <c r="I60" i="16"/>
  <c r="G63" i="16"/>
  <c r="I63" i="16"/>
  <c r="G64" i="16"/>
  <c r="I64" i="16"/>
  <c r="G65" i="16"/>
  <c r="I65" i="16"/>
  <c r="G66" i="16"/>
  <c r="I66" i="16"/>
  <c r="G67" i="16"/>
  <c r="I67" i="16"/>
  <c r="G76" i="16"/>
  <c r="I76" i="16"/>
  <c r="J76" i="16"/>
  <c r="G77" i="16"/>
  <c r="I77" i="16"/>
  <c r="J77" i="16"/>
  <c r="G78" i="16"/>
  <c r="I78" i="16"/>
  <c r="J78" i="16"/>
  <c r="G79" i="16"/>
  <c r="I79" i="16"/>
  <c r="J79" i="16"/>
  <c r="G80" i="16"/>
  <c r="I80" i="16"/>
  <c r="J80" i="16"/>
  <c r="G81" i="16"/>
  <c r="I81" i="16"/>
  <c r="J81" i="16"/>
  <c r="G82" i="16"/>
  <c r="I82" i="16"/>
  <c r="J82" i="16"/>
  <c r="G83" i="16"/>
  <c r="I83" i="16"/>
  <c r="J83" i="16"/>
  <c r="G84" i="16"/>
  <c r="I84" i="16"/>
  <c r="J84" i="16"/>
  <c r="G85" i="16"/>
  <c r="I85" i="16"/>
  <c r="J85" i="16"/>
  <c r="G86" i="16"/>
  <c r="I86" i="16"/>
  <c r="J86" i="16"/>
  <c r="G87" i="16"/>
  <c r="I87" i="16"/>
  <c r="J87" i="16"/>
  <c r="G88" i="16"/>
  <c r="I88" i="16"/>
  <c r="J88" i="16"/>
  <c r="G89" i="16"/>
  <c r="I89" i="16"/>
  <c r="J89" i="16"/>
  <c r="G93" i="16"/>
  <c r="I93" i="16"/>
  <c r="J93" i="16"/>
  <c r="H72" i="16"/>
  <c r="I72" i="16" s="1"/>
  <c r="J94" i="16"/>
  <c r="I97" i="16"/>
  <c r="J97" i="16"/>
  <c r="G98" i="16"/>
  <c r="I98" i="16"/>
  <c r="J98" i="16"/>
  <c r="G99" i="16"/>
  <c r="I99" i="16"/>
  <c r="J99" i="16"/>
  <c r="G100" i="16"/>
  <c r="I100" i="16"/>
  <c r="J100" i="16"/>
  <c r="G101" i="16"/>
  <c r="I101" i="16"/>
  <c r="J101" i="16"/>
  <c r="G102" i="16"/>
  <c r="I102" i="16"/>
  <c r="J102" i="16"/>
  <c r="G103" i="16"/>
  <c r="I103" i="16"/>
  <c r="J103" i="16"/>
  <c r="I104" i="16"/>
  <c r="J104" i="16"/>
  <c r="G105" i="16"/>
  <c r="I105" i="16"/>
  <c r="J105" i="16"/>
  <c r="G106" i="16"/>
  <c r="I106" i="16"/>
  <c r="J106" i="16"/>
  <c r="G109" i="16"/>
  <c r="I109" i="16"/>
  <c r="J109" i="16"/>
  <c r="G110" i="16"/>
  <c r="I110" i="16"/>
  <c r="J110" i="16"/>
  <c r="G115" i="16"/>
  <c r="I115" i="16"/>
  <c r="J115" i="16"/>
  <c r="G116" i="16"/>
  <c r="I116" i="16"/>
  <c r="J116" i="16"/>
  <c r="G117" i="16"/>
  <c r="I117" i="16"/>
  <c r="J117" i="16"/>
  <c r="G118" i="16"/>
  <c r="I118" i="16"/>
  <c r="J118" i="16"/>
  <c r="G119" i="16"/>
  <c r="I119" i="16"/>
  <c r="J119" i="16"/>
  <c r="E121" i="16"/>
  <c r="F121" i="16"/>
  <c r="H121" i="16"/>
  <c r="H48" i="16" s="1"/>
  <c r="G123" i="16"/>
  <c r="I123" i="16"/>
  <c r="J123" i="16"/>
  <c r="G124" i="16"/>
  <c r="I124" i="16"/>
  <c r="J124" i="16"/>
  <c r="G125" i="16"/>
  <c r="I125" i="16"/>
  <c r="J125" i="16"/>
  <c r="G126" i="16"/>
  <c r="I126" i="16"/>
  <c r="J126" i="16"/>
  <c r="G127" i="16"/>
  <c r="I127" i="16"/>
  <c r="J127" i="16"/>
  <c r="G128" i="16"/>
  <c r="I128" i="16"/>
  <c r="J128" i="16"/>
  <c r="G129" i="16"/>
  <c r="I129" i="16"/>
  <c r="J129" i="16"/>
  <c r="G130" i="16"/>
  <c r="I130" i="16"/>
  <c r="J130" i="16"/>
  <c r="G131" i="16"/>
  <c r="I131" i="16"/>
  <c r="J131" i="16"/>
  <c r="G132" i="16"/>
  <c r="I132" i="16"/>
  <c r="J132" i="16"/>
  <c r="G133" i="16"/>
  <c r="I133" i="16"/>
  <c r="J133" i="16"/>
  <c r="G134" i="16"/>
  <c r="I134" i="16"/>
  <c r="J134" i="16"/>
  <c r="G135" i="16"/>
  <c r="I135" i="16"/>
  <c r="J135" i="16"/>
  <c r="G136" i="16"/>
  <c r="I136" i="16"/>
  <c r="J136" i="16"/>
  <c r="G137" i="16"/>
  <c r="I137" i="16"/>
  <c r="J137" i="16"/>
  <c r="G138" i="16"/>
  <c r="I138" i="16"/>
  <c r="J138" i="16"/>
  <c r="G140" i="16"/>
  <c r="I140" i="16"/>
  <c r="J140" i="16"/>
  <c r="E11" i="17"/>
  <c r="F11" i="17"/>
  <c r="H11" i="17"/>
  <c r="G12" i="17"/>
  <c r="I12" i="17"/>
  <c r="J12" i="17"/>
  <c r="G13" i="17"/>
  <c r="I13" i="17"/>
  <c r="J13" i="17"/>
  <c r="G14" i="17"/>
  <c r="I14" i="17"/>
  <c r="J14" i="17"/>
  <c r="G15" i="17"/>
  <c r="I15" i="17"/>
  <c r="J15" i="17"/>
  <c r="G16" i="17"/>
  <c r="I16" i="17"/>
  <c r="J16" i="17"/>
  <c r="G17" i="17"/>
  <c r="I17" i="17"/>
  <c r="J17" i="17"/>
  <c r="G18" i="17"/>
  <c r="I18" i="17"/>
  <c r="J18" i="17"/>
  <c r="G19" i="17"/>
  <c r="I19" i="17"/>
  <c r="J19" i="17"/>
  <c r="G20" i="17"/>
  <c r="I20" i="17"/>
  <c r="J20" i="17"/>
  <c r="G21" i="17"/>
  <c r="I21" i="17"/>
  <c r="J21" i="17"/>
  <c r="G22" i="17"/>
  <c r="I22" i="17"/>
  <c r="J22" i="17"/>
  <c r="G23" i="17"/>
  <c r="I23" i="17"/>
  <c r="J23" i="17"/>
  <c r="G24" i="17"/>
  <c r="I24" i="17"/>
  <c r="J24" i="17"/>
  <c r="G25" i="17"/>
  <c r="I25" i="17"/>
  <c r="J25" i="17"/>
  <c r="G26" i="17"/>
  <c r="I26" i="17"/>
  <c r="J26" i="17"/>
  <c r="G28" i="17"/>
  <c r="I28" i="17"/>
  <c r="J28" i="17"/>
  <c r="G29" i="17"/>
  <c r="I29" i="17"/>
  <c r="J29" i="17"/>
  <c r="G30" i="17"/>
  <c r="I30" i="17"/>
  <c r="J30" i="17"/>
  <c r="G31" i="17"/>
  <c r="I31" i="17"/>
  <c r="J31" i="17"/>
  <c r="E32" i="17"/>
  <c r="F32" i="17"/>
  <c r="F10" i="17" s="1"/>
  <c r="H32" i="17"/>
  <c r="J32" i="17" s="1"/>
  <c r="G33" i="17"/>
  <c r="I33" i="17"/>
  <c r="J33" i="17"/>
  <c r="G34" i="17"/>
  <c r="I34" i="17"/>
  <c r="J34" i="17"/>
  <c r="E44" i="17"/>
  <c r="F44" i="17"/>
  <c r="H44" i="17"/>
  <c r="G45" i="17"/>
  <c r="I45" i="17"/>
  <c r="J45" i="17"/>
  <c r="G46" i="17"/>
  <c r="I46" i="17"/>
  <c r="J46" i="17"/>
  <c r="G47" i="17"/>
  <c r="I47" i="17"/>
  <c r="J47" i="17"/>
  <c r="G48" i="17"/>
  <c r="I48" i="17"/>
  <c r="J48" i="17"/>
  <c r="G49" i="17"/>
  <c r="I49" i="17"/>
  <c r="J49" i="17"/>
  <c r="G50" i="17"/>
  <c r="I50" i="17"/>
  <c r="J50" i="17"/>
  <c r="G51" i="17"/>
  <c r="I51" i="17"/>
  <c r="J51" i="17"/>
  <c r="G52" i="17"/>
  <c r="I52" i="17"/>
  <c r="J52" i="17"/>
  <c r="G53" i="17"/>
  <c r="I53" i="17"/>
  <c r="J53" i="17"/>
  <c r="G54" i="17"/>
  <c r="I54" i="17"/>
  <c r="J54" i="17"/>
  <c r="G56" i="17"/>
  <c r="I56" i="17"/>
  <c r="J56" i="17"/>
  <c r="G57" i="17"/>
  <c r="I57" i="17"/>
  <c r="J57" i="17"/>
  <c r="G58" i="17"/>
  <c r="I58" i="17"/>
  <c r="J58" i="17"/>
  <c r="G59" i="17"/>
  <c r="I59" i="17"/>
  <c r="J59" i="17"/>
  <c r="G60" i="17"/>
  <c r="I60" i="17"/>
  <c r="J60" i="17"/>
  <c r="G61" i="17"/>
  <c r="I61" i="17"/>
  <c r="J61" i="17"/>
  <c r="G62" i="17"/>
  <c r="I62" i="17"/>
  <c r="J62" i="17"/>
  <c r="E63" i="17"/>
  <c r="F63" i="17"/>
  <c r="H63" i="17"/>
  <c r="I64" i="17"/>
  <c r="J64" i="17"/>
  <c r="G65" i="17"/>
  <c r="I65" i="17"/>
  <c r="J65" i="17"/>
  <c r="G69" i="17"/>
  <c r="I69" i="17"/>
  <c r="J69" i="17"/>
  <c r="G70" i="17"/>
  <c r="I70" i="17"/>
  <c r="J70" i="17"/>
  <c r="G71" i="17"/>
  <c r="I71" i="17"/>
  <c r="J71" i="17"/>
  <c r="G72" i="17"/>
  <c r="I72" i="17"/>
  <c r="J72" i="17"/>
  <c r="G73" i="17"/>
  <c r="I73" i="17"/>
  <c r="J73" i="17"/>
  <c r="G74" i="17"/>
  <c r="I74" i="17"/>
  <c r="J74" i="17"/>
  <c r="G75" i="17"/>
  <c r="I75" i="17"/>
  <c r="J75" i="17"/>
  <c r="G76" i="17"/>
  <c r="I76" i="17"/>
  <c r="J76" i="17"/>
  <c r="G77" i="17"/>
  <c r="I77" i="17"/>
  <c r="J77" i="17"/>
  <c r="G78" i="17"/>
  <c r="I78" i="17"/>
  <c r="J78" i="17"/>
  <c r="G79" i="17"/>
  <c r="I79" i="17"/>
  <c r="J79" i="17"/>
  <c r="G80" i="17"/>
  <c r="I80" i="17"/>
  <c r="J80" i="17"/>
  <c r="E81" i="17"/>
  <c r="F81" i="17"/>
  <c r="H81" i="17"/>
  <c r="G82" i="17"/>
  <c r="I82" i="17"/>
  <c r="J82" i="17"/>
  <c r="G83" i="17"/>
  <c r="I83" i="17"/>
  <c r="J83" i="17"/>
  <c r="G84" i="17"/>
  <c r="I84" i="17"/>
  <c r="J84" i="17"/>
  <c r="G85" i="17"/>
  <c r="I85" i="17"/>
  <c r="J85" i="17"/>
  <c r="G86" i="17"/>
  <c r="I86" i="17"/>
  <c r="J86" i="17"/>
  <c r="G87" i="17"/>
  <c r="I87" i="17"/>
  <c r="J87" i="17"/>
  <c r="G88" i="17"/>
  <c r="I88" i="17"/>
  <c r="J88" i="17"/>
  <c r="G89" i="17"/>
  <c r="I89" i="17"/>
  <c r="J89" i="17"/>
  <c r="G90" i="17"/>
  <c r="I90" i="17"/>
  <c r="J90" i="17"/>
  <c r="G91" i="17"/>
  <c r="I91" i="17"/>
  <c r="J91" i="17"/>
  <c r="G92" i="17"/>
  <c r="I92" i="17"/>
  <c r="J92" i="17"/>
  <c r="G93" i="17"/>
  <c r="I93" i="17"/>
  <c r="J93" i="17"/>
  <c r="E94" i="17"/>
  <c r="F94" i="17"/>
  <c r="I94" i="17"/>
  <c r="H94" i="17"/>
  <c r="J94" i="17"/>
  <c r="G95" i="17"/>
  <c r="I95" i="17"/>
  <c r="J95" i="17"/>
  <c r="G96" i="17"/>
  <c r="I96" i="17"/>
  <c r="J96" i="17"/>
  <c r="E101" i="17"/>
  <c r="F101" i="17"/>
  <c r="H101" i="17"/>
  <c r="G102" i="17"/>
  <c r="I102" i="17"/>
  <c r="J102" i="17"/>
  <c r="G119" i="17"/>
  <c r="J119" i="17"/>
  <c r="E128" i="17"/>
  <c r="F128" i="17"/>
  <c r="F127" i="17" s="1"/>
  <c r="H128" i="17"/>
  <c r="G129" i="17"/>
  <c r="I129" i="17"/>
  <c r="J129" i="17"/>
  <c r="E131" i="17"/>
  <c r="F131" i="17"/>
  <c r="H131" i="17"/>
  <c r="G132" i="17"/>
  <c r="I132" i="17"/>
  <c r="J132" i="17"/>
  <c r="G133" i="17"/>
  <c r="I133" i="17"/>
  <c r="J133" i="17"/>
  <c r="G134" i="17"/>
  <c r="I134" i="17"/>
  <c r="J134" i="17"/>
  <c r="I135" i="17"/>
  <c r="G136" i="17"/>
  <c r="I136" i="17"/>
  <c r="J136" i="17"/>
  <c r="G138" i="17"/>
  <c r="I138" i="17"/>
  <c r="J138" i="17"/>
  <c r="G139" i="17"/>
  <c r="I139" i="17"/>
  <c r="J139" i="17"/>
  <c r="E140" i="17"/>
  <c r="F140" i="17"/>
  <c r="H140" i="17"/>
  <c r="E144" i="17"/>
  <c r="H144" i="17"/>
  <c r="G146" i="17"/>
  <c r="I146" i="17"/>
  <c r="J146" i="17"/>
  <c r="G12" i="18"/>
  <c r="I12" i="18"/>
  <c r="G13" i="18"/>
  <c r="I13" i="18"/>
  <c r="J13" i="18"/>
  <c r="G14" i="18"/>
  <c r="I14" i="18"/>
  <c r="J14" i="18"/>
  <c r="G17" i="18"/>
  <c r="I17" i="18"/>
  <c r="J17" i="18"/>
  <c r="G19" i="18"/>
  <c r="I19" i="18"/>
  <c r="J19" i="18"/>
  <c r="G20" i="18"/>
  <c r="I20" i="18"/>
  <c r="J20" i="18"/>
  <c r="G21" i="18"/>
  <c r="I21" i="18"/>
  <c r="J21" i="18"/>
  <c r="G24" i="18"/>
  <c r="I24" i="18"/>
  <c r="J24" i="18"/>
  <c r="E11" i="19"/>
  <c r="F11" i="19"/>
  <c r="G11" i="19"/>
  <c r="H11" i="19"/>
  <c r="G12" i="19"/>
  <c r="I12" i="19"/>
  <c r="J12" i="19"/>
  <c r="G14" i="19"/>
  <c r="I14" i="19"/>
  <c r="J14" i="19"/>
  <c r="G15" i="19"/>
  <c r="I15" i="19"/>
  <c r="J15" i="19"/>
  <c r="G16" i="19"/>
  <c r="I16" i="19"/>
  <c r="J16" i="19"/>
  <c r="G17" i="19"/>
  <c r="I17" i="19"/>
  <c r="J17" i="19"/>
  <c r="E18" i="19"/>
  <c r="F18" i="19"/>
  <c r="F13" i="19" s="1"/>
  <c r="F10" i="19" s="1"/>
  <c r="H18" i="19"/>
  <c r="H13" i="19" s="1"/>
  <c r="G19" i="19"/>
  <c r="I19" i="19"/>
  <c r="J19" i="19"/>
  <c r="G20" i="19"/>
  <c r="I20" i="19"/>
  <c r="J20" i="19"/>
  <c r="G21" i="19"/>
  <c r="I21" i="19"/>
  <c r="J21" i="19"/>
  <c r="G23" i="19"/>
  <c r="I23" i="19"/>
  <c r="J23" i="19"/>
  <c r="E12" i="20"/>
  <c r="E14" i="20"/>
  <c r="G19" i="20"/>
  <c r="I19" i="20"/>
  <c r="J19" i="20"/>
  <c r="G20" i="20"/>
  <c r="I20" i="20"/>
  <c r="J20" i="20"/>
  <c r="G21" i="20"/>
  <c r="I21" i="20"/>
  <c r="J21" i="20"/>
  <c r="G22" i="20"/>
  <c r="I22" i="20"/>
  <c r="J22" i="20"/>
  <c r="G23" i="20"/>
  <c r="I23" i="20"/>
  <c r="J23" i="20"/>
  <c r="G24" i="20"/>
  <c r="I24" i="20"/>
  <c r="J24" i="20"/>
  <c r="G25" i="20"/>
  <c r="I25" i="20"/>
  <c r="J25" i="20"/>
  <c r="G26" i="20"/>
  <c r="G27" i="20"/>
  <c r="I27" i="20"/>
  <c r="J27" i="20"/>
  <c r="G28" i="20"/>
  <c r="I28" i="20"/>
  <c r="J28" i="20"/>
  <c r="E31" i="20"/>
  <c r="G32" i="20"/>
  <c r="I32" i="20"/>
  <c r="J32" i="20"/>
  <c r="E127" i="17"/>
  <c r="J117" i="17"/>
  <c r="F43" i="17"/>
  <c r="G74" i="15"/>
  <c r="I112" i="15"/>
  <c r="I88" i="15"/>
  <c r="J38" i="15"/>
  <c r="F125" i="15"/>
  <c r="G112" i="15"/>
  <c r="I301" i="13"/>
  <c r="G208" i="13"/>
  <c r="I195" i="13"/>
  <c r="E194" i="13"/>
  <c r="I198" i="13"/>
  <c r="G72" i="13"/>
  <c r="E32" i="13"/>
  <c r="G12" i="13"/>
  <c r="G170" i="13"/>
  <c r="I179" i="13"/>
  <c r="I33" i="13"/>
  <c r="H11" i="13"/>
  <c r="J12" i="12"/>
  <c r="I11" i="11"/>
  <c r="G11" i="9"/>
  <c r="E10" i="9"/>
  <c r="I11" i="9"/>
  <c r="I67" i="7"/>
  <c r="J67" i="7"/>
  <c r="G49" i="3"/>
  <c r="G15" i="3"/>
  <c r="E11" i="2"/>
  <c r="I31" i="20"/>
  <c r="J31" i="20"/>
  <c r="I11" i="19"/>
  <c r="H10" i="19"/>
  <c r="J11" i="19"/>
  <c r="I13" i="19"/>
  <c r="J16" i="18"/>
  <c r="G135" i="17"/>
  <c r="J131" i="17"/>
  <c r="J26" i="20"/>
  <c r="F144" i="17"/>
  <c r="G144" i="17" s="1"/>
  <c r="H127" i="17"/>
  <c r="I127" i="17" s="1"/>
  <c r="G67" i="17"/>
  <c r="J12" i="18"/>
  <c r="J63" i="17"/>
  <c r="J116" i="15"/>
  <c r="J88" i="15"/>
  <c r="I76" i="15"/>
  <c r="J72" i="15"/>
  <c r="J12" i="15"/>
  <c r="I21" i="14"/>
  <c r="J21" i="14"/>
  <c r="J19" i="14"/>
  <c r="G32" i="17"/>
  <c r="G11" i="16"/>
  <c r="J119" i="15"/>
  <c r="I116" i="15"/>
  <c r="G109" i="15"/>
  <c r="G72" i="15"/>
  <c r="F43" i="15"/>
  <c r="G19" i="14"/>
  <c r="G17" i="14"/>
  <c r="F93" i="15"/>
  <c r="E43" i="15"/>
  <c r="I15" i="15"/>
  <c r="I212" i="13"/>
  <c r="J11" i="14"/>
  <c r="J203" i="13"/>
  <c r="J170" i="13"/>
  <c r="F111" i="13"/>
  <c r="J68" i="13"/>
  <c r="J33" i="13"/>
  <c r="I12" i="12"/>
  <c r="J11" i="11"/>
  <c r="H10" i="11"/>
  <c r="J11" i="9"/>
  <c r="H10" i="9"/>
  <c r="G11" i="8"/>
  <c r="J56" i="7"/>
  <c r="I20" i="6"/>
  <c r="J18" i="6"/>
  <c r="J11" i="5"/>
  <c r="I19" i="4"/>
  <c r="E14" i="3"/>
  <c r="J13" i="1"/>
  <c r="H12" i="1"/>
  <c r="I203" i="13"/>
  <c r="I132" i="13"/>
  <c r="G112" i="13"/>
  <c r="F11" i="12"/>
  <c r="F10" i="12" s="1"/>
  <c r="J44" i="10"/>
  <c r="J11" i="8"/>
  <c r="H10" i="8"/>
  <c r="J53" i="7"/>
  <c r="J21" i="7"/>
  <c r="J15" i="2"/>
  <c r="H11" i="2"/>
  <c r="G20" i="6"/>
  <c r="J10" i="9"/>
  <c r="G11" i="17"/>
  <c r="E10" i="17"/>
  <c r="F178" i="13"/>
  <c r="G33" i="13"/>
  <c r="J17" i="14"/>
  <c r="I17" i="14"/>
  <c r="J22" i="6"/>
  <c r="G195" i="13"/>
  <c r="J101" i="17"/>
  <c r="I19" i="14"/>
  <c r="E11" i="20"/>
  <c r="G110" i="17"/>
  <c r="G203" i="13"/>
  <c r="I49" i="16"/>
  <c r="J49" i="16"/>
  <c r="G68" i="13"/>
  <c r="E11" i="13"/>
  <c r="G198" i="13"/>
  <c r="J195" i="13"/>
  <c r="F32" i="13"/>
  <c r="G32" i="13" s="1"/>
  <c r="J112" i="13"/>
  <c r="J72" i="13"/>
  <c r="G94" i="16"/>
  <c r="I94" i="16"/>
  <c r="J112" i="15"/>
  <c r="G94" i="15"/>
  <c r="G88" i="15"/>
  <c r="E125" i="15"/>
  <c r="F118" i="15"/>
  <c r="I118" i="15" s="1"/>
  <c r="E111" i="15"/>
  <c r="I74" i="15"/>
  <c r="E118" i="15"/>
  <c r="G116" i="15"/>
  <c r="J109" i="15"/>
  <c r="G76" i="15"/>
  <c r="G21" i="14"/>
  <c r="J198" i="13"/>
  <c r="G91" i="13"/>
  <c r="G150" i="13"/>
  <c r="J208" i="13"/>
  <c r="I170" i="13"/>
  <c r="I91" i="13"/>
  <c r="E11" i="15"/>
  <c r="G113" i="17"/>
  <c r="J19" i="7"/>
  <c r="G21" i="7"/>
  <c r="I53" i="7"/>
  <c r="G53" i="7"/>
  <c r="J20" i="6"/>
  <c r="F10" i="5"/>
  <c r="I11" i="5"/>
  <c r="J19" i="4"/>
  <c r="I49" i="3"/>
  <c r="F11" i="2"/>
  <c r="G12" i="2"/>
  <c r="F12" i="1"/>
  <c r="I12" i="1" s="1"/>
  <c r="I13" i="1"/>
  <c r="I11" i="16"/>
  <c r="I16" i="18"/>
  <c r="G16" i="18"/>
  <c r="J111" i="15"/>
  <c r="I38" i="15"/>
  <c r="G11" i="14"/>
  <c r="I10" i="11"/>
  <c r="G10" i="11"/>
  <c r="J10" i="11"/>
  <c r="G52" i="10"/>
  <c r="I11" i="10"/>
  <c r="J11" i="10"/>
  <c r="I26" i="20"/>
  <c r="J144" i="17"/>
  <c r="G117" i="17"/>
  <c r="H43" i="15"/>
  <c r="I43" i="15" s="1"/>
  <c r="I44" i="15"/>
  <c r="H11" i="4"/>
  <c r="I12" i="2" l="1"/>
  <c r="I15" i="3"/>
  <c r="J15" i="3"/>
  <c r="J121" i="16"/>
  <c r="J301" i="13"/>
  <c r="G301" i="13"/>
  <c r="J150" i="13"/>
  <c r="J12" i="2"/>
  <c r="I52" i="10"/>
  <c r="J52" i="10"/>
  <c r="G132" i="13"/>
  <c r="E111" i="13"/>
  <c r="G111" i="13" s="1"/>
  <c r="J72" i="16"/>
  <c r="E10" i="3"/>
  <c r="F14" i="3"/>
  <c r="I20" i="3"/>
  <c r="H10" i="3"/>
  <c r="I112" i="13"/>
  <c r="H16" i="14"/>
  <c r="H10" i="14" s="1"/>
  <c r="J11" i="13"/>
  <c r="J12" i="13"/>
  <c r="H10" i="16"/>
  <c r="F16" i="14"/>
  <c r="G10" i="14" s="1"/>
  <c r="I12" i="13"/>
  <c r="I22" i="6"/>
  <c r="G22" i="6"/>
  <c r="E10" i="20"/>
  <c r="J25" i="18"/>
  <c r="H23" i="18"/>
  <c r="G63" i="17"/>
  <c r="J131" i="15"/>
  <c r="I131" i="15"/>
  <c r="J74" i="15"/>
  <c r="G38" i="15"/>
  <c r="G26" i="14"/>
  <c r="J26" i="14"/>
  <c r="I26" i="14"/>
  <c r="I11" i="14"/>
  <c r="G11" i="12"/>
  <c r="H10" i="12"/>
  <c r="I10" i="12" s="1"/>
  <c r="E10" i="10"/>
  <c r="G11" i="10"/>
  <c r="G19" i="7"/>
  <c r="J11" i="7"/>
  <c r="G11" i="7"/>
  <c r="G42" i="6"/>
  <c r="G18" i="6"/>
  <c r="H11" i="15"/>
  <c r="G12" i="15"/>
  <c r="J15" i="15"/>
  <c r="G15" i="15"/>
  <c r="G44" i="17"/>
  <c r="G140" i="17"/>
  <c r="J179" i="13"/>
  <c r="G179" i="13"/>
  <c r="J18" i="19"/>
  <c r="E13" i="19"/>
  <c r="J81" i="17"/>
  <c r="G212" i="13"/>
  <c r="I19" i="7"/>
  <c r="H10" i="7"/>
  <c r="J140" i="17"/>
  <c r="I140" i="17"/>
  <c r="E130" i="17"/>
  <c r="G107" i="17"/>
  <c r="F194" i="13"/>
  <c r="G194" i="13" s="1"/>
  <c r="I208" i="13"/>
  <c r="H43" i="17"/>
  <c r="H130" i="17"/>
  <c r="H9" i="17" s="1"/>
  <c r="G11" i="11"/>
  <c r="G10" i="9"/>
  <c r="I10" i="9"/>
  <c r="I25" i="7"/>
  <c r="I11" i="12"/>
  <c r="J11" i="12"/>
  <c r="I67" i="17"/>
  <c r="I42" i="6"/>
  <c r="G10" i="5"/>
  <c r="I15" i="2"/>
  <c r="I11" i="2"/>
  <c r="J11" i="2"/>
  <c r="G16" i="16"/>
  <c r="J14" i="10"/>
  <c r="I13" i="10"/>
  <c r="I101" i="17"/>
  <c r="F130" i="17"/>
  <c r="F48" i="16"/>
  <c r="I32" i="16"/>
  <c r="G32" i="16"/>
  <c r="I18" i="19"/>
  <c r="G277" i="13"/>
  <c r="H111" i="13"/>
  <c r="I111" i="13" s="1"/>
  <c r="I150" i="13"/>
  <c r="I50" i="13"/>
  <c r="G50" i="13"/>
  <c r="G31" i="20"/>
  <c r="E23" i="18"/>
  <c r="J32" i="13"/>
  <c r="G25" i="7"/>
  <c r="I11" i="7"/>
  <c r="I61" i="7"/>
  <c r="G56" i="7"/>
  <c r="F10" i="7"/>
  <c r="G67" i="7"/>
  <c r="I56" i="7"/>
  <c r="I21" i="7"/>
  <c r="G15" i="2"/>
  <c r="G10" i="6"/>
  <c r="G14" i="10"/>
  <c r="H10" i="10"/>
  <c r="I14" i="10"/>
  <c r="G48" i="10"/>
  <c r="I44" i="10"/>
  <c r="E12" i="4"/>
  <c r="E11" i="4" s="1"/>
  <c r="J11" i="4" s="1"/>
  <c r="J14" i="3"/>
  <c r="G20" i="3"/>
  <c r="J20" i="3"/>
  <c r="I119" i="15"/>
  <c r="H93" i="15"/>
  <c r="I93" i="15" s="1"/>
  <c r="J76" i="15"/>
  <c r="G44" i="15"/>
  <c r="E93" i="15"/>
  <c r="J94" i="15"/>
  <c r="J44" i="15"/>
  <c r="I72" i="15"/>
  <c r="G119" i="15"/>
  <c r="I109" i="15"/>
  <c r="G131" i="15"/>
  <c r="J118" i="15"/>
  <c r="G127" i="17"/>
  <c r="E103" i="17"/>
  <c r="J127" i="17"/>
  <c r="I81" i="17"/>
  <c r="J11" i="17"/>
  <c r="J145" i="17"/>
  <c r="I128" i="17"/>
  <c r="I32" i="17"/>
  <c r="G81" i="17"/>
  <c r="J44" i="17"/>
  <c r="J66" i="17"/>
  <c r="J128" i="17"/>
  <c r="G101" i="17"/>
  <c r="G145" i="17"/>
  <c r="J135" i="17"/>
  <c r="G104" i="17"/>
  <c r="I144" i="17"/>
  <c r="I131" i="17"/>
  <c r="G10" i="17"/>
  <c r="J67" i="17"/>
  <c r="I43" i="17"/>
  <c r="G94" i="17"/>
  <c r="G131" i="17"/>
  <c r="I117" i="17"/>
  <c r="I11" i="17"/>
  <c r="I44" i="17"/>
  <c r="G128" i="17"/>
  <c r="I145" i="17"/>
  <c r="I63" i="17"/>
  <c r="E43" i="17"/>
  <c r="E9" i="17" s="1"/>
  <c r="G115" i="17"/>
  <c r="E178" i="13"/>
  <c r="G178" i="13" s="1"/>
  <c r="G18" i="19"/>
  <c r="G72" i="16"/>
  <c r="I32" i="13"/>
  <c r="E48" i="16"/>
  <c r="E10" i="16" s="1"/>
  <c r="J10" i="16" s="1"/>
  <c r="I68" i="13"/>
  <c r="J50" i="13"/>
  <c r="J12" i="1"/>
  <c r="G12" i="1"/>
  <c r="F12" i="4"/>
  <c r="I15" i="4"/>
  <c r="G15" i="4"/>
  <c r="J12" i="4"/>
  <c r="I10" i="5"/>
  <c r="J10" i="5"/>
  <c r="I18" i="6"/>
  <c r="E10" i="7"/>
  <c r="F10" i="10"/>
  <c r="I48" i="10"/>
  <c r="J13" i="10"/>
  <c r="G13" i="10"/>
  <c r="G10" i="12"/>
  <c r="J10" i="12"/>
  <c r="I72" i="13"/>
  <c r="F49" i="13"/>
  <c r="E49" i="13"/>
  <c r="J277" i="13"/>
  <c r="I12" i="15"/>
  <c r="F11" i="15"/>
  <c r="I11" i="15" s="1"/>
  <c r="I16" i="16"/>
  <c r="G25" i="18"/>
  <c r="I25" i="18"/>
  <c r="H10" i="18"/>
  <c r="J11" i="18"/>
  <c r="I10" i="19"/>
  <c r="G43" i="17"/>
  <c r="I121" i="16"/>
  <c r="G121" i="16"/>
  <c r="J16" i="16"/>
  <c r="G49" i="16"/>
  <c r="G125" i="15"/>
  <c r="H125" i="15"/>
  <c r="I125" i="15" s="1"/>
  <c r="G118" i="15"/>
  <c r="I94" i="15"/>
  <c r="G93" i="15"/>
  <c r="J43" i="15"/>
  <c r="G43" i="15"/>
  <c r="J11" i="15"/>
  <c r="F10" i="8"/>
  <c r="E10" i="8"/>
  <c r="J10" i="8" s="1"/>
  <c r="J42" i="6"/>
  <c r="F11" i="13"/>
  <c r="H10" i="17"/>
  <c r="H194" i="13"/>
  <c r="J43" i="17"/>
  <c r="H49" i="13"/>
  <c r="G11" i="2"/>
  <c r="E10" i="15"/>
  <c r="H178" i="13"/>
  <c r="F23" i="18"/>
  <c r="I23" i="18" s="1"/>
  <c r="J10" i="3" l="1"/>
  <c r="E10" i="13"/>
  <c r="F10" i="3"/>
  <c r="I14" i="3"/>
  <c r="G14" i="3"/>
  <c r="G16" i="14"/>
  <c r="F10" i="15"/>
  <c r="J48" i="16"/>
  <c r="G103" i="17"/>
  <c r="J111" i="13"/>
  <c r="J93" i="15"/>
  <c r="I10" i="10"/>
  <c r="F10" i="13"/>
  <c r="G66" i="17"/>
  <c r="F9" i="17"/>
  <c r="H10" i="13"/>
  <c r="I49" i="13"/>
  <c r="J18" i="20"/>
  <c r="I18" i="20"/>
  <c r="G18" i="20"/>
  <c r="J23" i="18"/>
  <c r="E10" i="18"/>
  <c r="J10" i="18" s="1"/>
  <c r="J103" i="17"/>
  <c r="I10" i="7"/>
  <c r="G10" i="7"/>
  <c r="J10" i="7"/>
  <c r="J130" i="17"/>
  <c r="I130" i="17"/>
  <c r="G130" i="17"/>
  <c r="I66" i="17"/>
  <c r="J49" i="13"/>
  <c r="F11" i="4"/>
  <c r="G12" i="4"/>
  <c r="I12" i="4"/>
  <c r="J10" i="10"/>
  <c r="G10" i="10"/>
  <c r="G49" i="13"/>
  <c r="I16" i="14"/>
  <c r="J16" i="14"/>
  <c r="G11" i="15"/>
  <c r="I111" i="15"/>
  <c r="G111" i="15"/>
  <c r="E10" i="19"/>
  <c r="J13" i="19"/>
  <c r="G13" i="19"/>
  <c r="F10" i="16"/>
  <c r="G48" i="16"/>
  <c r="I48" i="16"/>
  <c r="H10" i="15"/>
  <c r="I10" i="15" s="1"/>
  <c r="J125" i="15"/>
  <c r="G10" i="15"/>
  <c r="G10" i="8"/>
  <c r="I10" i="8"/>
  <c r="I10" i="6"/>
  <c r="J10" i="6"/>
  <c r="I11" i="13"/>
  <c r="G11" i="13"/>
  <c r="I10" i="17"/>
  <c r="J10" i="17"/>
  <c r="I194" i="13"/>
  <c r="J194" i="13"/>
  <c r="G23" i="18"/>
  <c r="F10" i="18"/>
  <c r="I11" i="18"/>
  <c r="G11" i="18"/>
  <c r="I178" i="13"/>
  <c r="J178" i="13"/>
  <c r="G10" i="13" l="1"/>
  <c r="G10" i="3"/>
  <c r="I10" i="3"/>
  <c r="G9" i="17"/>
  <c r="I9" i="17"/>
  <c r="J9" i="17"/>
  <c r="J10" i="15"/>
  <c r="J17" i="20"/>
  <c r="G17" i="20"/>
  <c r="I17" i="20"/>
  <c r="I11" i="4"/>
  <c r="G11" i="4"/>
  <c r="I10" i="14"/>
  <c r="J10" i="14"/>
  <c r="G10" i="19"/>
  <c r="J10" i="19"/>
  <c r="G10" i="16"/>
  <c r="I10" i="16"/>
  <c r="J10" i="13"/>
  <c r="I10" i="13"/>
  <c r="G10" i="18"/>
  <c r="I10" i="18"/>
  <c r="J16" i="20" l="1"/>
  <c r="I16" i="20"/>
  <c r="G16" i="20"/>
  <c r="J15" i="20" l="1"/>
  <c r="G15" i="20"/>
  <c r="I15" i="20"/>
  <c r="J14" i="20" l="1"/>
  <c r="I14" i="20"/>
  <c r="G14" i="20"/>
  <c r="J13" i="20" l="1"/>
  <c r="G13" i="20"/>
  <c r="I13" i="20"/>
  <c r="J12" i="20" l="1"/>
  <c r="G12" i="20"/>
  <c r="I12" i="20"/>
  <c r="J10" i="20" l="1"/>
  <c r="J11" i="20"/>
  <c r="I11" i="20"/>
  <c r="G11" i="20"/>
  <c r="G10" i="20" l="1"/>
  <c r="I10" i="20"/>
</calcChain>
</file>

<file path=xl/sharedStrings.xml><?xml version="1.0" encoding="utf-8"?>
<sst xmlns="http://schemas.openxmlformats.org/spreadsheetml/2006/main" count="1729" uniqueCount="280">
  <si>
    <t>Załącznik Nr 2</t>
  </si>
  <si>
    <t>WYSZCZEGÓLNIENIE   WYDATKÓW</t>
  </si>
  <si>
    <t>Plan</t>
  </si>
  <si>
    <t>Przewidywane</t>
  </si>
  <si>
    <t>Kolumna</t>
  </si>
  <si>
    <t>Projekt</t>
  </si>
  <si>
    <t>Dział</t>
  </si>
  <si>
    <t>Rozdział</t>
  </si>
  <si>
    <t>§</t>
  </si>
  <si>
    <t>wydatków</t>
  </si>
  <si>
    <t>wykonanie</t>
  </si>
  <si>
    <t>6:5</t>
  </si>
  <si>
    <t>planu</t>
  </si>
  <si>
    <t>8:6</t>
  </si>
  <si>
    <t>8:5</t>
  </si>
  <si>
    <t>Uwagi</t>
  </si>
  <si>
    <t>(x100)</t>
  </si>
  <si>
    <t>010</t>
  </si>
  <si>
    <t>Rolnictwo i Łowiectwo</t>
  </si>
  <si>
    <t>01005</t>
  </si>
  <si>
    <t>Prace geodezyjno-urządzeniowe na potrzeby rolnictwa</t>
  </si>
  <si>
    <t>4300</t>
  </si>
  <si>
    <t>zakup usług pozostałych</t>
  </si>
  <si>
    <t>020</t>
  </si>
  <si>
    <t>Leśnictwo</t>
  </si>
  <si>
    <t>02001</t>
  </si>
  <si>
    <t>Gospodarka leśna</t>
  </si>
  <si>
    <t>różne wydatki na rzecz osób fizycznych</t>
  </si>
  <si>
    <t>02002</t>
  </si>
  <si>
    <t>Nadzór nad gospodarką leśną</t>
  </si>
  <si>
    <t>4210</t>
  </si>
  <si>
    <t>zakup materiałów i wyposażenia</t>
  </si>
  <si>
    <t>WYSZCZEGÓLNIENIE  WYDATKÓW</t>
  </si>
  <si>
    <t>Transport i Łączność</t>
  </si>
  <si>
    <t>Drogi publiczne powiatowe</t>
  </si>
  <si>
    <t>Zarząd Dróg Powiatowych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</si>
  <si>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</si>
  <si>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</si>
  <si>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</si>
  <si>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</si>
  <si>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</si>
  <si>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</si>
  <si>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składki na ubezpieczenia społeczne</t>
  </si>
  <si>
    <t>składki na Fundusz Pracy</t>
  </si>
  <si>
    <t>wpłaty na Państwowy Fundusz Rehabilitacji Osób Niepełnosprawnych</t>
  </si>
  <si>
    <t>wynagrodzenia bezosobowe</t>
  </si>
  <si>
    <t>zakup energii</t>
  </si>
  <si>
    <t>zakup usług remontowych</t>
  </si>
  <si>
    <t>zakup usług zdrowotnych</t>
  </si>
  <si>
    <t>zakup usług dostępu do sieci Internet</t>
  </si>
  <si>
    <t>opłaty z tytułu zakupu usług telekomunikacyjnych   swiadczonych w ruchomej publicznej sieci telefonicznej</t>
  </si>
  <si>
    <t>opłaty z tytułu zakupu usług telekomunikacyjnych świadczonych w stacjonarnej publicznej sieci telefonicznej</t>
  </si>
  <si>
    <t>zakup usług obejmujących wykonanie ekspertyz, analiz i opinii</t>
  </si>
  <si>
    <t>4410</t>
  </si>
  <si>
    <t>podróże służbowe krajowe</t>
  </si>
  <si>
    <t>odpisy na ZFŚS</t>
  </si>
  <si>
    <t>podatek od nieruchomości</t>
  </si>
  <si>
    <t>pozostałe podatki na rzecz budżetów jednostek samorządu terytorialnego</t>
  </si>
  <si>
    <t>opłaty na rzecz budżetów jednostek samorządu terytorialnego</t>
  </si>
  <si>
    <t>kary i odszkodowania wypłacane na rzecz osób fizycznych</t>
  </si>
  <si>
    <t>szkolenia pracowników niebędących członkami korpusu służby cywilnej</t>
  </si>
  <si>
    <t>wydatki inwestycyjne jednostek budżetowych</t>
  </si>
  <si>
    <t>wydatki na zakupy inwestycyjne jednostek budżetowych</t>
  </si>
  <si>
    <t>Drogi publiczne gminne</t>
  </si>
  <si>
    <t>dotacja celowa na pomoc finansową udzielaną między jednostkami samorządu terytorialnego na dofinansowanie własnych zadań inwestycyjnych i zakupów inwestycyjnych</t>
  </si>
  <si>
    <t>630</t>
  </si>
  <si>
    <t>Turystyka</t>
  </si>
  <si>
    <t>63003</t>
  </si>
  <si>
    <t>Zadania w zakresie upowszechniania turystyki</t>
  </si>
  <si>
    <t>dotacje celowe przekazane do samorządu województwa na inwestycje i zakupy inwestycyjne realizowane na podstawie porozumień (umów) między jednostkami samorządu terytorialnego</t>
  </si>
  <si>
    <t>63095</t>
  </si>
  <si>
    <t>Pozostała działalność</t>
  </si>
  <si>
    <t>2360</t>
  </si>
  <si>
    <t xml:space="preserve">dotacje celowe z budżetu jednostki samorządu terytorialnego, udzielone w rtybie art.221 ustawy na finansowanie lub dofinansowanie zadań zleconych do realizacji organizacjom prowadzącym działalność pożytku publicznego </t>
  </si>
  <si>
    <t>Załacznik Nr 2</t>
  </si>
  <si>
    <t>Gospodarka Mieszkaniowa</t>
  </si>
  <si>
    <t>Gospodarka Gruntami i Nieruchomościami</t>
  </si>
  <si>
    <t xml:space="preserve">Załącznik Nr 2 </t>
  </si>
  <si>
    <t xml:space="preserve"> (x100)</t>
  </si>
  <si>
    <t>Działalność Usługowa</t>
  </si>
  <si>
    <t>Prace Geodezyjne i Kartograficzne /nieinwestycyjne/</t>
  </si>
  <si>
    <t>Opracowania Geodezyjne i kartograficzne</t>
  </si>
  <si>
    <t>Nadzór Budowlany</t>
  </si>
  <si>
    <t>4020</t>
  </si>
  <si>
    <t>wynagrodzenia osobowe członków korpusu służby cywilnej</t>
  </si>
  <si>
    <t>4110</t>
  </si>
  <si>
    <t>4120</t>
  </si>
  <si>
    <t>4240</t>
  </si>
  <si>
    <t>zakup pomocy naukowych, dydaktycznych i książek</t>
  </si>
  <si>
    <t>4260</t>
  </si>
  <si>
    <t>4270</t>
  </si>
  <si>
    <t>4280</t>
  </si>
  <si>
    <t>4430</t>
  </si>
  <si>
    <t>różne opłaty i składki</t>
  </si>
  <si>
    <t>4440</t>
  </si>
  <si>
    <t>koszty postępowania sądowego i prokuratorskiego</t>
  </si>
  <si>
    <t>Administracja Publiczna</t>
  </si>
  <si>
    <t>Urzędy Wojewódzkie</t>
  </si>
  <si>
    <t>odpis na ZFŚS</t>
  </si>
  <si>
    <t>Urzędy Marszałkowskie</t>
  </si>
  <si>
    <t>Dotacja celowa na pomoc finansową udzielaną między jednostkami samorządu terytorialnego na dofinansowanie własnych zadań bieżących</t>
  </si>
  <si>
    <t>Rady Powiatów</t>
  </si>
  <si>
    <t>Starostwa Powiatowe</t>
  </si>
  <si>
    <t>zakup leków, wyrobów medycznych i produktów biobójczych</t>
  </si>
  <si>
    <t>zakup usług obejmujących tłumaczenia</t>
  </si>
  <si>
    <t>podróże służbowe zagraniczne</t>
  </si>
  <si>
    <t>opłaty na rzecz budżetu państwa</t>
  </si>
  <si>
    <t>pozostałe odsetki</t>
  </si>
  <si>
    <t>Urzędy Gmin (Miast i Miast na prawach powiatów)</t>
  </si>
  <si>
    <t>Kwalifikacja wojskowa</t>
  </si>
  <si>
    <t>Promocja jednostek samorządu terytorialnego</t>
  </si>
  <si>
    <t>Urzędy Naczelnych Organów Władzy Państwowej, Kontroli i Ochrony Prawa Oraz Sądownictwa</t>
  </si>
  <si>
    <t>Wybory do rad gmin, rad powiatów i sejmików województw, wybory wójtów, burmistrzów i prezydentów miasta oraz referenda gminne i wojewódzkie</t>
  </si>
  <si>
    <t>Obrona narodowa</t>
  </si>
  <si>
    <t>Pozostałe wydatki obronne</t>
  </si>
  <si>
    <t>Bezpieczeństwo publiczne i ochrona przeciwpożarowa</t>
  </si>
  <si>
    <t>Wpłaty jednostek na państwowy fundusz celowy</t>
  </si>
  <si>
    <t>Komendy Powiatowe Policji</t>
  </si>
  <si>
    <t>Komendy Powiatowe Państwowej Straży Pożarnej</t>
  </si>
  <si>
    <t>Komenda Powiatowa Państwowej Straży Pożarnej</t>
  </si>
  <si>
    <t>wydatki osobowe niezaliczone do uposażeń wypłacane żołnierzom i funkcjonariuszom</t>
  </si>
  <si>
    <t>dodatkowe uposażenie roczne dla żołnierzy zawodowych oraz nagrody roczne dla funkcjonariuszy</t>
  </si>
  <si>
    <t>zakup sprzętu i uzbrojenia</t>
  </si>
  <si>
    <t>Szkolenia członków korpusu służby cywilnej</t>
  </si>
  <si>
    <t>Obrona Cywilna</t>
  </si>
  <si>
    <t>Zarządzanie kryzysowe</t>
  </si>
  <si>
    <t>Obsługa długu publicznego</t>
  </si>
  <si>
    <t>Obsługa papierów  wartościowych, kredytów i pożyczek jednostek samorządu terytorialnego</t>
  </si>
  <si>
    <t>8070</t>
  </si>
  <si>
    <t>Różne Rozliczenia</t>
  </si>
  <si>
    <t>Rezerwy ogólne i celowe</t>
  </si>
  <si>
    <t>rezerwy</t>
  </si>
  <si>
    <t>w tym :</t>
  </si>
  <si>
    <t xml:space="preserve">rezerwa ogólna </t>
  </si>
  <si>
    <t xml:space="preserve">rezerwa celowa </t>
  </si>
  <si>
    <t>Oświata i wychowanie</t>
  </si>
  <si>
    <t>Szkoły podstawowe specjalne</t>
  </si>
  <si>
    <t>Specjalny Ośrodek Szkolno-Wychowawczy</t>
  </si>
  <si>
    <t>składki na Fundusz Emerytur Pomostowych</t>
  </si>
  <si>
    <t>Starostwo Powiatowe</t>
  </si>
  <si>
    <t>Gimnazja specjalne</t>
  </si>
  <si>
    <t>Licea Ogólnokształcące</t>
  </si>
  <si>
    <t>Liceum Ogólnokształcące</t>
  </si>
  <si>
    <t>dotacja podmiotowa z budżetu dla niepublicznej jednostki systemu oświaty</t>
  </si>
  <si>
    <t>Zespół Szkół Budowlanych</t>
  </si>
  <si>
    <t>Szkoły Zawodowe</t>
  </si>
  <si>
    <t>Zespół Szkół Licealnych i Zawodowych</t>
  </si>
  <si>
    <t>Zespół Szkół Zawodowych</t>
  </si>
  <si>
    <t>Szkoły Zawodowe Specjalne</t>
  </si>
  <si>
    <t>Dokształcanie i doskonalenie nauczycieli</t>
  </si>
  <si>
    <t>dotacje celowe przekazane gminie na zadania bieżące realizowane na podstawie porozumień(umów) między jednostkami samorządu terytorialnego</t>
  </si>
  <si>
    <t>Ochrona zdrowia</t>
  </si>
  <si>
    <t>Szpitale ogólne</t>
  </si>
  <si>
    <t>pokrycie ujemnego wyniku finansowego i przejętych zobowiązań po likwidowanych i przekształcanych jednostkach zaliczanych do sektora finansów publicznych</t>
  </si>
  <si>
    <t>Składki na ubezpieczenie zdrowotne oraz świadczenia dla osób nieobjętych obowiązkiem ubezpieczenia zdrowotnego</t>
  </si>
  <si>
    <t>Powiatowy Urząd Pracy</t>
  </si>
  <si>
    <t>składki na ubezpieczenie zdrowotne</t>
  </si>
  <si>
    <t>Powiatowy Dom Dziecka</t>
  </si>
  <si>
    <t>Powiatowe Centrum Pomocy Rodzinie</t>
  </si>
  <si>
    <t>Pomoc społeczna</t>
  </si>
  <si>
    <t>Placówki Opiekuńczo-Wychowawcze</t>
  </si>
  <si>
    <t>świadczenia społeczne</t>
  </si>
  <si>
    <t>zakup środków żywności</t>
  </si>
  <si>
    <t>dotacja celowa z budżetu na finansowanie lub dofinansowanie zadań zleconych do realizacji pozostałym jednostkom niezaliczanym do sektora finansów publicznych</t>
  </si>
  <si>
    <t>Domy Pomocy Społecznej</t>
  </si>
  <si>
    <t>Powiatowy Dom Pomocy Społecznej</t>
  </si>
  <si>
    <t>Ośrodki Wsparcia</t>
  </si>
  <si>
    <t>Rodziny Zastępcze</t>
  </si>
  <si>
    <t>dotacje celowe przekazane dla powiatu na zadania bieżące realizowane na podstawie porozumień (umów) między jednostkami samorządu terytorialnego</t>
  </si>
  <si>
    <t>Zadania w Zakresie Przeciwdziałania Przemocy w Rodzinie</t>
  </si>
  <si>
    <t>Powiatowe Centra Pomocy Rodzinie</t>
  </si>
  <si>
    <t>opłaty za administrowanie i czynsze za budynki, lokale i pomieszczenia garażowe</t>
  </si>
  <si>
    <t>Jednostki specjalistycznego poradnictwa, mieszkania chronione i ośrodki interwencji kryzysowej</t>
  </si>
  <si>
    <t>Dokształcanie  i doskonalenie nauczycieli</t>
  </si>
  <si>
    <t>Pozostałe zadania w zakresie polityki społecznej</t>
  </si>
  <si>
    <t>Rehabilitacja zawodowa i społeczna osób niepełnosprawnych</t>
  </si>
  <si>
    <t>dotacja podmiotowa z budżetu dla jednostek niezaliczanych do sektora finansów publicznych</t>
  </si>
  <si>
    <t>Zespoły do spraw orzekania o niepełnosprawności</t>
  </si>
  <si>
    <t>Powiatowe Urzędy Pracy</t>
  </si>
  <si>
    <t>Edukacyjna Opieka Wychowawcza</t>
  </si>
  <si>
    <t>Specjalne Ośrodki Szkolno-Wychowawcze</t>
  </si>
  <si>
    <t>Poradnie Psychologiczno-Pedagogiczne, w tym poradnie specjalistyczne</t>
  </si>
  <si>
    <t>Poradnia Psychologiczno-Pedagogiczna</t>
  </si>
  <si>
    <t>Internaty i bursy szkolne</t>
  </si>
  <si>
    <t>Kolonie i obozy oraz inne formy wypoczynku dzieci i młodzieży szkolnej, a także szkolenia młodzieży</t>
  </si>
  <si>
    <t>Pomoc materialna dla uczniów</t>
  </si>
  <si>
    <t>Stypendia dla uczniów</t>
  </si>
  <si>
    <t>Szkolne Schroniska Młodzieżowe</t>
  </si>
  <si>
    <t>Gospodarka Komunalna i Ochrona Środowiska</t>
  </si>
  <si>
    <t>Wpływy i wydatki związane z gromadzeniem środków z opłat i kar za korzystanie ze środowiska</t>
  </si>
  <si>
    <t>Kultura i Ochrona Dziedzictwa Narodowego</t>
  </si>
  <si>
    <t>Biblioteki</t>
  </si>
  <si>
    <t>Obiekty Sportowe</t>
  </si>
  <si>
    <t>nagrody o charakterze szczególnym niezaliczane do wynagrodzeń</t>
  </si>
  <si>
    <t>stypendia różne</t>
  </si>
  <si>
    <t>stypendia dla uczniów</t>
  </si>
  <si>
    <t xml:space="preserve">Zadania w zakresie  Kultury Fizycznej </t>
  </si>
  <si>
    <t xml:space="preserve">Kultura Fizyczna </t>
  </si>
  <si>
    <t xml:space="preserve">Zwrot dotacji oraz płatności, w tym wykorzystanych nie zgodnie z przeznaczeniem lub wykorzystanych z naruszeniem procedur, o których mowa w art..184 ustawy, pobranych nienależnie lub w nadmiernej wysokości </t>
  </si>
  <si>
    <t>podatek od towarów i usług (VAT)</t>
  </si>
  <si>
    <t>4309</t>
  </si>
  <si>
    <t>dotacje celowe przekazane gminie na inwestycje i zakupy inwestycyjne realizowane na podstawie porozumień (umów) między jednostkami samorządu terytorialnego</t>
  </si>
  <si>
    <t xml:space="preserve">kary i odszkodowania wypłacane na rzecz osób prawnych i innych jednostek organizacyjnych </t>
  </si>
  <si>
    <t>2330</t>
  </si>
  <si>
    <t>dotacje celowe przekazane do samorządu województwa na zadania bieżące realizowane na podstawie porozumień(umów) między jednostkami samorządu terytorialnego</t>
  </si>
  <si>
    <t>Wynagrodzenia bezosobowe</t>
  </si>
  <si>
    <t xml:space="preserve">Opłaty na rzecz budżetu państwa </t>
  </si>
  <si>
    <t>Zakup usług remontowych</t>
  </si>
  <si>
    <t xml:space="preserve">Zespół Szkół Zawodowych </t>
  </si>
  <si>
    <t xml:space="preserve">Liceum ogółnokształcace </t>
  </si>
  <si>
    <t xml:space="preserve">Zespół Szkół Licealnych i Zawodowych </t>
  </si>
  <si>
    <t>Nagrody o charakterze szczególnym niezaliczane do wynagrodzeń</t>
  </si>
  <si>
    <t>Wydatki na zakupy inwestycyjne jednostek budżetowych</t>
  </si>
  <si>
    <t>Opłaty na rzecz budżetów jednostki</t>
  </si>
  <si>
    <t>podróże słuzbowe krajowe</t>
  </si>
  <si>
    <t>Podróże służbowe krajowe</t>
  </si>
  <si>
    <t>Zwrot dotacji oraz płatności,w tym wykorzystanych nie zgodnie z przeznaczeniem lub wykorzystanych z naruszeniem procedur,o których mowa w art.184 ustawy pobranych nienależnie lub w nadmiernej wysokości</t>
  </si>
  <si>
    <t>do Uzasadnienia  Projektu</t>
  </si>
  <si>
    <t>na 2016 r.</t>
  </si>
  <si>
    <t>Realizacja zadań wymagających stosowania specjalnej organizacji nauki i metod pracy dla dzieci i młodzieży w szkołach podstawowych,gimnazjach,liceach ogólnokształcących,liceach profilowanych i szkołach zawodowych oraz artystycznych</t>
  </si>
  <si>
    <t>wydatki na zkupy inwestycyjne jednostek budżetowych</t>
  </si>
  <si>
    <t>Inne formy pomocy dla uczniów</t>
  </si>
  <si>
    <t>4170</t>
  </si>
  <si>
    <t>4360</t>
  </si>
  <si>
    <t>różnewydatki na rzecz osób fizycznych</t>
  </si>
  <si>
    <t>Dotacja celowa na pomoc finansową udzielaną między jednostkami samorządu terytorialnego na dofinansowanie własnych zadań inwestycyjnych i zakupów inwestycyjnych</t>
  </si>
  <si>
    <t>nagrody konkursowe</t>
  </si>
  <si>
    <t>4190</t>
  </si>
  <si>
    <t>4420</t>
  </si>
  <si>
    <t>Podróże służbowe zagraniczne</t>
  </si>
  <si>
    <t>Wczesne wspomaganie rozwoju dziecka</t>
  </si>
  <si>
    <t>Zadania z zakresu geodezji i kartografii</t>
  </si>
  <si>
    <t>Podatek od towarów i usług (VAT)</t>
  </si>
  <si>
    <t>odsetki,dyskonto i inne rozliczenia dotyczące skarbowych papierów wartościowych,kredytów i pożyczek oraz innych instrumentów finansowych,związanych z obsługą długu krajowego</t>
  </si>
  <si>
    <t>opłaty z tytułu  zakupu usług telekomunikacyjnych</t>
  </si>
  <si>
    <t>uposażenia żołnierzy zawodowych oraz funkcjonariuszy</t>
  </si>
  <si>
    <t>równoważniki pieniężne i ekwiwalenty dla żołnierzy i funkcjonariuszy oraz pozostałe należności</t>
  </si>
  <si>
    <t xml:space="preserve">inne należności żołnierzy zawodowych oraz funkcjonariuszy  zaliczane do wynagrodzeń </t>
  </si>
  <si>
    <t>Plan wydatków na rok 2017- Dział 010</t>
  </si>
  <si>
    <t>budżetu na rok 2017</t>
  </si>
  <si>
    <t>2016 r.</t>
  </si>
  <si>
    <t>na 2017 r.</t>
  </si>
  <si>
    <t xml:space="preserve">                     Plan wydatków na 2017 rok - dział 926</t>
  </si>
  <si>
    <t xml:space="preserve">                Plan wydatków na 2017 rok - dział 921</t>
  </si>
  <si>
    <t xml:space="preserve">                Plan wydatków na 2017 rok - dział 900</t>
  </si>
  <si>
    <t xml:space="preserve">                  Plan wydatków na 2017 rok - dział 854</t>
  </si>
  <si>
    <t xml:space="preserve">                       Plan wydatków na 2017 rok - dział 853</t>
  </si>
  <si>
    <t xml:space="preserve">                       Plan  wydatków na  2017 rok - dział 852</t>
  </si>
  <si>
    <t>Budżetu na rok 2017</t>
  </si>
  <si>
    <t xml:space="preserve">                       Plan  wydatków na 2017 rok - dział 851</t>
  </si>
  <si>
    <t xml:space="preserve">                                       Plan wydatków na 2017 rok - dział 801</t>
  </si>
  <si>
    <t xml:space="preserve">           Plan wydatków na 2017 rok - dział 758</t>
  </si>
  <si>
    <t xml:space="preserve">         Plan wydatków na 2017 rok - dział 757</t>
  </si>
  <si>
    <t xml:space="preserve">                        Plan wydatków na 2017 rok - dział 754</t>
  </si>
  <si>
    <t xml:space="preserve">            Plan wydatków na 2017 rok - dział 752</t>
  </si>
  <si>
    <t xml:space="preserve">            Plan wydatków na 2017 rok - dział 751</t>
  </si>
  <si>
    <t xml:space="preserve">         Plan wydatków na 2017 rok - dział 750</t>
  </si>
  <si>
    <t xml:space="preserve">            Plan wydatków na 2017 rok - dział 710</t>
  </si>
  <si>
    <t xml:space="preserve">            Plan wydatków na 2017 rok - dział 700</t>
  </si>
  <si>
    <t>Plan wydatków na rok 2017 - Dział 630</t>
  </si>
  <si>
    <t xml:space="preserve">              Plan wydatków na 2017 rok - dział 600</t>
  </si>
  <si>
    <t>Plan wydatków na rok 2017- Dział 020</t>
  </si>
  <si>
    <t>Pozostałe odsetki</t>
  </si>
  <si>
    <t>4700</t>
  </si>
  <si>
    <t>Lokalny transport zbiorowy</t>
  </si>
  <si>
    <t>Wymiar sprawiedliwości</t>
  </si>
  <si>
    <t>Nieodpłatna pomoc prawna</t>
  </si>
  <si>
    <t>Zwrot dotacji oraz płatności,w tym wykorzystanych niezgodnie z przeznaczeniem lub wykorzystanych z naruszeniem procedur,o których mowa w art..184 ustawy,pobranych</t>
  </si>
  <si>
    <t>Odsetki od dotacji oraz płatności wykorzystanych niezgodnie z przeznaczeniem lub wykorzystanych z naruszeniem procedur,o których mowa w art.. 184 ustawy,pobranych nienależnie lub w nadmiernej wysokości</t>
  </si>
  <si>
    <t>Działalność placówek opiekuńczo-wychowawczych</t>
  </si>
  <si>
    <t>Rodzina</t>
  </si>
  <si>
    <t xml:space="preserve">                       Plan  wydatków na  2017 rok - dział 855</t>
  </si>
  <si>
    <t xml:space="preserve">Dotacje celowe przekazane gminie na inwestycje i zakupy inwestycyjne realizowane na podstawie porozumień (umów) między jednostkami samorządu terytorialnego </t>
  </si>
  <si>
    <t>wydatki na zakupy  inwestycyjne jednostek budżetowych</t>
  </si>
  <si>
    <t>3030</t>
  </si>
  <si>
    <t>85141</t>
  </si>
  <si>
    <t>Ratownictwo medyczne</t>
  </si>
  <si>
    <t>Dotacje celowe z budżetu na finansowanie lub dofinansowanie kosztów realizacji inwestycji i zakupów inwestycyjnych jednostek nie zaliczanych do sektora finansów publicznych</t>
  </si>
  <si>
    <t xml:space="preserve">                        Plan wydatków na 2017 rok - dział 755</t>
  </si>
  <si>
    <t>Pomoc materialna dla uczniów o charakterze motywacyjnym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</si>
</sst>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28" x14ac:knownFonts="1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7"/>
      <name val="Tahoma"/>
      <family val="2"/>
      <charset val="238"/>
    </font>
    <font>
      <b/>
      <sz val="11"/>
      <name val="Tahoma"/>
      <family val="2"/>
      <charset val="238"/>
    </font>
    <font>
      <b/>
      <sz val="11"/>
      <name val="Arial CE"/>
      <family val="2"/>
      <charset val="238"/>
    </font>
    <font>
      <b/>
      <i/>
      <sz val="9"/>
      <name val="Tahoma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</borders>
  <cellStyleXfs count="2">
    <xf numFmtId="0" fontId="0" fillId="0" borderId="0"/>
    <xf numFmtId="164" fontId="13" fillId="0" borderId="0" applyFill="0" applyBorder="0" applyAlignment="0" applyProtection="0"/>
  </cellStyleXfs>
  <cellXfs count="147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2" fillId="2" borderId="1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Font="1" applyBorder="1"/>
    <xf numFmtId="0" fontId="7" fillId="0" borderId="3" xfId="0" applyFont="1" applyBorder="1" applyAlignment="1">
      <alignment horizontal="center" vertical="center"/>
    </xf>
    <xf numFmtId="0" fontId="1" fillId="0" borderId="15" xfId="0" applyFont="1" applyBorder="1"/>
    <xf numFmtId="0" fontId="6" fillId="0" borderId="0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0" xfId="0" applyFont="1" applyBorder="1"/>
    <xf numFmtId="3" fontId="9" fillId="0" borderId="0" xfId="0" applyNumberFormat="1" applyFont="1" applyBorder="1"/>
    <xf numFmtId="3" fontId="9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/>
    <xf numFmtId="49" fontId="14" fillId="0" borderId="56" xfId="0" applyNumberFormat="1" applyFont="1" applyBorder="1" applyAlignment="1">
      <alignment horizontal="center" vertical="center"/>
    </xf>
    <xf numFmtId="49" fontId="14" fillId="0" borderId="57" xfId="0" applyNumberFormat="1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3" fontId="14" fillId="0" borderId="58" xfId="1" applyNumberFormat="1" applyFont="1" applyFill="1" applyBorder="1" applyAlignment="1" applyProtection="1">
      <alignment horizontal="right" vertical="center"/>
    </xf>
    <xf numFmtId="3" fontId="14" fillId="0" borderId="57" xfId="1" applyNumberFormat="1" applyFont="1" applyFill="1" applyBorder="1" applyAlignment="1" applyProtection="1">
      <alignment horizontal="right" vertical="center"/>
    </xf>
    <xf numFmtId="4" fontId="14" fillId="0" borderId="57" xfId="1" applyNumberFormat="1" applyFont="1" applyFill="1" applyBorder="1" applyAlignment="1" applyProtection="1">
      <alignment horizontal="right" vertical="center"/>
    </xf>
    <xf numFmtId="3" fontId="14" fillId="0" borderId="58" xfId="0" applyNumberFormat="1" applyFont="1" applyBorder="1" applyAlignment="1">
      <alignment horizontal="right" vertical="center"/>
    </xf>
    <xf numFmtId="4" fontId="14" fillId="0" borderId="58" xfId="0" applyNumberFormat="1" applyFont="1" applyBorder="1" applyAlignment="1">
      <alignment horizontal="right" vertical="center"/>
    </xf>
    <xf numFmtId="4" fontId="14" fillId="0" borderId="59" xfId="0" applyNumberFormat="1" applyFont="1" applyBorder="1" applyAlignment="1">
      <alignment horizontal="right" vertical="center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3" fontId="15" fillId="0" borderId="0" xfId="0" applyNumberFormat="1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3" fontId="14" fillId="0" borderId="0" xfId="0" applyNumberFormat="1" applyFont="1" applyBorder="1"/>
    <xf numFmtId="0" fontId="15" fillId="0" borderId="0" xfId="0" applyFont="1" applyBorder="1" applyAlignment="1">
      <alignment horizontal="center" vertical="center"/>
    </xf>
    <xf numFmtId="0" fontId="15" fillId="2" borderId="1" xfId="0" applyFont="1" applyFill="1" applyBorder="1"/>
    <xf numFmtId="0" fontId="15" fillId="2" borderId="60" xfId="0" applyFont="1" applyFill="1" applyBorder="1"/>
    <xf numFmtId="0" fontId="15" fillId="2" borderId="2" xfId="0" applyFont="1" applyFill="1" applyBorder="1" applyAlignment="1">
      <alignment horizontal="center" vertical="center"/>
    </xf>
    <xf numFmtId="3" fontId="15" fillId="2" borderId="61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62" xfId="0" applyFont="1" applyFill="1" applyBorder="1"/>
    <xf numFmtId="0" fontId="15" fillId="2" borderId="3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3" fontId="15" fillId="2" borderId="27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15" fillId="2" borderId="24" xfId="0" applyFont="1" applyFill="1" applyBorder="1"/>
    <xf numFmtId="0" fontId="15" fillId="2" borderId="5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3" fontId="15" fillId="2" borderId="65" xfId="0" applyNumberFormat="1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49" fontId="15" fillId="0" borderId="18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3" fontId="15" fillId="0" borderId="6" xfId="1" applyNumberFormat="1" applyFont="1" applyFill="1" applyBorder="1" applyAlignment="1" applyProtection="1">
      <alignment horizontal="right" vertical="center"/>
    </xf>
    <xf numFmtId="4" fontId="15" fillId="0" borderId="6" xfId="1" applyNumberFormat="1" applyFont="1" applyFill="1" applyBorder="1" applyAlignment="1" applyProtection="1">
      <alignment horizontal="right" vertical="center"/>
    </xf>
    <xf numFmtId="3" fontId="15" fillId="0" borderId="6" xfId="0" applyNumberFormat="1" applyFont="1" applyBorder="1" applyAlignment="1">
      <alignment vertical="center"/>
    </xf>
    <xf numFmtId="4" fontId="15" fillId="0" borderId="6" xfId="0" applyNumberFormat="1" applyFont="1" applyBorder="1" applyAlignment="1">
      <alignment horizontal="right" vertical="center"/>
    </xf>
    <xf numFmtId="4" fontId="15" fillId="0" borderId="29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3" fontId="14" fillId="0" borderId="7" xfId="1" applyNumberFormat="1" applyFont="1" applyFill="1" applyBorder="1" applyAlignment="1" applyProtection="1">
      <alignment horizontal="right" vertical="center"/>
    </xf>
    <xf numFmtId="4" fontId="14" fillId="0" borderId="7" xfId="1" applyNumberFormat="1" applyFont="1" applyFill="1" applyBorder="1" applyAlignment="1" applyProtection="1">
      <alignment horizontal="right" vertical="center"/>
    </xf>
    <xf numFmtId="3" fontId="14" fillId="0" borderId="7" xfId="0" applyNumberFormat="1" applyFont="1" applyBorder="1" applyAlignment="1">
      <alignment vertical="center"/>
    </xf>
    <xf numFmtId="4" fontId="14" fillId="0" borderId="4" xfId="0" applyNumberFormat="1" applyFont="1" applyBorder="1" applyAlignment="1">
      <alignment horizontal="right" vertical="center"/>
    </xf>
    <xf numFmtId="4" fontId="14" fillId="0" borderId="7" xfId="0" applyNumberFormat="1" applyFont="1" applyBorder="1" applyAlignment="1">
      <alignment horizontal="right" vertical="center"/>
    </xf>
    <xf numFmtId="4" fontId="14" fillId="0" borderId="32" xfId="0" applyNumberFormat="1" applyFont="1" applyBorder="1" applyAlignment="1">
      <alignment horizontal="right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" fontId="14" fillId="0" borderId="58" xfId="1" applyNumberFormat="1" applyFont="1" applyFill="1" applyBorder="1" applyAlignment="1" applyProtection="1">
      <alignment horizontal="right" vertical="center"/>
    </xf>
    <xf numFmtId="4" fontId="14" fillId="0" borderId="67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/>
    <xf numFmtId="0" fontId="15" fillId="2" borderId="2" xfId="0" applyFont="1" applyFill="1" applyBorder="1"/>
    <xf numFmtId="3" fontId="14" fillId="0" borderId="4" xfId="0" applyNumberFormat="1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3" fontId="14" fillId="0" borderId="3" xfId="0" applyNumberFormat="1" applyFont="1" applyBorder="1" applyAlignment="1">
      <alignment vertical="center"/>
    </xf>
    <xf numFmtId="3" fontId="14" fillId="0" borderId="38" xfId="0" applyNumberFormat="1" applyFont="1" applyBorder="1" applyAlignment="1">
      <alignment vertic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/>
    <xf numFmtId="3" fontId="15" fillId="0" borderId="8" xfId="1" applyNumberFormat="1" applyFont="1" applyFill="1" applyBorder="1" applyAlignment="1" applyProtection="1">
      <alignment horizontal="right"/>
    </xf>
    <xf numFmtId="4" fontId="15" fillId="0" borderId="8" xfId="1" applyNumberFormat="1" applyFont="1" applyFill="1" applyBorder="1" applyAlignment="1" applyProtection="1">
      <alignment horizontal="right"/>
    </xf>
    <xf numFmtId="3" fontId="15" fillId="0" borderId="8" xfId="0" applyNumberFormat="1" applyFont="1" applyBorder="1" applyAlignment="1">
      <alignment horizontal="right"/>
    </xf>
    <xf numFmtId="4" fontId="15" fillId="0" borderId="8" xfId="0" applyNumberFormat="1" applyFont="1" applyBorder="1" applyAlignment="1">
      <alignment horizontal="right"/>
    </xf>
    <xf numFmtId="4" fontId="15" fillId="0" borderId="68" xfId="0" applyNumberFormat="1" applyFont="1" applyBorder="1" applyAlignment="1">
      <alignment horizontal="right"/>
    </xf>
    <xf numFmtId="4" fontId="14" fillId="0" borderId="19" xfId="0" applyNumberFormat="1" applyFont="1" applyBorder="1" applyAlignment="1">
      <alignment horizontal="right"/>
    </xf>
    <xf numFmtId="0" fontId="15" fillId="0" borderId="9" xfId="0" applyFont="1" applyBorder="1" applyAlignment="1">
      <alignment horizontal="center"/>
    </xf>
    <xf numFmtId="49" fontId="15" fillId="0" borderId="9" xfId="0" applyNumberFormat="1" applyFont="1" applyBorder="1"/>
    <xf numFmtId="3" fontId="15" fillId="0" borderId="9" xfId="1" applyNumberFormat="1" applyFont="1" applyFill="1" applyBorder="1" applyAlignment="1" applyProtection="1">
      <alignment horizontal="right"/>
    </xf>
    <xf numFmtId="4" fontId="15" fillId="0" borderId="9" xfId="1" applyNumberFormat="1" applyFont="1" applyFill="1" applyBorder="1" applyAlignment="1" applyProtection="1">
      <alignment horizontal="right"/>
    </xf>
    <xf numFmtId="3" fontId="15" fillId="0" borderId="9" xfId="0" applyNumberFormat="1" applyFont="1" applyBorder="1" applyAlignment="1">
      <alignment horizontal="right"/>
    </xf>
    <xf numFmtId="4" fontId="15" fillId="0" borderId="9" xfId="0" applyNumberFormat="1" applyFont="1" applyBorder="1" applyAlignment="1">
      <alignment horizontal="right"/>
    </xf>
    <xf numFmtId="4" fontId="14" fillId="0" borderId="31" xfId="0" applyNumberFormat="1" applyFont="1" applyBorder="1" applyAlignment="1">
      <alignment horizontal="right"/>
    </xf>
    <xf numFmtId="0" fontId="14" fillId="0" borderId="10" xfId="0" applyFont="1" applyBorder="1" applyAlignment="1">
      <alignment vertical="center"/>
    </xf>
    <xf numFmtId="49" fontId="15" fillId="0" borderId="8" xfId="0" applyNumberFormat="1" applyFont="1" applyBorder="1" applyAlignment="1">
      <alignment horizontal="center" vertical="center"/>
    </xf>
    <xf numFmtId="0" fontId="15" fillId="0" borderId="8" xfId="0" applyFont="1" applyBorder="1"/>
    <xf numFmtId="3" fontId="15" fillId="0" borderId="8" xfId="1" applyNumberFormat="1" applyFont="1" applyFill="1" applyBorder="1" applyAlignment="1" applyProtection="1">
      <alignment horizontal="right" vertical="center"/>
    </xf>
    <xf numFmtId="4" fontId="15" fillId="0" borderId="8" xfId="1" applyNumberFormat="1" applyFont="1" applyFill="1" applyBorder="1" applyAlignment="1" applyProtection="1">
      <alignment horizontal="right" vertical="center"/>
    </xf>
    <xf numFmtId="3" fontId="15" fillId="0" borderId="8" xfId="0" applyNumberFormat="1" applyFont="1" applyBorder="1" applyAlignment="1">
      <alignment vertical="center"/>
    </xf>
    <xf numFmtId="4" fontId="15" fillId="0" borderId="8" xfId="0" applyNumberFormat="1" applyFont="1" applyBorder="1" applyAlignment="1">
      <alignment horizontal="right" vertical="center"/>
    </xf>
    <xf numFmtId="4" fontId="15" fillId="0" borderId="68" xfId="0" applyNumberFormat="1" applyFont="1" applyBorder="1" applyAlignment="1">
      <alignment horizontal="right" vertical="center"/>
    </xf>
    <xf numFmtId="4" fontId="15" fillId="0" borderId="19" xfId="0" applyNumberFormat="1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3" fontId="15" fillId="0" borderId="11" xfId="1" applyNumberFormat="1" applyFont="1" applyFill="1" applyBorder="1" applyAlignment="1" applyProtection="1">
      <alignment horizontal="right" vertical="center"/>
    </xf>
    <xf numFmtId="4" fontId="15" fillId="0" borderId="11" xfId="1" applyNumberFormat="1" applyFont="1" applyFill="1" applyBorder="1" applyAlignment="1" applyProtection="1">
      <alignment horizontal="right" vertical="center"/>
    </xf>
    <xf numFmtId="3" fontId="15" fillId="0" borderId="11" xfId="0" applyNumberFormat="1" applyFont="1" applyBorder="1" applyAlignment="1">
      <alignment vertical="center"/>
    </xf>
    <xf numFmtId="4" fontId="15" fillId="0" borderId="11" xfId="0" applyNumberFormat="1" applyFont="1" applyBorder="1" applyAlignment="1">
      <alignment horizontal="right" vertical="center"/>
    </xf>
    <xf numFmtId="4" fontId="15" fillId="0" borderId="41" xfId="0" applyNumberFormat="1" applyFont="1" applyBorder="1" applyAlignment="1">
      <alignment horizontal="right" vertical="center"/>
    </xf>
    <xf numFmtId="4" fontId="15" fillId="0" borderId="20" xfId="0" applyNumberFormat="1" applyFont="1" applyBorder="1" applyAlignment="1">
      <alignment vertical="center"/>
    </xf>
    <xf numFmtId="49" fontId="14" fillId="0" borderId="3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right" vertical="center"/>
    </xf>
    <xf numFmtId="4" fontId="14" fillId="0" borderId="69" xfId="0" applyNumberFormat="1" applyFont="1" applyBorder="1" applyAlignment="1">
      <alignment horizontal="right" vertical="center"/>
    </xf>
    <xf numFmtId="49" fontId="14" fillId="0" borderId="70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3" fontId="14" fillId="0" borderId="10" xfId="1" applyNumberFormat="1" applyFont="1" applyFill="1" applyBorder="1" applyAlignment="1" applyProtection="1">
      <alignment horizontal="right" vertical="center"/>
    </xf>
    <xf numFmtId="4" fontId="14" fillId="0" borderId="10" xfId="1" applyNumberFormat="1" applyFont="1" applyFill="1" applyBorder="1" applyAlignment="1" applyProtection="1">
      <alignment horizontal="right" vertical="center"/>
    </xf>
    <xf numFmtId="3" fontId="14" fillId="0" borderId="10" xfId="0" applyNumberFormat="1" applyFont="1" applyBorder="1" applyAlignment="1">
      <alignment vertical="center"/>
    </xf>
    <xf numFmtId="4" fontId="14" fillId="0" borderId="10" xfId="0" applyNumberFormat="1" applyFont="1" applyBorder="1" applyAlignment="1">
      <alignment horizontal="right" vertical="center"/>
    </xf>
    <xf numFmtId="4" fontId="14" fillId="0" borderId="71" xfId="0" applyNumberFormat="1" applyFont="1" applyBorder="1" applyAlignment="1">
      <alignment horizontal="right" vertical="center"/>
    </xf>
    <xf numFmtId="4" fontId="14" fillId="0" borderId="28" xfId="0" applyNumberFormat="1" applyFont="1" applyBorder="1" applyAlignment="1">
      <alignment vertical="center"/>
    </xf>
    <xf numFmtId="49" fontId="14" fillId="0" borderId="38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4" fillId="0" borderId="7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3" fontId="15" fillId="0" borderId="4" xfId="1" applyNumberFormat="1" applyFont="1" applyFill="1" applyBorder="1" applyAlignment="1" applyProtection="1">
      <alignment horizontal="right" vertical="center"/>
    </xf>
    <xf numFmtId="4" fontId="15" fillId="0" borderId="4" xfId="1" applyNumberFormat="1" applyFont="1" applyFill="1" applyBorder="1" applyAlignment="1" applyProtection="1">
      <alignment horizontal="right" vertical="center"/>
    </xf>
    <xf numFmtId="3" fontId="15" fillId="0" borderId="4" xfId="0" applyNumberFormat="1" applyFont="1" applyBorder="1" applyAlignment="1">
      <alignment vertical="center"/>
    </xf>
    <xf numFmtId="4" fontId="15" fillId="0" borderId="4" xfId="0" applyNumberFormat="1" applyFont="1" applyBorder="1" applyAlignment="1">
      <alignment horizontal="right" vertical="center"/>
    </xf>
    <xf numFmtId="4" fontId="15" fillId="0" borderId="27" xfId="0" applyNumberFormat="1" applyFont="1" applyBorder="1" applyAlignment="1">
      <alignment horizontal="right" vertical="center"/>
    </xf>
    <xf numFmtId="0" fontId="15" fillId="0" borderId="24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3" fontId="15" fillId="0" borderId="13" xfId="1" applyNumberFormat="1" applyFont="1" applyFill="1" applyBorder="1" applyAlignment="1" applyProtection="1">
      <alignment horizontal="right" vertical="center"/>
    </xf>
    <xf numFmtId="4" fontId="15" fillId="0" borderId="13" xfId="1" applyNumberFormat="1" applyFont="1" applyFill="1" applyBorder="1" applyAlignment="1" applyProtection="1">
      <alignment horizontal="right" vertical="center"/>
    </xf>
    <xf numFmtId="3" fontId="15" fillId="0" borderId="13" xfId="0" applyNumberFormat="1" applyFont="1" applyBorder="1" applyAlignment="1">
      <alignment vertical="center"/>
    </xf>
    <xf numFmtId="4" fontId="15" fillId="0" borderId="13" xfId="0" applyNumberFormat="1" applyFont="1" applyBorder="1" applyAlignment="1">
      <alignment horizontal="right" vertical="center"/>
    </xf>
    <xf numFmtId="0" fontId="15" fillId="0" borderId="23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3" fontId="15" fillId="0" borderId="10" xfId="1" applyNumberFormat="1" applyFont="1" applyFill="1" applyBorder="1" applyAlignment="1" applyProtection="1">
      <alignment horizontal="right" vertical="center"/>
    </xf>
    <xf numFmtId="4" fontId="15" fillId="0" borderId="10" xfId="1" applyNumberFormat="1" applyFont="1" applyFill="1" applyBorder="1" applyAlignment="1" applyProtection="1">
      <alignment horizontal="right" vertical="center"/>
    </xf>
    <xf numFmtId="3" fontId="15" fillId="0" borderId="10" xfId="0" applyNumberFormat="1" applyFont="1" applyBorder="1" applyAlignment="1">
      <alignment vertical="center"/>
    </xf>
    <xf numFmtId="4" fontId="15" fillId="0" borderId="10" xfId="0" applyNumberFormat="1" applyFont="1" applyBorder="1" applyAlignment="1">
      <alignment horizontal="right" vertical="center"/>
    </xf>
    <xf numFmtId="0" fontId="15" fillId="0" borderId="28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3" fontId="15" fillId="0" borderId="8" xfId="0" applyNumberFormat="1" applyFont="1" applyBorder="1"/>
    <xf numFmtId="49" fontId="15" fillId="0" borderId="12" xfId="0" applyNumberFormat="1" applyFont="1" applyBorder="1" applyAlignment="1">
      <alignment horizontal="center"/>
    </xf>
    <xf numFmtId="0" fontId="15" fillId="0" borderId="12" xfId="0" applyFont="1" applyBorder="1"/>
    <xf numFmtId="3" fontId="15" fillId="0" borderId="12" xfId="0" applyNumberFormat="1" applyFont="1" applyBorder="1"/>
    <xf numFmtId="4" fontId="15" fillId="0" borderId="12" xfId="0" applyNumberFormat="1" applyFont="1" applyBorder="1" applyAlignment="1">
      <alignment horizontal="right"/>
    </xf>
    <xf numFmtId="4" fontId="15" fillId="0" borderId="39" xfId="0" applyNumberFormat="1" applyFont="1" applyBorder="1" applyAlignment="1">
      <alignment horizontal="right"/>
    </xf>
    <xf numFmtId="0" fontId="15" fillId="0" borderId="22" xfId="0" applyFont="1" applyBorder="1"/>
    <xf numFmtId="0" fontId="15" fillId="0" borderId="3" xfId="0" applyFont="1" applyBorder="1" applyAlignment="1">
      <alignment horizontal="center"/>
    </xf>
    <xf numFmtId="3" fontId="15" fillId="0" borderId="4" xfId="0" applyNumberFormat="1" applyFont="1" applyBorder="1"/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3" fontId="15" fillId="0" borderId="12" xfId="0" applyNumberFormat="1" applyFont="1" applyBorder="1" applyAlignment="1">
      <alignment vertical="center"/>
    </xf>
    <xf numFmtId="4" fontId="15" fillId="0" borderId="12" xfId="0" applyNumberFormat="1" applyFont="1" applyBorder="1" applyAlignment="1">
      <alignment horizontal="right" vertical="center"/>
    </xf>
    <xf numFmtId="4" fontId="15" fillId="0" borderId="39" xfId="0" applyNumberFormat="1" applyFont="1" applyBorder="1" applyAlignment="1">
      <alignment horizontal="right" vertical="center"/>
    </xf>
    <xf numFmtId="0" fontId="15" fillId="0" borderId="22" xfId="0" applyFont="1" applyBorder="1" applyAlignment="1">
      <alignment vertical="center"/>
    </xf>
    <xf numFmtId="49" fontId="15" fillId="0" borderId="12" xfId="0" applyNumberFormat="1" applyFont="1" applyBorder="1"/>
    <xf numFmtId="49" fontId="15" fillId="0" borderId="12" xfId="0" applyNumberFormat="1" applyFont="1" applyBorder="1" applyProtection="1">
      <protection locked="0"/>
    </xf>
    <xf numFmtId="49" fontId="15" fillId="0" borderId="12" xfId="0" applyNumberFormat="1" applyFont="1" applyBorder="1" applyAlignment="1" applyProtection="1">
      <alignment vertical="center" wrapText="1"/>
      <protection locked="0"/>
    </xf>
    <xf numFmtId="3" fontId="15" fillId="0" borderId="12" xfId="0" applyNumberFormat="1" applyFont="1" applyBorder="1" applyAlignment="1">
      <alignment horizontal="right" vertical="center"/>
    </xf>
    <xf numFmtId="0" fontId="15" fillId="0" borderId="22" xfId="0" applyFont="1" applyBorder="1" applyAlignment="1">
      <alignment horizontal="right"/>
    </xf>
    <xf numFmtId="4" fontId="15" fillId="0" borderId="12" xfId="0" applyNumberFormat="1" applyFont="1" applyFill="1" applyBorder="1" applyAlignment="1">
      <alignment horizontal="right" vertical="center"/>
    </xf>
    <xf numFmtId="3" fontId="15" fillId="0" borderId="12" xfId="0" applyNumberFormat="1" applyFont="1" applyFill="1" applyBorder="1" applyAlignment="1">
      <alignment vertical="center"/>
    </xf>
    <xf numFmtId="4" fontId="15" fillId="0" borderId="39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3" fontId="15" fillId="0" borderId="13" xfId="0" applyNumberFormat="1" applyFont="1" applyBorder="1"/>
    <xf numFmtId="4" fontId="15" fillId="0" borderId="13" xfId="0" applyNumberFormat="1" applyFont="1" applyBorder="1" applyAlignment="1">
      <alignment horizontal="right"/>
    </xf>
    <xf numFmtId="4" fontId="15" fillId="0" borderId="72" xfId="0" applyNumberFormat="1" applyFont="1" applyBorder="1" applyAlignment="1">
      <alignment horizontal="right"/>
    </xf>
    <xf numFmtId="0" fontId="15" fillId="0" borderId="23" xfId="0" applyFont="1" applyBorder="1"/>
    <xf numFmtId="0" fontId="15" fillId="0" borderId="22" xfId="0" applyFont="1" applyBorder="1" applyAlignment="1">
      <alignment horizontal="right" vertical="center"/>
    </xf>
    <xf numFmtId="0" fontId="15" fillId="0" borderId="12" xfId="0" applyFont="1" applyBorder="1" applyAlignment="1"/>
    <xf numFmtId="0" fontId="15" fillId="0" borderId="4" xfId="0" applyFont="1" applyBorder="1" applyAlignment="1">
      <alignment horizontal="center"/>
    </xf>
    <xf numFmtId="0" fontId="15" fillId="0" borderId="9" xfId="0" applyFont="1" applyBorder="1" applyAlignment="1">
      <alignment vertical="center"/>
    </xf>
    <xf numFmtId="4" fontId="15" fillId="0" borderId="4" xfId="0" applyNumberFormat="1" applyFont="1" applyBorder="1" applyAlignment="1">
      <alignment horizontal="right"/>
    </xf>
    <xf numFmtId="4" fontId="15" fillId="0" borderId="27" xfId="0" applyNumberFormat="1" applyFont="1" applyBorder="1" applyAlignment="1">
      <alignment horizontal="right"/>
    </xf>
    <xf numFmtId="0" fontId="15" fillId="0" borderId="24" xfId="0" applyFont="1" applyBorder="1"/>
    <xf numFmtId="0" fontId="15" fillId="0" borderId="3" xfId="0" applyFont="1" applyBorder="1"/>
    <xf numFmtId="0" fontId="15" fillId="0" borderId="4" xfId="0" applyFont="1" applyBorder="1"/>
    <xf numFmtId="3" fontId="15" fillId="0" borderId="4" xfId="0" applyNumberFormat="1" applyFont="1" applyBorder="1" applyAlignment="1">
      <alignment horizontal="right" vertical="center"/>
    </xf>
    <xf numFmtId="4" fontId="15" fillId="0" borderId="17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4" fontId="14" fillId="0" borderId="16" xfId="1" applyNumberFormat="1" applyFont="1" applyFill="1" applyBorder="1" applyAlignment="1" applyProtection="1">
      <alignment horizontal="right" vertical="center"/>
    </xf>
    <xf numFmtId="3" fontId="14" fillId="0" borderId="16" xfId="0" applyNumberFormat="1" applyFont="1" applyBorder="1" applyAlignment="1">
      <alignment vertical="center"/>
    </xf>
    <xf numFmtId="4" fontId="14" fillId="0" borderId="16" xfId="0" applyNumberFormat="1" applyFont="1" applyBorder="1" applyAlignment="1">
      <alignment horizontal="right" vertical="center"/>
    </xf>
    <xf numFmtId="4" fontId="14" fillId="0" borderId="35" xfId="0" applyNumberFormat="1" applyFont="1" applyBorder="1" applyAlignment="1">
      <alignment horizontal="right" vertical="center"/>
    </xf>
    <xf numFmtId="0" fontId="14" fillId="0" borderId="30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3" fontId="14" fillId="0" borderId="16" xfId="1" applyNumberFormat="1" applyFont="1" applyFill="1" applyBorder="1" applyAlignment="1" applyProtection="1">
      <alignment horizontal="right" vertical="center"/>
    </xf>
    <xf numFmtId="0" fontId="14" fillId="0" borderId="2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right" vertical="center"/>
    </xf>
    <xf numFmtId="4" fontId="14" fillId="4" borderId="73" xfId="0" applyNumberFormat="1" applyFont="1" applyFill="1" applyBorder="1" applyAlignment="1">
      <alignment horizontal="right" vertical="center"/>
    </xf>
    <xf numFmtId="0" fontId="15" fillId="4" borderId="73" xfId="0" applyFont="1" applyFill="1" applyBorder="1"/>
    <xf numFmtId="3" fontId="14" fillId="0" borderId="57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 applyProtection="1">
      <alignment vertical="center" wrapText="1"/>
      <protection locked="0"/>
    </xf>
    <xf numFmtId="4" fontId="15" fillId="0" borderId="12" xfId="1" applyNumberFormat="1" applyFont="1" applyFill="1" applyBorder="1" applyAlignment="1" applyProtection="1">
      <alignment horizontal="right" vertical="center"/>
    </xf>
    <xf numFmtId="3" fontId="15" fillId="0" borderId="12" xfId="1" applyNumberFormat="1" applyFont="1" applyFill="1" applyBorder="1" applyAlignment="1" applyProtection="1">
      <alignment horizontal="right"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3" fontId="15" fillId="0" borderId="9" xfId="0" applyNumberFormat="1" applyFont="1" applyBorder="1" applyAlignment="1">
      <alignment vertical="center"/>
    </xf>
    <xf numFmtId="4" fontId="15" fillId="0" borderId="9" xfId="0" applyNumberFormat="1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3" fontId="15" fillId="0" borderId="8" xfId="0" applyNumberFormat="1" applyFont="1" applyBorder="1" applyAlignment="1">
      <alignment vertical="center" wrapText="1"/>
    </xf>
    <xf numFmtId="4" fontId="15" fillId="0" borderId="8" xfId="0" applyNumberFormat="1" applyFont="1" applyBorder="1" applyAlignment="1">
      <alignment vertical="center"/>
    </xf>
    <xf numFmtId="3" fontId="15" fillId="0" borderId="19" xfId="0" applyNumberFormat="1" applyFont="1" applyBorder="1" applyAlignment="1">
      <alignment vertical="center"/>
    </xf>
    <xf numFmtId="0" fontId="15" fillId="0" borderId="18" xfId="0" applyFont="1" applyBorder="1"/>
    <xf numFmtId="49" fontId="15" fillId="0" borderId="14" xfId="0" applyNumberFormat="1" applyFont="1" applyBorder="1" applyAlignment="1">
      <alignment horizontal="center" vertical="center"/>
    </xf>
    <xf numFmtId="3" fontId="15" fillId="0" borderId="14" xfId="0" applyNumberFormat="1" applyFont="1" applyBorder="1" applyAlignment="1">
      <alignment vertical="center" wrapText="1"/>
    </xf>
    <xf numFmtId="3" fontId="15" fillId="0" borderId="14" xfId="0" applyNumberFormat="1" applyFont="1" applyBorder="1" applyAlignment="1">
      <alignment vertical="center"/>
    </xf>
    <xf numFmtId="4" fontId="15" fillId="0" borderId="14" xfId="0" applyNumberFormat="1" applyFont="1" applyBorder="1" applyAlignment="1">
      <alignment vertical="center"/>
    </xf>
    <xf numFmtId="3" fontId="15" fillId="0" borderId="34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horizontal="right" vertical="center"/>
    </xf>
    <xf numFmtId="4" fontId="15" fillId="0" borderId="19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3" fontId="15" fillId="0" borderId="21" xfId="1" applyNumberFormat="1" applyFont="1" applyFill="1" applyBorder="1" applyAlignment="1" applyProtection="1">
      <alignment horizontal="right" vertical="center"/>
    </xf>
    <xf numFmtId="4" fontId="15" fillId="0" borderId="21" xfId="1" applyNumberFormat="1" applyFont="1" applyFill="1" applyBorder="1" applyAlignment="1" applyProtection="1">
      <alignment horizontal="right" vertical="center"/>
    </xf>
    <xf numFmtId="3" fontId="15" fillId="0" borderId="21" xfId="0" applyNumberFormat="1" applyFont="1" applyBorder="1" applyAlignment="1">
      <alignment horizontal="right" vertical="center"/>
    </xf>
    <xf numFmtId="4" fontId="15" fillId="0" borderId="21" xfId="0" applyNumberFormat="1" applyFont="1" applyBorder="1" applyAlignment="1">
      <alignment horizontal="right" vertical="center"/>
    </xf>
    <xf numFmtId="0" fontId="15" fillId="0" borderId="37" xfId="0" applyFont="1" applyBorder="1" applyAlignment="1">
      <alignment vertical="center"/>
    </xf>
    <xf numFmtId="49" fontId="15" fillId="0" borderId="12" xfId="0" applyNumberFormat="1" applyFont="1" applyBorder="1" applyAlignment="1">
      <alignment vertical="center"/>
    </xf>
    <xf numFmtId="3" fontId="15" fillId="0" borderId="13" xfId="0" applyNumberFormat="1" applyFont="1" applyBorder="1" applyAlignment="1">
      <alignment horizontal="right" vertical="center"/>
    </xf>
    <xf numFmtId="4" fontId="15" fillId="0" borderId="72" xfId="0" applyNumberFormat="1" applyFont="1" applyBorder="1" applyAlignment="1">
      <alignment horizontal="right" vertical="center"/>
    </xf>
    <xf numFmtId="49" fontId="15" fillId="0" borderId="12" xfId="0" applyNumberFormat="1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15" fillId="0" borderId="14" xfId="0" applyFont="1" applyBorder="1"/>
    <xf numFmtId="0" fontId="15" fillId="0" borderId="11" xfId="0" applyFont="1" applyBorder="1" applyAlignment="1">
      <alignment vertical="center" wrapText="1"/>
    </xf>
    <xf numFmtId="0" fontId="15" fillId="0" borderId="20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76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49" fontId="15" fillId="0" borderId="21" xfId="0" applyNumberFormat="1" applyFont="1" applyBorder="1" applyAlignment="1">
      <alignment horizontal="center"/>
    </xf>
    <xf numFmtId="0" fontId="15" fillId="0" borderId="21" xfId="0" applyFont="1" applyBorder="1"/>
    <xf numFmtId="3" fontId="15" fillId="0" borderId="21" xfId="0" applyNumberFormat="1" applyFont="1" applyBorder="1"/>
    <xf numFmtId="4" fontId="15" fillId="0" borderId="21" xfId="0" applyNumberFormat="1" applyFont="1" applyBorder="1" applyAlignment="1">
      <alignment horizontal="right"/>
    </xf>
    <xf numFmtId="3" fontId="15" fillId="0" borderId="21" xfId="0" applyNumberFormat="1" applyFont="1" applyBorder="1" applyAlignment="1">
      <alignment horizontal="right"/>
    </xf>
    <xf numFmtId="4" fontId="15" fillId="0" borderId="53" xfId="0" applyNumberFormat="1" applyFont="1" applyBorder="1" applyAlignment="1">
      <alignment horizontal="right"/>
    </xf>
    <xf numFmtId="0" fontId="15" fillId="0" borderId="37" xfId="0" applyFont="1" applyBorder="1"/>
    <xf numFmtId="49" fontId="15" fillId="0" borderId="12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right"/>
    </xf>
    <xf numFmtId="0" fontId="15" fillId="0" borderId="12" xfId="0" applyFont="1" applyBorder="1" applyProtection="1">
      <protection locked="0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11" xfId="0" applyFont="1" applyBorder="1" applyAlignment="1">
      <alignment horizontal="center"/>
    </xf>
    <xf numFmtId="3" fontId="15" fillId="0" borderId="11" xfId="0" applyNumberFormat="1" applyFont="1" applyBorder="1"/>
    <xf numFmtId="4" fontId="15" fillId="0" borderId="11" xfId="0" applyNumberFormat="1" applyFont="1" applyBorder="1"/>
    <xf numFmtId="0" fontId="15" fillId="0" borderId="20" xfId="0" applyFont="1" applyBorder="1"/>
    <xf numFmtId="4" fontId="14" fillId="0" borderId="2" xfId="1" applyNumberFormat="1" applyFont="1" applyFill="1" applyBorder="1" applyAlignment="1" applyProtection="1">
      <alignment horizontal="right" vertical="center"/>
    </xf>
    <xf numFmtId="4" fontId="14" fillId="0" borderId="81" xfId="1" applyNumberFormat="1" applyFont="1" applyFill="1" applyBorder="1" applyAlignment="1" applyProtection="1">
      <alignment horizontal="right" vertical="center"/>
    </xf>
    <xf numFmtId="3" fontId="14" fillId="0" borderId="70" xfId="0" applyNumberFormat="1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4" fontId="14" fillId="0" borderId="17" xfId="1" applyNumberFormat="1" applyFont="1" applyFill="1" applyBorder="1" applyAlignment="1" applyProtection="1">
      <alignment horizontal="right" vertical="center"/>
    </xf>
    <xf numFmtId="3" fontId="14" fillId="0" borderId="17" xfId="0" applyNumberFormat="1" applyFont="1" applyBorder="1" applyAlignment="1">
      <alignment horizontal="right" vertical="center"/>
    </xf>
    <xf numFmtId="4" fontId="14" fillId="0" borderId="17" xfId="0" applyNumberFormat="1" applyFont="1" applyBorder="1" applyAlignment="1">
      <alignment horizontal="right" vertical="center"/>
    </xf>
    <xf numFmtId="4" fontId="14" fillId="0" borderId="82" xfId="0" applyNumberFormat="1" applyFont="1" applyBorder="1" applyAlignment="1">
      <alignment horizontal="right" vertical="center"/>
    </xf>
    <xf numFmtId="0" fontId="14" fillId="0" borderId="24" xfId="0" applyFont="1" applyBorder="1" applyAlignment="1">
      <alignment vertical="center"/>
    </xf>
    <xf numFmtId="0" fontId="14" fillId="0" borderId="28" xfId="0" applyFont="1" applyBorder="1"/>
    <xf numFmtId="0" fontId="14" fillId="0" borderId="59" xfId="0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4" fontId="15" fillId="0" borderId="53" xfId="0" applyNumberFormat="1" applyFont="1" applyBorder="1" applyAlignment="1">
      <alignment horizontal="right" vertical="center"/>
    </xf>
    <xf numFmtId="0" fontId="14" fillId="0" borderId="37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4" fillId="0" borderId="10" xfId="0" applyFont="1" applyBorder="1" applyAlignment="1" applyProtection="1">
      <alignment vertical="center" wrapText="1"/>
      <protection locked="0"/>
    </xf>
    <xf numFmtId="0" fontId="15" fillId="0" borderId="10" xfId="0" applyFont="1" applyBorder="1" applyAlignment="1" applyProtection="1">
      <alignment vertical="center" wrapText="1"/>
      <protection locked="0"/>
    </xf>
    <xf numFmtId="3" fontId="15" fillId="0" borderId="10" xfId="0" applyNumberFormat="1" applyFont="1" applyBorder="1" applyAlignment="1">
      <alignment horizontal="right" vertical="center"/>
    </xf>
    <xf numFmtId="3" fontId="14" fillId="0" borderId="16" xfId="0" applyNumberFormat="1" applyFont="1" applyBorder="1" applyAlignment="1">
      <alignment horizontal="right"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3" fontId="15" fillId="0" borderId="17" xfId="0" applyNumberFormat="1" applyFont="1" applyBorder="1" applyAlignment="1">
      <alignment vertical="center"/>
    </xf>
    <xf numFmtId="3" fontId="15" fillId="0" borderId="17" xfId="0" applyNumberFormat="1" applyFont="1" applyBorder="1" applyAlignment="1">
      <alignment horizontal="right" vertical="center"/>
    </xf>
    <xf numFmtId="4" fontId="15" fillId="0" borderId="82" xfId="0" applyNumberFormat="1" applyFont="1" applyBorder="1" applyAlignment="1">
      <alignment horizontal="right" vertical="center"/>
    </xf>
    <xf numFmtId="0" fontId="15" fillId="0" borderId="51" xfId="0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49" fontId="15" fillId="0" borderId="16" xfId="0" applyNumberFormat="1" applyFont="1" applyBorder="1" applyAlignment="1">
      <alignment vertical="center"/>
    </xf>
    <xf numFmtId="3" fontId="15" fillId="0" borderId="16" xfId="0" applyNumberFormat="1" applyFont="1" applyBorder="1" applyAlignment="1">
      <alignment vertical="center"/>
    </xf>
    <xf numFmtId="4" fontId="15" fillId="0" borderId="16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0" fontId="15" fillId="0" borderId="30" xfId="0" applyFont="1" applyBorder="1" applyAlignment="1">
      <alignment vertical="center"/>
    </xf>
    <xf numFmtId="0" fontId="15" fillId="0" borderId="39" xfId="0" applyFont="1" applyBorder="1" applyAlignment="1">
      <alignment vertical="center" wrapText="1"/>
    </xf>
    <xf numFmtId="4" fontId="15" fillId="0" borderId="9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49" xfId="0" applyFont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49" fontId="15" fillId="0" borderId="9" xfId="0" applyNumberFormat="1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3" fontId="15" fillId="0" borderId="9" xfId="0" applyNumberFormat="1" applyFont="1" applyBorder="1"/>
    <xf numFmtId="0" fontId="15" fillId="0" borderId="31" xfId="0" applyFont="1" applyBorder="1"/>
    <xf numFmtId="4" fontId="15" fillId="0" borderId="12" xfId="0" applyNumberFormat="1" applyFont="1" applyBorder="1"/>
    <xf numFmtId="49" fontId="15" fillId="0" borderId="11" xfId="0" applyNumberFormat="1" applyFont="1" applyBorder="1"/>
    <xf numFmtId="2" fontId="15" fillId="0" borderId="11" xfId="0" applyNumberFormat="1" applyFont="1" applyBorder="1"/>
    <xf numFmtId="0" fontId="14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3" fontId="16" fillId="0" borderId="0" xfId="0" applyNumberFormat="1" applyFont="1" applyBorder="1"/>
    <xf numFmtId="0" fontId="18" fillId="0" borderId="0" xfId="0" applyFont="1" applyBorder="1"/>
    <xf numFmtId="0" fontId="17" fillId="0" borderId="0" xfId="0" applyFont="1" applyBorder="1" applyAlignment="1">
      <alignment horizontal="center" vertical="center"/>
    </xf>
    <xf numFmtId="0" fontId="16" fillId="2" borderId="1" xfId="0" applyFont="1" applyFill="1" applyBorder="1"/>
    <xf numFmtId="0" fontId="16" fillId="2" borderId="2" xfId="0" applyFont="1" applyFill="1" applyBorder="1"/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6" fillId="2" borderId="62" xfId="0" applyFont="1" applyFill="1" applyBorder="1"/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49" fontId="16" fillId="2" borderId="4" xfId="0" applyNumberFormat="1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6" fillId="2" borderId="24" xfId="0" applyFont="1" applyFill="1" applyBorder="1"/>
    <xf numFmtId="0" fontId="19" fillId="2" borderId="5" xfId="0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center" vertical="center"/>
    </xf>
    <xf numFmtId="3" fontId="19" fillId="2" borderId="65" xfId="0" applyNumberFormat="1" applyFont="1" applyFill="1" applyBorder="1" applyAlignment="1">
      <alignment horizontal="center" vertical="center"/>
    </xf>
    <xf numFmtId="0" fontId="19" fillId="2" borderId="66" xfId="0" applyFont="1" applyFill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4" fontId="14" fillId="0" borderId="57" xfId="1" applyNumberFormat="1" applyFont="1" applyFill="1" applyBorder="1" applyAlignment="1" applyProtection="1">
      <alignment vertical="center"/>
    </xf>
    <xf numFmtId="0" fontId="15" fillId="0" borderId="17" xfId="0" applyFont="1" applyBorder="1"/>
    <xf numFmtId="3" fontId="15" fillId="0" borderId="17" xfId="1" applyNumberFormat="1" applyFont="1" applyFill="1" applyBorder="1" applyAlignment="1" applyProtection="1">
      <alignment horizontal="right" vertical="center"/>
    </xf>
    <xf numFmtId="4" fontId="15" fillId="0" borderId="17" xfId="1" applyNumberFormat="1" applyFont="1" applyFill="1" applyBorder="1" applyAlignment="1" applyProtection="1">
      <alignment vertical="center"/>
    </xf>
    <xf numFmtId="4" fontId="15" fillId="0" borderId="17" xfId="0" applyNumberFormat="1" applyFont="1" applyBorder="1" applyAlignment="1">
      <alignment vertical="center"/>
    </xf>
    <xf numFmtId="0" fontId="15" fillId="0" borderId="83" xfId="0" applyFont="1" applyBorder="1"/>
    <xf numFmtId="0" fontId="15" fillId="0" borderId="84" xfId="0" applyFont="1" applyBorder="1"/>
    <xf numFmtId="0" fontId="15" fillId="0" borderId="85" xfId="0" applyFont="1" applyBorder="1" applyAlignment="1">
      <alignment horizontal="center"/>
    </xf>
    <xf numFmtId="3" fontId="15" fillId="0" borderId="85" xfId="0" applyNumberFormat="1" applyFont="1" applyBorder="1"/>
    <xf numFmtId="4" fontId="15" fillId="0" borderId="85" xfId="0" applyNumberFormat="1" applyFont="1" applyBorder="1" applyAlignment="1"/>
    <xf numFmtId="0" fontId="15" fillId="0" borderId="86" xfId="0" applyFont="1" applyBorder="1"/>
    <xf numFmtId="4" fontId="14" fillId="0" borderId="7" xfId="1" applyNumberFormat="1" applyFont="1" applyFill="1" applyBorder="1" applyAlignment="1" applyProtection="1">
      <alignment vertical="center"/>
    </xf>
    <xf numFmtId="4" fontId="14" fillId="0" borderId="7" xfId="0" applyNumberFormat="1" applyFont="1" applyBorder="1" applyAlignment="1">
      <alignment vertical="center"/>
    </xf>
    <xf numFmtId="0" fontId="14" fillId="0" borderId="8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right" vertical="center"/>
    </xf>
    <xf numFmtId="3" fontId="16" fillId="0" borderId="8" xfId="0" applyNumberFormat="1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4" fillId="0" borderId="1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vertical="center" wrapText="1"/>
    </xf>
    <xf numFmtId="0" fontId="15" fillId="0" borderId="12" xfId="0" applyFont="1" applyBorder="1" applyAlignment="1">
      <alignment wrapText="1"/>
    </xf>
    <xf numFmtId="0" fontId="15" fillId="0" borderId="88" xfId="0" applyFont="1" applyBorder="1" applyAlignment="1">
      <alignment horizontal="center" vertical="center"/>
    </xf>
    <xf numFmtId="3" fontId="15" fillId="0" borderId="45" xfId="0" applyNumberFormat="1" applyFont="1" applyBorder="1" applyAlignment="1">
      <alignment vertical="center"/>
    </xf>
    <xf numFmtId="0" fontId="15" fillId="0" borderId="46" xfId="0" applyFont="1" applyBorder="1" applyAlignment="1">
      <alignment horizontal="center"/>
    </xf>
    <xf numFmtId="0" fontId="15" fillId="0" borderId="46" xfId="0" applyFont="1" applyBorder="1"/>
    <xf numFmtId="3" fontId="15" fillId="0" borderId="46" xfId="0" applyNumberFormat="1" applyFont="1" applyBorder="1"/>
    <xf numFmtId="4" fontId="15" fillId="0" borderId="46" xfId="0" applyNumberFormat="1" applyFont="1" applyBorder="1" applyAlignment="1">
      <alignment horizontal="right"/>
    </xf>
    <xf numFmtId="4" fontId="15" fillId="0" borderId="89" xfId="0" applyNumberFormat="1" applyFont="1" applyBorder="1" applyAlignment="1">
      <alignment horizontal="right"/>
    </xf>
    <xf numFmtId="0" fontId="15" fillId="0" borderId="47" xfId="0" applyFont="1" applyBorder="1"/>
    <xf numFmtId="0" fontId="15" fillId="0" borderId="21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vertical="center" wrapText="1"/>
    </xf>
    <xf numFmtId="4" fontId="15" fillId="0" borderId="12" xfId="0" applyNumberFormat="1" applyFont="1" applyBorder="1" applyAlignment="1">
      <alignment horizontal="right" vertical="center" wrapText="1"/>
    </xf>
    <xf numFmtId="4" fontId="15" fillId="0" borderId="39" xfId="0" applyNumberFormat="1" applyFont="1" applyBorder="1" applyAlignment="1">
      <alignment horizontal="right" vertical="center" wrapText="1"/>
    </xf>
    <xf numFmtId="0" fontId="15" fillId="0" borderId="22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horizontal="right" vertical="center" wrapText="1"/>
    </xf>
    <xf numFmtId="0" fontId="15" fillId="0" borderId="24" xfId="0" applyFont="1" applyBorder="1" applyAlignment="1">
      <alignment vertical="center" wrapText="1"/>
    </xf>
    <xf numFmtId="0" fontId="15" fillId="0" borderId="25" xfId="0" applyFont="1" applyBorder="1" applyAlignment="1">
      <alignment vertical="center"/>
    </xf>
    <xf numFmtId="3" fontId="15" fillId="0" borderId="17" xfId="0" applyNumberFormat="1" applyFont="1" applyBorder="1"/>
    <xf numFmtId="4" fontId="15" fillId="0" borderId="17" xfId="0" applyNumberFormat="1" applyFont="1" applyBorder="1" applyAlignment="1">
      <alignment horizontal="right"/>
    </xf>
    <xf numFmtId="0" fontId="15" fillId="0" borderId="51" xfId="0" applyFont="1" applyBorder="1"/>
    <xf numFmtId="0" fontId="14" fillId="0" borderId="91" xfId="0" applyFont="1" applyBorder="1"/>
    <xf numFmtId="0" fontId="14" fillId="0" borderId="73" xfId="0" applyFont="1" applyBorder="1"/>
    <xf numFmtId="0" fontId="14" fillId="0" borderId="27" xfId="0" applyFont="1" applyBorder="1" applyAlignment="1">
      <alignment horizontal="center" vertical="center"/>
    </xf>
    <xf numFmtId="0" fontId="15" fillId="0" borderId="45" xfId="0" applyFont="1" applyBorder="1"/>
    <xf numFmtId="3" fontId="14" fillId="0" borderId="73" xfId="0" applyNumberFormat="1" applyFont="1" applyBorder="1"/>
    <xf numFmtId="3" fontId="14" fillId="0" borderId="4" xfId="0" applyNumberFormat="1" applyFont="1" applyBorder="1" applyAlignment="1">
      <alignment horizontal="center" vertical="center"/>
    </xf>
    <xf numFmtId="3" fontId="14" fillId="0" borderId="57" xfId="0" applyNumberFormat="1" applyFont="1" applyBorder="1" applyAlignment="1">
      <alignment vertical="center"/>
    </xf>
    <xf numFmtId="4" fontId="14" fillId="0" borderId="57" xfId="0" applyNumberFormat="1" applyFont="1" applyBorder="1" applyAlignment="1">
      <alignment horizontal="right" vertical="center"/>
    </xf>
    <xf numFmtId="1" fontId="14" fillId="0" borderId="4" xfId="0" applyNumberFormat="1" applyFont="1" applyBorder="1" applyAlignment="1">
      <alignment horizontal="center" vertical="center"/>
    </xf>
    <xf numFmtId="0" fontId="14" fillId="0" borderId="75" xfId="0" applyFont="1" applyBorder="1" applyAlignment="1">
      <alignment vertical="center"/>
    </xf>
    <xf numFmtId="0" fontId="14" fillId="0" borderId="7" xfId="0" applyFont="1" applyBorder="1" applyAlignment="1">
      <alignment vertical="top" wrapText="1"/>
    </xf>
    <xf numFmtId="4" fontId="15" fillId="0" borderId="14" xfId="0" applyNumberFormat="1" applyFont="1" applyBorder="1" applyAlignment="1">
      <alignment horizontal="right" vertical="center"/>
    </xf>
    <xf numFmtId="0" fontId="15" fillId="0" borderId="34" xfId="0" applyFont="1" applyBorder="1" applyAlignment="1">
      <alignment vertical="center"/>
    </xf>
    <xf numFmtId="1" fontId="14" fillId="0" borderId="7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3" fontId="14" fillId="0" borderId="58" xfId="0" applyNumberFormat="1" applyFont="1" applyBorder="1" applyAlignment="1">
      <alignment vertical="center"/>
    </xf>
    <xf numFmtId="0" fontId="20" fillId="0" borderId="69" xfId="0" applyFont="1" applyBorder="1" applyAlignment="1">
      <alignment vertical="center"/>
    </xf>
    <xf numFmtId="0" fontId="16" fillId="0" borderId="77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4" fontId="16" fillId="0" borderId="13" xfId="0" applyNumberFormat="1" applyFont="1" applyBorder="1" applyAlignment="1">
      <alignment horizontal="right" vertical="center"/>
    </xf>
    <xf numFmtId="0" fontId="16" fillId="0" borderId="23" xfId="0" applyFont="1" applyBorder="1" applyAlignment="1">
      <alignment vertical="center"/>
    </xf>
    <xf numFmtId="0" fontId="16" fillId="0" borderId="11" xfId="0" applyFont="1" applyBorder="1"/>
    <xf numFmtId="3" fontId="16" fillId="0" borderId="11" xfId="0" applyNumberFormat="1" applyFont="1" applyBorder="1"/>
    <xf numFmtId="2" fontId="16" fillId="0" borderId="11" xfId="0" applyNumberFormat="1" applyFont="1" applyBorder="1" applyAlignment="1">
      <alignment horizontal="right"/>
    </xf>
    <xf numFmtId="4" fontId="16" fillId="0" borderId="11" xfId="0" applyNumberFormat="1" applyFont="1" applyBorder="1" applyAlignment="1">
      <alignment horizontal="right" vertical="center"/>
    </xf>
    <xf numFmtId="0" fontId="16" fillId="0" borderId="20" xfId="0" applyFont="1" applyBorder="1"/>
    <xf numFmtId="0" fontId="20" fillId="0" borderId="7" xfId="0" applyFont="1" applyBorder="1" applyAlignment="1">
      <alignment horizontal="center" vertical="center"/>
    </xf>
    <xf numFmtId="3" fontId="20" fillId="0" borderId="7" xfId="0" applyNumberFormat="1" applyFont="1" applyBorder="1" applyAlignment="1">
      <alignment vertical="center"/>
    </xf>
    <xf numFmtId="4" fontId="20" fillId="0" borderId="7" xfId="0" applyNumberFormat="1" applyFont="1" applyBorder="1" applyAlignment="1">
      <alignment horizontal="right" vertical="center"/>
    </xf>
    <xf numFmtId="4" fontId="20" fillId="0" borderId="16" xfId="0" applyNumberFormat="1" applyFont="1" applyBorder="1" applyAlignment="1">
      <alignment horizontal="right" vertical="center"/>
    </xf>
    <xf numFmtId="0" fontId="20" fillId="0" borderId="32" xfId="0" applyFont="1" applyBorder="1" applyAlignment="1">
      <alignment vertical="center"/>
    </xf>
    <xf numFmtId="0" fontId="14" fillId="0" borderId="76" xfId="0" applyFont="1" applyFill="1" applyBorder="1" applyAlignment="1">
      <alignment horizontal="center" vertical="center"/>
    </xf>
    <xf numFmtId="3" fontId="14" fillId="0" borderId="58" xfId="0" applyNumberFormat="1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4" fontId="14" fillId="0" borderId="58" xfId="0" applyNumberFormat="1" applyFont="1" applyFill="1" applyBorder="1" applyAlignment="1">
      <alignment horizontal="right" vertical="center"/>
    </xf>
    <xf numFmtId="0" fontId="14" fillId="0" borderId="59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/>
    </xf>
    <xf numFmtId="3" fontId="14" fillId="0" borderId="58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4" fontId="15" fillId="0" borderId="27" xfId="0" applyNumberFormat="1" applyFont="1" applyFill="1" applyBorder="1" applyAlignment="1">
      <alignment horizontal="right" vertical="center"/>
    </xf>
    <xf numFmtId="0" fontId="15" fillId="0" borderId="24" xfId="0" applyFont="1" applyFill="1" applyBorder="1" applyAlignment="1">
      <alignment vertical="center"/>
    </xf>
    <xf numFmtId="0" fontId="14" fillId="0" borderId="10" xfId="0" applyFont="1" applyBorder="1" applyAlignment="1">
      <alignment vertical="top" wrapText="1"/>
    </xf>
    <xf numFmtId="1" fontId="15" fillId="0" borderId="4" xfId="0" applyNumberFormat="1" applyFont="1" applyBorder="1" applyAlignment="1">
      <alignment horizontal="center"/>
    </xf>
    <xf numFmtId="0" fontId="14" fillId="0" borderId="51" xfId="0" applyFont="1" applyBorder="1" applyAlignment="1">
      <alignment vertical="center"/>
    </xf>
    <xf numFmtId="1" fontId="14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vertical="center" wrapText="1"/>
    </xf>
    <xf numFmtId="4" fontId="15" fillId="0" borderId="11" xfId="0" applyNumberFormat="1" applyFont="1" applyBorder="1" applyAlignment="1">
      <alignment vertical="center"/>
    </xf>
    <xf numFmtId="49" fontId="14" fillId="0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right" vertical="center"/>
    </xf>
    <xf numFmtId="0" fontId="14" fillId="0" borderId="32" xfId="0" applyFont="1" applyFill="1" applyBorder="1" applyAlignment="1">
      <alignment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vertical="center"/>
    </xf>
    <xf numFmtId="3" fontId="14" fillId="0" borderId="17" xfId="1" applyNumberFormat="1" applyFont="1" applyFill="1" applyBorder="1" applyAlignment="1" applyProtection="1">
      <alignment horizontal="right" vertical="center"/>
    </xf>
    <xf numFmtId="4" fontId="14" fillId="0" borderId="4" xfId="1" applyNumberFormat="1" applyFont="1" applyFill="1" applyBorder="1" applyAlignment="1" applyProtection="1">
      <alignment horizontal="right" vertical="center"/>
    </xf>
    <xf numFmtId="4" fontId="14" fillId="0" borderId="27" xfId="0" applyNumberFormat="1" applyFont="1" applyBorder="1" applyAlignment="1">
      <alignment horizontal="right" vertical="center"/>
    </xf>
    <xf numFmtId="3" fontId="14" fillId="0" borderId="10" xfId="1" applyNumberFormat="1" applyFont="1" applyFill="1" applyBorder="1" applyAlignment="1" applyProtection="1">
      <alignment vertical="center"/>
    </xf>
    <xf numFmtId="3" fontId="14" fillId="0" borderId="10" xfId="0" applyNumberFormat="1" applyFont="1" applyBorder="1"/>
    <xf numFmtId="4" fontId="14" fillId="0" borderId="10" xfId="0" applyNumberFormat="1" applyFont="1" applyBorder="1" applyAlignment="1">
      <alignment horizontal="right"/>
    </xf>
    <xf numFmtId="49" fontId="15" fillId="0" borderId="13" xfId="0" applyNumberFormat="1" applyFont="1" applyBorder="1"/>
    <xf numFmtId="4" fontId="15" fillId="0" borderId="23" xfId="0" applyNumberFormat="1" applyFont="1" applyBorder="1" applyAlignment="1">
      <alignment horizontal="right" vertical="center"/>
    </xf>
    <xf numFmtId="0" fontId="15" fillId="0" borderId="21" xfId="0" applyFont="1" applyBorder="1" applyAlignment="1"/>
    <xf numFmtId="4" fontId="14" fillId="0" borderId="92" xfId="0" applyNumberFormat="1" applyFont="1" applyBorder="1" applyAlignment="1">
      <alignment horizontal="right" vertical="center"/>
    </xf>
    <xf numFmtId="0" fontId="15" fillId="0" borderId="12" xfId="0" applyFont="1" applyBorder="1" applyAlignment="1" applyProtection="1">
      <alignment vertical="center" wrapText="1"/>
      <protection locked="0"/>
    </xf>
    <xf numFmtId="4" fontId="15" fillId="0" borderId="12" xfId="0" applyNumberFormat="1" applyFont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4" fontId="14" fillId="0" borderId="28" xfId="0" applyNumberFormat="1" applyFont="1" applyBorder="1" applyAlignment="1">
      <alignment horizontal="right" vertical="center"/>
    </xf>
    <xf numFmtId="0" fontId="15" fillId="0" borderId="12" xfId="0" applyFont="1" applyBorder="1" applyAlignment="1" applyProtection="1">
      <alignment vertical="center"/>
      <protection locked="0"/>
    </xf>
    <xf numFmtId="0" fontId="15" fillId="4" borderId="12" xfId="0" applyFont="1" applyFill="1" applyBorder="1" applyAlignment="1">
      <alignment vertical="center"/>
    </xf>
    <xf numFmtId="0" fontId="15" fillId="0" borderId="9" xfId="0" applyFont="1" applyBorder="1" applyAlignment="1" applyProtection="1">
      <alignment vertical="center" wrapText="1"/>
      <protection locked="0"/>
    </xf>
    <xf numFmtId="4" fontId="15" fillId="0" borderId="16" xfId="0" applyNumberFormat="1" applyFont="1" applyBorder="1" applyAlignment="1">
      <alignment vertical="center"/>
    </xf>
    <xf numFmtId="4" fontId="15" fillId="0" borderId="21" xfId="0" applyNumberFormat="1" applyFont="1" applyBorder="1" applyAlignment="1">
      <alignment vertical="center"/>
    </xf>
    <xf numFmtId="4" fontId="15" fillId="0" borderId="37" xfId="0" applyNumberFormat="1" applyFont="1" applyBorder="1" applyAlignment="1">
      <alignment horizontal="right" vertical="center"/>
    </xf>
    <xf numFmtId="0" fontId="15" fillId="0" borderId="9" xfId="0" applyFont="1" applyBorder="1"/>
    <xf numFmtId="4" fontId="14" fillId="0" borderId="16" xfId="0" applyNumberFormat="1" applyFont="1" applyBorder="1" applyAlignment="1">
      <alignment vertical="center"/>
    </xf>
    <xf numFmtId="4" fontId="15" fillId="0" borderId="4" xfId="0" applyNumberFormat="1" applyFont="1" applyBorder="1" applyAlignment="1">
      <alignment vertical="center"/>
    </xf>
    <xf numFmtId="49" fontId="15" fillId="0" borderId="17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3" fontId="14" fillId="0" borderId="10" xfId="0" applyNumberFormat="1" applyFont="1" applyBorder="1" applyAlignment="1">
      <alignment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0" fontId="14" fillId="0" borderId="28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4" fontId="15" fillId="0" borderId="8" xfId="0" applyNumberFormat="1" applyFont="1" applyBorder="1" applyAlignment="1">
      <alignment horizontal="right" vertical="center" wrapText="1"/>
    </xf>
    <xf numFmtId="0" fontId="15" fillId="0" borderId="19" xfId="0" applyFont="1" applyBorder="1" applyAlignment="1">
      <alignment vertical="center" wrapText="1"/>
    </xf>
    <xf numFmtId="3" fontId="15" fillId="0" borderId="9" xfId="0" applyNumberFormat="1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4" fontId="15" fillId="0" borderId="9" xfId="1" applyNumberFormat="1" applyFont="1" applyFill="1" applyBorder="1" applyAlignment="1" applyProtection="1">
      <alignment horizontal="right" vertical="center"/>
    </xf>
    <xf numFmtId="0" fontId="15" fillId="0" borderId="72" xfId="0" applyFont="1" applyBorder="1" applyAlignment="1">
      <alignment vertical="center" wrapText="1"/>
    </xf>
    <xf numFmtId="4" fontId="15" fillId="0" borderId="11" xfId="0" applyNumberFormat="1" applyFont="1" applyBorder="1" applyAlignment="1">
      <alignment horizontal="right"/>
    </xf>
    <xf numFmtId="0" fontId="14" fillId="0" borderId="19" xfId="0" applyFont="1" applyBorder="1" applyAlignment="1">
      <alignment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4" fontId="14" fillId="0" borderId="10" xfId="0" applyNumberFormat="1" applyFont="1" applyBorder="1" applyAlignment="1" applyProtection="1">
      <alignment horizontal="right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4" fontId="15" fillId="0" borderId="21" xfId="0" applyNumberFormat="1" applyFont="1" applyBorder="1" applyAlignment="1" applyProtection="1">
      <alignment horizontal="right" vertical="center"/>
      <protection locked="0"/>
    </xf>
    <xf numFmtId="4" fontId="15" fillId="0" borderId="12" xfId="0" applyNumberFormat="1" applyFont="1" applyBorder="1" applyAlignment="1" applyProtection="1">
      <alignment horizontal="right"/>
      <protection locked="0"/>
    </xf>
    <xf numFmtId="0" fontId="15" fillId="0" borderId="12" xfId="0" applyFont="1" applyBorder="1" applyAlignment="1" applyProtection="1">
      <alignment horizontal="center"/>
      <protection locked="0"/>
    </xf>
    <xf numFmtId="3" fontId="14" fillId="0" borderId="10" xfId="0" applyNumberFormat="1" applyFont="1" applyBorder="1" applyAlignment="1" applyProtection="1">
      <alignment vertical="center"/>
      <protection locked="0"/>
    </xf>
    <xf numFmtId="4" fontId="14" fillId="0" borderId="10" xfId="0" applyNumberFormat="1" applyFont="1" applyBorder="1" applyAlignment="1" applyProtection="1">
      <alignment horizontal="right" vertical="center"/>
      <protection locked="0"/>
    </xf>
    <xf numFmtId="3" fontId="15" fillId="0" borderId="12" xfId="0" applyNumberFormat="1" applyFont="1" applyBorder="1" applyProtection="1">
      <protection locked="0"/>
    </xf>
    <xf numFmtId="0" fontId="15" fillId="0" borderId="22" xfId="0" applyFont="1" applyBorder="1" applyProtection="1">
      <protection locked="0"/>
    </xf>
    <xf numFmtId="4" fontId="15" fillId="0" borderId="4" xfId="0" applyNumberFormat="1" applyFont="1" applyBorder="1" applyAlignment="1" applyProtection="1">
      <alignment horizontal="right"/>
      <protection locked="0"/>
    </xf>
    <xf numFmtId="0" fontId="15" fillId="0" borderId="24" xfId="0" applyFont="1" applyBorder="1" applyProtection="1">
      <protection locked="0"/>
    </xf>
    <xf numFmtId="0" fontId="15" fillId="0" borderId="10" xfId="0" applyFont="1" applyBorder="1" applyAlignment="1">
      <alignment horizontal="center"/>
    </xf>
    <xf numFmtId="3" fontId="14" fillId="0" borderId="10" xfId="0" applyNumberFormat="1" applyFont="1" applyBorder="1" applyAlignment="1" applyProtection="1">
      <alignment horizontal="right" vertical="center"/>
      <protection locked="0"/>
    </xf>
    <xf numFmtId="3" fontId="15" fillId="0" borderId="8" xfId="0" applyNumberFormat="1" applyFont="1" applyBorder="1" applyAlignment="1" applyProtection="1">
      <alignment horizontal="right" vertical="center"/>
      <protection locked="0"/>
    </xf>
    <xf numFmtId="4" fontId="15" fillId="0" borderId="8" xfId="0" applyNumberFormat="1" applyFont="1" applyBorder="1" applyAlignment="1" applyProtection="1">
      <alignment horizontal="right" vertical="center"/>
      <protection locked="0"/>
    </xf>
    <xf numFmtId="0" fontId="15" fillId="0" borderId="21" xfId="0" applyFont="1" applyBorder="1" applyAlignment="1" applyProtection="1">
      <alignment horizontal="center"/>
      <protection locked="0"/>
    </xf>
    <xf numFmtId="0" fontId="15" fillId="0" borderId="21" xfId="0" applyFont="1" applyBorder="1" applyProtection="1">
      <protection locked="0"/>
    </xf>
    <xf numFmtId="4" fontId="15" fillId="0" borderId="4" xfId="0" applyNumberFormat="1" applyFont="1" applyBorder="1" applyAlignment="1" applyProtection="1">
      <alignment horizontal="right" vertical="center"/>
      <protection locked="0"/>
    </xf>
    <xf numFmtId="3" fontId="15" fillId="0" borderId="4" xfId="0" applyNumberFormat="1" applyFont="1" applyBorder="1" applyProtection="1">
      <protection locked="0"/>
    </xf>
    <xf numFmtId="0" fontId="15" fillId="0" borderId="24" xfId="0" applyFont="1" applyBorder="1" applyAlignment="1" applyProtection="1">
      <alignment vertical="center"/>
      <protection locked="0"/>
    </xf>
    <xf numFmtId="1" fontId="15" fillId="0" borderId="4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4" fontId="14" fillId="0" borderId="16" xfId="0" applyNumberFormat="1" applyFont="1" applyBorder="1" applyAlignment="1" applyProtection="1">
      <alignment horizontal="right"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3" fontId="15" fillId="0" borderId="4" xfId="0" applyNumberFormat="1" applyFont="1" applyBorder="1" applyAlignment="1" applyProtection="1">
      <alignment vertical="center"/>
      <protection locked="0"/>
    </xf>
    <xf numFmtId="0" fontId="15" fillId="0" borderId="13" xfId="0" applyFont="1" applyBorder="1" applyProtection="1">
      <protection locked="0"/>
    </xf>
    <xf numFmtId="4" fontId="15" fillId="0" borderId="13" xfId="0" applyNumberFormat="1" applyFont="1" applyBorder="1" applyAlignment="1" applyProtection="1">
      <alignment horizontal="right" vertical="center"/>
      <protection locked="0"/>
    </xf>
    <xf numFmtId="0" fontId="15" fillId="0" borderId="23" xfId="0" applyFont="1" applyBorder="1" applyAlignment="1" applyProtection="1">
      <alignment vertical="center"/>
      <protection locked="0"/>
    </xf>
    <xf numFmtId="3" fontId="14" fillId="0" borderId="7" xfId="1" applyNumberFormat="1" applyFont="1" applyFill="1" applyBorder="1" applyAlignment="1" applyProtection="1">
      <alignment vertical="center"/>
    </xf>
    <xf numFmtId="3" fontId="15" fillId="0" borderId="12" xfId="1" applyNumberFormat="1" applyFont="1" applyFill="1" applyBorder="1" applyAlignment="1" applyProtection="1">
      <alignment vertical="center"/>
    </xf>
    <xf numFmtId="0" fontId="15" fillId="0" borderId="17" xfId="0" applyFont="1" applyBorder="1" applyAlignment="1">
      <alignment vertical="center" wrapText="1"/>
    </xf>
    <xf numFmtId="1" fontId="15" fillId="0" borderId="10" xfId="0" applyNumberFormat="1" applyFont="1" applyBorder="1" applyAlignment="1">
      <alignment horizontal="center" vertical="center"/>
    </xf>
    <xf numFmtId="3" fontId="15" fillId="0" borderId="13" xfId="1" applyNumberFormat="1" applyFont="1" applyFill="1" applyBorder="1" applyAlignment="1" applyProtection="1">
      <alignment vertical="center"/>
    </xf>
    <xf numFmtId="4" fontId="15" fillId="0" borderId="14" xfId="1" applyNumberFormat="1" applyFont="1" applyFill="1" applyBorder="1" applyAlignment="1" applyProtection="1">
      <alignment horizontal="righ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3" fontId="15" fillId="0" borderId="10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right" vertical="center"/>
    </xf>
    <xf numFmtId="1" fontId="15" fillId="0" borderId="17" xfId="0" applyNumberFormat="1" applyFont="1" applyBorder="1" applyAlignment="1">
      <alignment horizontal="center" vertical="center"/>
    </xf>
    <xf numFmtId="1" fontId="15" fillId="4" borderId="4" xfId="0" applyNumberFormat="1" applyFont="1" applyFill="1" applyBorder="1" applyAlignment="1">
      <alignment horizontal="center" vertical="center"/>
    </xf>
    <xf numFmtId="49" fontId="15" fillId="0" borderId="46" xfId="0" applyNumberFormat="1" applyFont="1" applyBorder="1"/>
    <xf numFmtId="4" fontId="15" fillId="0" borderId="13" xfId="0" applyNumberFormat="1" applyFont="1" applyBorder="1" applyAlignment="1">
      <alignment vertical="center"/>
    </xf>
    <xf numFmtId="0" fontId="15" fillId="0" borderId="44" xfId="0" applyFont="1" applyBorder="1" applyAlignment="1">
      <alignment horizontal="center" vertical="center"/>
    </xf>
    <xf numFmtId="3" fontId="15" fillId="0" borderId="21" xfId="0" applyNumberFormat="1" applyFont="1" applyBorder="1" applyAlignment="1">
      <alignment vertical="center" wrapText="1"/>
    </xf>
    <xf numFmtId="4" fontId="15" fillId="0" borderId="21" xfId="0" applyNumberFormat="1" applyFont="1" applyBorder="1" applyAlignment="1">
      <alignment horizontal="right" vertical="center" wrapText="1"/>
    </xf>
    <xf numFmtId="49" fontId="15" fillId="0" borderId="16" xfId="0" applyNumberFormat="1" applyFont="1" applyBorder="1"/>
    <xf numFmtId="4" fontId="15" fillId="0" borderId="16" xfId="1" applyNumberFormat="1" applyFont="1" applyFill="1" applyBorder="1" applyAlignment="1" applyProtection="1">
      <alignment horizontal="right" vertical="center"/>
    </xf>
    <xf numFmtId="0" fontId="15" fillId="0" borderId="45" xfId="0" applyFont="1" applyBorder="1" applyAlignment="1">
      <alignment horizontal="center" vertical="center"/>
    </xf>
    <xf numFmtId="49" fontId="15" fillId="0" borderId="46" xfId="0" applyNumberFormat="1" applyFont="1" applyBorder="1" applyAlignment="1">
      <alignment horizontal="center"/>
    </xf>
    <xf numFmtId="0" fontId="15" fillId="0" borderId="46" xfId="0" applyFont="1" applyBorder="1" applyAlignment="1">
      <alignment horizontal="center" vertical="center"/>
    </xf>
    <xf numFmtId="4" fontId="15" fillId="0" borderId="46" xfId="0" applyNumberFormat="1" applyFont="1" applyBorder="1" applyAlignment="1">
      <alignment vertical="center"/>
    </xf>
    <xf numFmtId="4" fontId="15" fillId="0" borderId="46" xfId="0" applyNumberFormat="1" applyFont="1" applyBorder="1" applyAlignment="1">
      <alignment horizontal="right" vertical="center"/>
    </xf>
    <xf numFmtId="3" fontId="15" fillId="0" borderId="46" xfId="0" applyNumberFormat="1" applyFont="1" applyBorder="1" applyAlignment="1">
      <alignment horizontal="right" vertical="center"/>
    </xf>
    <xf numFmtId="0" fontId="15" fillId="0" borderId="47" xfId="0" applyFont="1" applyBorder="1" applyAlignment="1">
      <alignment vertical="center"/>
    </xf>
    <xf numFmtId="0" fontId="14" fillId="0" borderId="45" xfId="0" applyFont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49" xfId="0" applyFont="1" applyBorder="1" applyAlignment="1">
      <alignment horizontal="center" vertical="center"/>
    </xf>
    <xf numFmtId="0" fontId="15" fillId="0" borderId="19" xfId="0" applyFont="1" applyBorder="1"/>
    <xf numFmtId="0" fontId="15" fillId="0" borderId="49" xfId="0" applyFont="1" applyBorder="1" applyAlignment="1" applyProtection="1">
      <alignment vertical="center" wrapText="1"/>
      <protection locked="0"/>
    </xf>
    <xf numFmtId="0" fontId="15" fillId="0" borderId="78" xfId="0" applyFont="1" applyBorder="1" applyAlignment="1">
      <alignment vertical="center" wrapText="1"/>
    </xf>
    <xf numFmtId="3" fontId="15" fillId="0" borderId="13" xfId="0" applyNumberFormat="1" applyFont="1" applyBorder="1" applyAlignment="1">
      <alignment vertical="center" wrapText="1"/>
    </xf>
    <xf numFmtId="0" fontId="15" fillId="4" borderId="96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Protection="1">
      <protection locked="0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15" fillId="4" borderId="39" xfId="0" applyFont="1" applyFill="1" applyBorder="1" applyAlignment="1" applyProtection="1">
      <alignment horizontal="center" vertical="center"/>
      <protection locked="0"/>
    </xf>
    <xf numFmtId="0" fontId="15" fillId="4" borderId="96" xfId="0" applyFont="1" applyFill="1" applyBorder="1" applyAlignment="1" applyProtection="1">
      <alignment vertical="center"/>
      <protection locked="0"/>
    </xf>
    <xf numFmtId="49" fontId="15" fillId="4" borderId="96" xfId="0" applyNumberFormat="1" applyFont="1" applyFill="1" applyBorder="1" applyAlignment="1" applyProtection="1">
      <alignment vertical="center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0" borderId="95" xfId="0" applyFont="1" applyBorder="1" applyAlignment="1">
      <alignment vertical="center"/>
    </xf>
    <xf numFmtId="0" fontId="15" fillId="4" borderId="12" xfId="0" applyFont="1" applyFill="1" applyBorder="1"/>
    <xf numFmtId="0" fontId="15" fillId="0" borderId="4" xfId="0" applyFont="1" applyBorder="1" applyAlignment="1" applyProtection="1">
      <alignment vertical="center" wrapText="1"/>
      <protection locked="0"/>
    </xf>
    <xf numFmtId="0" fontId="15" fillId="0" borderId="45" xfId="0" applyFont="1" applyBorder="1" applyAlignment="1">
      <alignment vertical="center" wrapText="1"/>
    </xf>
    <xf numFmtId="4" fontId="15" fillId="0" borderId="45" xfId="0" applyNumberFormat="1" applyFont="1" applyBorder="1" applyAlignment="1">
      <alignment horizontal="right" vertical="center"/>
    </xf>
    <xf numFmtId="3" fontId="15" fillId="0" borderId="45" xfId="0" applyNumberFormat="1" applyFont="1" applyBorder="1" applyAlignment="1">
      <alignment horizontal="right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0" fontId="15" fillId="0" borderId="46" xfId="0" applyFont="1" applyBorder="1" applyAlignment="1">
      <alignment vertical="center" wrapText="1"/>
    </xf>
    <xf numFmtId="1" fontId="15" fillId="0" borderId="21" xfId="0" applyNumberFormat="1" applyFont="1" applyBorder="1" applyAlignment="1">
      <alignment horizontal="center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 vertical="center"/>
    </xf>
    <xf numFmtId="0" fontId="15" fillId="4" borderId="4" xfId="0" applyFont="1" applyFill="1" applyBorder="1" applyAlignment="1">
      <alignment vertical="center"/>
    </xf>
    <xf numFmtId="0" fontId="15" fillId="0" borderId="30" xfId="0" applyFont="1" applyBorder="1"/>
    <xf numFmtId="49" fontId="15" fillId="0" borderId="8" xfId="0" applyNumberFormat="1" applyFont="1" applyBorder="1"/>
    <xf numFmtId="49" fontId="15" fillId="0" borderId="9" xfId="0" applyNumberFormat="1" applyFont="1" applyBorder="1" applyAlignment="1">
      <alignment horizontal="center" vertical="center"/>
    </xf>
    <xf numFmtId="49" fontId="15" fillId="0" borderId="97" xfId="0" applyNumberFormat="1" applyFont="1" applyBorder="1" applyAlignment="1">
      <alignment horizontal="center"/>
    </xf>
    <xf numFmtId="0" fontId="15" fillId="0" borderId="98" xfId="0" applyFont="1" applyBorder="1" applyAlignment="1"/>
    <xf numFmtId="0" fontId="15" fillId="0" borderId="10" xfId="0" applyFont="1" applyBorder="1"/>
    <xf numFmtId="1" fontId="14" fillId="0" borderId="45" xfId="0" applyNumberFormat="1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4" fontId="14" fillId="0" borderId="17" xfId="0" applyNumberFormat="1" applyFont="1" applyBorder="1" applyAlignment="1">
      <alignment vertical="center"/>
    </xf>
    <xf numFmtId="1" fontId="14" fillId="0" borderId="16" xfId="0" applyNumberFormat="1" applyFont="1" applyBorder="1" applyAlignment="1">
      <alignment horizontal="center" vertical="center"/>
    </xf>
    <xf numFmtId="0" fontId="14" fillId="0" borderId="30" xfId="0" applyFont="1" applyBorder="1"/>
    <xf numFmtId="3" fontId="14" fillId="0" borderId="17" xfId="0" applyNumberFormat="1" applyFont="1" applyBorder="1" applyAlignment="1">
      <alignment vertical="center"/>
    </xf>
    <xf numFmtId="4" fontId="23" fillId="0" borderId="13" xfId="0" applyNumberFormat="1" applyFont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center" vertical="center"/>
    </xf>
    <xf numFmtId="4" fontId="14" fillId="0" borderId="101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vertical="center"/>
    </xf>
    <xf numFmtId="3" fontId="15" fillId="0" borderId="8" xfId="0" applyNumberFormat="1" applyFont="1" applyBorder="1" applyAlignment="1"/>
    <xf numFmtId="0" fontId="15" fillId="0" borderId="19" xfId="0" applyFont="1" applyBorder="1" applyAlignment="1"/>
    <xf numFmtId="0" fontId="15" fillId="4" borderId="12" xfId="0" applyFont="1" applyFill="1" applyBorder="1" applyAlignment="1">
      <alignment horizontal="center"/>
    </xf>
    <xf numFmtId="3" fontId="15" fillId="4" borderId="12" xfId="0" applyNumberFormat="1" applyFont="1" applyFill="1" applyBorder="1"/>
    <xf numFmtId="4" fontId="15" fillId="4" borderId="12" xfId="0" applyNumberFormat="1" applyFont="1" applyFill="1" applyBorder="1" applyAlignment="1">
      <alignment horizontal="right"/>
    </xf>
    <xf numFmtId="4" fontId="15" fillId="4" borderId="39" xfId="0" applyNumberFormat="1" applyFont="1" applyFill="1" applyBorder="1" applyAlignment="1">
      <alignment horizontal="right"/>
    </xf>
    <xf numFmtId="0" fontId="15" fillId="4" borderId="22" xfId="0" applyFont="1" applyFill="1" applyBorder="1"/>
    <xf numFmtId="0" fontId="15" fillId="0" borderId="13" xfId="0" applyFont="1" applyBorder="1" applyAlignment="1" applyProtection="1">
      <alignment vertical="center" wrapText="1"/>
      <protection locked="0"/>
    </xf>
    <xf numFmtId="3" fontId="15" fillId="0" borderId="8" xfId="1" applyNumberFormat="1" applyFont="1" applyFill="1" applyBorder="1" applyAlignment="1" applyProtection="1">
      <alignment vertical="center"/>
    </xf>
    <xf numFmtId="3" fontId="15" fillId="0" borderId="17" xfId="1" applyNumberFormat="1" applyFont="1" applyFill="1" applyBorder="1" applyAlignment="1" applyProtection="1">
      <alignment vertical="center"/>
    </xf>
    <xf numFmtId="4" fontId="15" fillId="0" borderId="17" xfId="1" applyNumberFormat="1" applyFont="1" applyFill="1" applyBorder="1" applyAlignment="1" applyProtection="1">
      <alignment horizontal="right" vertical="center"/>
    </xf>
    <xf numFmtId="3" fontId="15" fillId="0" borderId="46" xfId="0" applyNumberFormat="1" applyFont="1" applyBorder="1" applyAlignment="1">
      <alignment vertical="center"/>
    </xf>
    <xf numFmtId="0" fontId="15" fillId="0" borderId="4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4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2" fontId="15" fillId="0" borderId="46" xfId="0" applyNumberFormat="1" applyFont="1" applyBorder="1" applyAlignment="1">
      <alignment horizontal="right"/>
    </xf>
    <xf numFmtId="0" fontId="14" fillId="0" borderId="23" xfId="0" applyFont="1" applyBorder="1" applyAlignment="1">
      <alignment vertical="center"/>
    </xf>
    <xf numFmtId="1" fontId="14" fillId="0" borderId="17" xfId="0" applyNumberFormat="1" applyFont="1" applyBorder="1" applyAlignment="1">
      <alignment horizontal="center" vertical="center"/>
    </xf>
    <xf numFmtId="3" fontId="14" fillId="0" borderId="17" xfId="1" applyNumberFormat="1" applyFont="1" applyFill="1" applyBorder="1" applyAlignment="1" applyProtection="1">
      <alignment vertical="center"/>
    </xf>
    <xf numFmtId="0" fontId="14" fillId="0" borderId="42" xfId="0" applyFont="1" applyBorder="1" applyAlignment="1">
      <alignment vertical="center" wrapText="1"/>
    </xf>
    <xf numFmtId="3" fontId="14" fillId="0" borderId="42" xfId="0" applyNumberFormat="1" applyFont="1" applyBorder="1" applyAlignment="1">
      <alignment vertical="center"/>
    </xf>
    <xf numFmtId="4" fontId="14" fillId="0" borderId="42" xfId="0" applyNumberFormat="1" applyFont="1" applyBorder="1" applyAlignment="1">
      <alignment horizontal="right" vertical="center"/>
    </xf>
    <xf numFmtId="0" fontId="14" fillId="0" borderId="102" xfId="0" applyFont="1" applyBorder="1" applyAlignment="1">
      <alignment vertical="center"/>
    </xf>
    <xf numFmtId="0" fontId="14" fillId="0" borderId="24" xfId="0" applyFont="1" applyBorder="1"/>
    <xf numFmtId="0" fontId="14" fillId="0" borderId="22" xfId="0" applyFont="1" applyBorder="1"/>
    <xf numFmtId="0" fontId="14" fillId="0" borderId="38" xfId="0" applyFont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 wrapText="1"/>
    </xf>
    <xf numFmtId="4" fontId="14" fillId="0" borderId="67" xfId="0" applyNumberFormat="1" applyFont="1" applyFill="1" applyBorder="1" applyAlignment="1">
      <alignment horizontal="right" vertical="center"/>
    </xf>
    <xf numFmtId="3" fontId="15" fillId="0" borderId="9" xfId="1" applyNumberFormat="1" applyFont="1" applyFill="1" applyBorder="1" applyAlignment="1" applyProtection="1">
      <alignment horizontal="right" vertical="center"/>
    </xf>
    <xf numFmtId="4" fontId="15" fillId="0" borderId="78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vertical="center"/>
    </xf>
    <xf numFmtId="4" fontId="15" fillId="3" borderId="12" xfId="0" applyNumberFormat="1" applyFont="1" applyFill="1" applyBorder="1" applyAlignment="1">
      <alignment horizontal="right"/>
    </xf>
    <xf numFmtId="0" fontId="14" fillId="0" borderId="17" xfId="0" applyFont="1" applyBorder="1" applyAlignment="1" applyProtection="1">
      <alignment vertical="center"/>
      <protection locked="0"/>
    </xf>
    <xf numFmtId="4" fontId="14" fillId="0" borderId="4" xfId="0" applyNumberFormat="1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5" fillId="0" borderId="73" xfId="0" applyFont="1" applyBorder="1" applyAlignment="1">
      <alignment horizontal="center" vertical="center"/>
    </xf>
    <xf numFmtId="0" fontId="15" fillId="0" borderId="27" xfId="0" applyFont="1" applyBorder="1" applyAlignment="1">
      <alignment vertical="center"/>
    </xf>
    <xf numFmtId="3" fontId="15" fillId="0" borderId="22" xfId="0" applyNumberFormat="1" applyFont="1" applyBorder="1" applyAlignment="1">
      <alignment vertical="center"/>
    </xf>
    <xf numFmtId="0" fontId="15" fillId="0" borderId="103" xfId="0" applyFont="1" applyBorder="1"/>
    <xf numFmtId="0" fontId="15" fillId="0" borderId="104" xfId="0" applyFont="1" applyBorder="1"/>
    <xf numFmtId="3" fontId="15" fillId="0" borderId="55" xfId="0" applyNumberFormat="1" applyFont="1" applyBorder="1" applyAlignment="1">
      <alignment vertical="center"/>
    </xf>
    <xf numFmtId="2" fontId="15" fillId="0" borderId="55" xfId="0" applyNumberFormat="1" applyFont="1" applyBorder="1" applyAlignment="1">
      <alignment horizontal="right" vertical="center"/>
    </xf>
    <xf numFmtId="3" fontId="15" fillId="0" borderId="55" xfId="0" applyNumberFormat="1" applyFont="1" applyBorder="1" applyAlignment="1">
      <alignment horizontal="right" vertical="center"/>
    </xf>
    <xf numFmtId="0" fontId="15" fillId="0" borderId="105" xfId="0" applyFont="1" applyBorder="1" applyAlignment="1">
      <alignment vertical="center"/>
    </xf>
    <xf numFmtId="0" fontId="15" fillId="0" borderId="106" xfId="0" applyFont="1" applyBorder="1"/>
    <xf numFmtId="3" fontId="15" fillId="0" borderId="104" xfId="0" applyNumberFormat="1" applyFont="1" applyBorder="1" applyAlignment="1">
      <alignment vertical="center"/>
    </xf>
    <xf numFmtId="2" fontId="15" fillId="0" borderId="104" xfId="0" applyNumberFormat="1" applyFont="1" applyBorder="1" applyAlignment="1">
      <alignment horizontal="right" vertical="center"/>
    </xf>
    <xf numFmtId="3" fontId="15" fillId="0" borderId="104" xfId="0" applyNumberFormat="1" applyFont="1" applyBorder="1" applyAlignment="1">
      <alignment horizontal="right" vertical="center"/>
    </xf>
    <xf numFmtId="0" fontId="15" fillId="0" borderId="107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3" fontId="15" fillId="0" borderId="73" xfId="0" applyNumberFormat="1" applyFont="1" applyBorder="1" applyAlignment="1">
      <alignment horizontal="right" vertical="center"/>
    </xf>
    <xf numFmtId="2" fontId="15" fillId="0" borderId="73" xfId="0" applyNumberFormat="1" applyFont="1" applyBorder="1" applyAlignment="1">
      <alignment horizontal="right" vertical="center"/>
    </xf>
    <xf numFmtId="0" fontId="15" fillId="0" borderId="108" xfId="0" applyFont="1" applyBorder="1"/>
    <xf numFmtId="0" fontId="15" fillId="0" borderId="109" xfId="0" applyFont="1" applyBorder="1" applyAlignment="1">
      <alignment horizontal="center" vertical="center"/>
    </xf>
    <xf numFmtId="0" fontId="15" fillId="0" borderId="84" xfId="0" applyFont="1" applyBorder="1" applyAlignment="1">
      <alignment vertical="center" wrapText="1"/>
    </xf>
    <xf numFmtId="0" fontId="15" fillId="0" borderId="109" xfId="0" applyFont="1" applyBorder="1" applyAlignment="1">
      <alignment vertical="center"/>
    </xf>
    <xf numFmtId="0" fontId="14" fillId="0" borderId="110" xfId="0" applyFont="1" applyBorder="1" applyAlignment="1">
      <alignment vertical="center"/>
    </xf>
    <xf numFmtId="3" fontId="14" fillId="0" borderId="110" xfId="0" applyNumberFormat="1" applyFont="1" applyBorder="1" applyAlignment="1">
      <alignment vertical="center"/>
    </xf>
    <xf numFmtId="4" fontId="14" fillId="0" borderId="110" xfId="0" applyNumberFormat="1" applyFont="1" applyBorder="1" applyAlignment="1">
      <alignment vertical="center"/>
    </xf>
    <xf numFmtId="0" fontId="14" fillId="0" borderId="111" xfId="0" applyFont="1" applyBorder="1"/>
    <xf numFmtId="4" fontId="14" fillId="0" borderId="57" xfId="0" applyNumberFormat="1" applyFont="1" applyFill="1" applyBorder="1" applyAlignment="1">
      <alignment horizontal="right" vertical="center"/>
    </xf>
    <xf numFmtId="0" fontId="14" fillId="0" borderId="75" xfId="0" applyFont="1" applyFill="1" applyBorder="1" applyAlignment="1">
      <alignment vertical="center"/>
    </xf>
    <xf numFmtId="0" fontId="15" fillId="2" borderId="99" xfId="0" applyFont="1" applyFill="1" applyBorder="1"/>
    <xf numFmtId="0" fontId="15" fillId="2" borderId="25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/>
    </xf>
    <xf numFmtId="0" fontId="15" fillId="2" borderId="112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/>
    </xf>
    <xf numFmtId="3" fontId="15" fillId="0" borderId="45" xfId="0" applyNumberFormat="1" applyFont="1" applyBorder="1"/>
    <xf numFmtId="4" fontId="15" fillId="0" borderId="45" xfId="0" applyNumberFormat="1" applyFont="1" applyBorder="1" applyAlignment="1">
      <alignment horizontal="right"/>
    </xf>
    <xf numFmtId="0" fontId="15" fillId="0" borderId="95" xfId="0" applyFont="1" applyBorder="1"/>
    <xf numFmtId="3" fontId="15" fillId="0" borderId="25" xfId="0" applyNumberFormat="1" applyFont="1" applyBorder="1" applyAlignment="1">
      <alignment vertical="center"/>
    </xf>
    <xf numFmtId="3" fontId="15" fillId="0" borderId="8" xfId="1" applyNumberFormat="1" applyFont="1" applyFill="1" applyBorder="1" applyAlignment="1" applyProtection="1">
      <alignment horizontal="right" vertical="center" wrapText="1"/>
    </xf>
    <xf numFmtId="4" fontId="15" fillId="0" borderId="8" xfId="1" applyNumberFormat="1" applyFont="1" applyFill="1" applyBorder="1" applyAlignment="1" applyProtection="1">
      <alignment horizontal="right" vertical="center" wrapText="1"/>
    </xf>
    <xf numFmtId="0" fontId="15" fillId="0" borderId="37" xfId="0" applyFont="1" applyBorder="1" applyAlignment="1">
      <alignment vertical="center" wrapText="1"/>
    </xf>
    <xf numFmtId="0" fontId="15" fillId="4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vertical="center"/>
    </xf>
    <xf numFmtId="0" fontId="15" fillId="4" borderId="28" xfId="0" applyFont="1" applyFill="1" applyBorder="1"/>
    <xf numFmtId="3" fontId="14" fillId="4" borderId="10" xfId="0" applyNumberFormat="1" applyFont="1" applyFill="1" applyBorder="1" applyAlignment="1">
      <alignment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vertical="center" wrapText="1"/>
    </xf>
    <xf numFmtId="3" fontId="15" fillId="4" borderId="10" xfId="0" applyNumberFormat="1" applyFont="1" applyFill="1" applyBorder="1" applyAlignment="1">
      <alignment vertical="center"/>
    </xf>
    <xf numFmtId="4" fontId="15" fillId="4" borderId="10" xfId="0" applyNumberFormat="1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 vertical="center"/>
    </xf>
    <xf numFmtId="3" fontId="14" fillId="4" borderId="17" xfId="0" applyNumberFormat="1" applyFont="1" applyFill="1" applyBorder="1" applyAlignment="1">
      <alignment vertical="center"/>
    </xf>
    <xf numFmtId="0" fontId="15" fillId="4" borderId="73" xfId="0" applyFont="1" applyFill="1" applyBorder="1" applyAlignment="1">
      <alignment horizontal="center" vertical="center"/>
    </xf>
    <xf numFmtId="3" fontId="15" fillId="4" borderId="73" xfId="0" applyNumberFormat="1" applyFont="1" applyFill="1" applyBorder="1" applyAlignment="1">
      <alignment vertical="center"/>
    </xf>
    <xf numFmtId="3" fontId="15" fillId="4" borderId="16" xfId="0" applyNumberFormat="1" applyFont="1" applyFill="1" applyBorder="1" applyAlignment="1">
      <alignment vertical="center"/>
    </xf>
    <xf numFmtId="0" fontId="15" fillId="4" borderId="51" xfId="0" applyFont="1" applyFill="1" applyBorder="1"/>
    <xf numFmtId="4" fontId="15" fillId="4" borderId="73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15" fillId="4" borderId="30" xfId="0" applyFont="1" applyFill="1" applyBorder="1"/>
    <xf numFmtId="0" fontId="15" fillId="4" borderId="4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/>
    </xf>
    <xf numFmtId="3" fontId="15" fillId="0" borderId="8" xfId="0" applyNumberFormat="1" applyFont="1" applyBorder="1" applyAlignment="1" applyProtection="1">
      <alignment vertical="center" wrapText="1"/>
      <protection locked="0"/>
    </xf>
    <xf numFmtId="0" fontId="15" fillId="0" borderId="88" xfId="0" applyFont="1" applyBorder="1" applyAlignment="1">
      <alignment vertical="center"/>
    </xf>
    <xf numFmtId="2" fontId="15" fillId="0" borderId="45" xfId="0" applyNumberFormat="1" applyFont="1" applyBorder="1" applyAlignment="1">
      <alignment horizontal="right"/>
    </xf>
    <xf numFmtId="0" fontId="14" fillId="0" borderId="9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3" fontId="14" fillId="0" borderId="17" xfId="1" applyNumberFormat="1" applyFont="1" applyFill="1" applyBorder="1" applyAlignment="1" applyProtection="1">
      <alignment horizontal="right" vertical="center" wrapText="1"/>
    </xf>
    <xf numFmtId="4" fontId="14" fillId="0" borderId="17" xfId="1" applyNumberFormat="1" applyFont="1" applyFill="1" applyBorder="1" applyAlignment="1" applyProtection="1">
      <alignment horizontal="right" vertical="center" wrapText="1"/>
    </xf>
    <xf numFmtId="3" fontId="14" fillId="0" borderId="17" xfId="0" applyNumberFormat="1" applyFont="1" applyBorder="1" applyAlignment="1">
      <alignment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3" fontId="14" fillId="0" borderId="10" xfId="1" applyNumberFormat="1" applyFont="1" applyFill="1" applyBorder="1" applyAlignment="1" applyProtection="1">
      <alignment horizontal="right" vertical="center" wrapText="1"/>
    </xf>
    <xf numFmtId="4" fontId="14" fillId="0" borderId="10" xfId="1" applyNumberFormat="1" applyFont="1" applyFill="1" applyBorder="1" applyAlignment="1" applyProtection="1">
      <alignment horizontal="right" vertical="center" wrapText="1"/>
    </xf>
    <xf numFmtId="0" fontId="14" fillId="0" borderId="19" xfId="0" applyFont="1" applyBorder="1" applyAlignment="1">
      <alignment vertical="center" wrapText="1"/>
    </xf>
    <xf numFmtId="4" fontId="14" fillId="4" borderId="10" xfId="0" applyNumberFormat="1" applyFont="1" applyFill="1" applyBorder="1" applyAlignment="1">
      <alignment horizontal="right" vertical="center"/>
    </xf>
    <xf numFmtId="0" fontId="14" fillId="4" borderId="17" xfId="0" applyFont="1" applyFill="1" applyBorder="1" applyAlignment="1">
      <alignment vertical="center"/>
    </xf>
    <xf numFmtId="0" fontId="14" fillId="4" borderId="27" xfId="0" applyFont="1" applyFill="1" applyBorder="1" applyAlignment="1">
      <alignment horizontal="center" vertical="center"/>
    </xf>
    <xf numFmtId="4" fontId="14" fillId="4" borderId="70" xfId="0" applyNumberFormat="1" applyFont="1" applyFill="1" applyBorder="1" applyAlignment="1">
      <alignment horizontal="right" vertical="center"/>
    </xf>
    <xf numFmtId="4" fontId="14" fillId="4" borderId="17" xfId="0" applyNumberFormat="1" applyFont="1" applyFill="1" applyBorder="1" applyAlignment="1">
      <alignment horizontal="right" vertical="center"/>
    </xf>
    <xf numFmtId="3" fontId="14" fillId="4" borderId="73" xfId="0" applyNumberFormat="1" applyFont="1" applyFill="1" applyBorder="1" applyAlignment="1">
      <alignment vertical="center"/>
    </xf>
    <xf numFmtId="3" fontId="14" fillId="4" borderId="16" xfId="0" applyNumberFormat="1" applyFont="1" applyFill="1" applyBorder="1" applyAlignment="1">
      <alignment vertical="center"/>
    </xf>
    <xf numFmtId="4" fontId="14" fillId="4" borderId="16" xfId="0" applyNumberFormat="1" applyFont="1" applyFill="1" applyBorder="1" applyAlignment="1">
      <alignment horizontal="right" vertical="center"/>
    </xf>
    <xf numFmtId="0" fontId="14" fillId="4" borderId="28" xfId="0" applyFont="1" applyFill="1" applyBorder="1"/>
    <xf numFmtId="0" fontId="14" fillId="0" borderId="92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 wrapText="1"/>
    </xf>
    <xf numFmtId="3" fontId="14" fillId="0" borderId="92" xfId="1" applyNumberFormat="1" applyFont="1" applyFill="1" applyBorder="1" applyAlignment="1" applyProtection="1">
      <alignment vertical="center"/>
    </xf>
    <xf numFmtId="4" fontId="14" fillId="0" borderId="92" xfId="1" applyNumberFormat="1" applyFont="1" applyFill="1" applyBorder="1" applyAlignment="1" applyProtection="1">
      <alignment horizontal="right" vertical="center"/>
    </xf>
    <xf numFmtId="0" fontId="15" fillId="0" borderId="10" xfId="0" applyFont="1" applyBorder="1" applyAlignment="1">
      <alignment vertical="center"/>
    </xf>
    <xf numFmtId="0" fontId="14" fillId="0" borderId="113" xfId="0" applyFont="1" applyBorder="1" applyAlignment="1">
      <alignment horizontal="center" vertical="center"/>
    </xf>
    <xf numFmtId="0" fontId="14" fillId="0" borderId="93" xfId="0" applyFont="1" applyBorder="1" applyAlignment="1">
      <alignment vertical="center"/>
    </xf>
    <xf numFmtId="0" fontId="15" fillId="0" borderId="94" xfId="0" applyFont="1" applyBorder="1" applyAlignment="1">
      <alignment horizontal="center" vertical="center"/>
    </xf>
    <xf numFmtId="3" fontId="14" fillId="0" borderId="58" xfId="1" applyNumberFormat="1" applyFont="1" applyFill="1" applyBorder="1" applyAlignment="1" applyProtection="1">
      <alignment vertical="center"/>
    </xf>
    <xf numFmtId="49" fontId="15" fillId="0" borderId="4" xfId="0" applyNumberFormat="1" applyFont="1" applyBorder="1" applyAlignment="1">
      <alignment vertical="center"/>
    </xf>
    <xf numFmtId="3" fontId="15" fillId="0" borderId="24" xfId="0" applyNumberFormat="1" applyFont="1" applyBorder="1" applyAlignment="1">
      <alignment vertical="center"/>
    </xf>
    <xf numFmtId="3" fontId="15" fillId="0" borderId="114" xfId="0" applyNumberFormat="1" applyFont="1" applyBorder="1" applyAlignment="1">
      <alignment vertical="center"/>
    </xf>
    <xf numFmtId="49" fontId="15" fillId="0" borderId="115" xfId="0" applyNumberFormat="1" applyFont="1" applyBorder="1" applyAlignment="1">
      <alignment horizontal="center" vertical="center"/>
    </xf>
    <xf numFmtId="49" fontId="15" fillId="0" borderId="52" xfId="0" applyNumberFormat="1" applyFont="1" applyBorder="1" applyAlignment="1">
      <alignment horizontal="center"/>
    </xf>
    <xf numFmtId="3" fontId="15" fillId="0" borderId="52" xfId="0" applyNumberFormat="1" applyFont="1" applyBorder="1" applyAlignment="1">
      <alignment vertical="center"/>
    </xf>
    <xf numFmtId="4" fontId="15" fillId="0" borderId="52" xfId="0" applyNumberFormat="1" applyFont="1" applyBorder="1" applyAlignment="1">
      <alignment vertical="center"/>
    </xf>
    <xf numFmtId="0" fontId="15" fillId="0" borderId="114" xfId="0" applyFont="1" applyBorder="1"/>
    <xf numFmtId="0" fontId="15" fillId="0" borderId="52" xfId="0" applyFont="1" applyBorder="1"/>
    <xf numFmtId="4" fontId="15" fillId="0" borderId="52" xfId="0" applyNumberFormat="1" applyFont="1" applyBorder="1"/>
    <xf numFmtId="0" fontId="15" fillId="0" borderId="117" xfId="0" applyFont="1" applyBorder="1"/>
    <xf numFmtId="4" fontId="15" fillId="0" borderId="97" xfId="0" applyNumberFormat="1" applyFont="1" applyBorder="1"/>
    <xf numFmtId="0" fontId="14" fillId="0" borderId="115" xfId="0" applyFont="1" applyBorder="1" applyAlignment="1" applyProtection="1">
      <alignment vertical="center"/>
      <protection locked="0"/>
    </xf>
    <xf numFmtId="3" fontId="14" fillId="0" borderId="115" xfId="0" applyNumberFormat="1" applyFont="1" applyBorder="1" applyAlignment="1">
      <alignment vertical="center"/>
    </xf>
    <xf numFmtId="4" fontId="14" fillId="0" borderId="115" xfId="0" applyNumberFormat="1" applyFont="1" applyBorder="1" applyAlignment="1">
      <alignment vertical="center"/>
    </xf>
    <xf numFmtId="3" fontId="14" fillId="0" borderId="57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/>
    </xf>
    <xf numFmtId="3" fontId="15" fillId="0" borderId="4" xfId="0" applyNumberFormat="1" applyFont="1" applyBorder="1" applyAlignment="1"/>
    <xf numFmtId="0" fontId="15" fillId="0" borderId="24" xfId="0" applyFont="1" applyBorder="1" applyAlignment="1"/>
    <xf numFmtId="3" fontId="15" fillId="0" borderId="12" xfId="0" applyNumberFormat="1" applyFont="1" applyBorder="1" applyAlignment="1"/>
    <xf numFmtId="0" fontId="15" fillId="0" borderId="22" xfId="0" applyFont="1" applyBorder="1" applyAlignment="1"/>
    <xf numFmtId="4" fontId="15" fillId="0" borderId="39" xfId="0" applyNumberFormat="1" applyFont="1" applyBorder="1" applyAlignment="1">
      <alignment vertical="center"/>
    </xf>
    <xf numFmtId="4" fontId="15" fillId="0" borderId="78" xfId="0" applyNumberFormat="1" applyFont="1" applyBorder="1" applyAlignment="1">
      <alignment vertical="center"/>
    </xf>
    <xf numFmtId="3" fontId="15" fillId="0" borderId="31" xfId="0" applyNumberFormat="1" applyFont="1" applyBorder="1" applyAlignment="1">
      <alignment vertical="center"/>
    </xf>
    <xf numFmtId="3" fontId="15" fillId="0" borderId="100" xfId="0" applyNumberFormat="1" applyFont="1" applyBorder="1" applyAlignment="1">
      <alignment vertical="center"/>
    </xf>
    <xf numFmtId="3" fontId="15" fillId="0" borderId="6" xfId="0" applyNumberFormat="1" applyFont="1" applyBorder="1" applyAlignment="1">
      <alignment vertical="center" wrapText="1"/>
    </xf>
    <xf numFmtId="3" fontId="14" fillId="0" borderId="10" xfId="0" applyNumberFormat="1" applyFont="1" applyBorder="1" applyAlignment="1"/>
    <xf numFmtId="0" fontId="14" fillId="0" borderId="28" xfId="0" applyFont="1" applyBorder="1" applyAlignment="1"/>
    <xf numFmtId="3" fontId="14" fillId="0" borderId="34" xfId="0" applyNumberFormat="1" applyFont="1" applyBorder="1" applyAlignment="1">
      <alignment vertical="center"/>
    </xf>
    <xf numFmtId="4" fontId="15" fillId="0" borderId="68" xfId="0" applyNumberFormat="1" applyFont="1" applyBorder="1" applyAlignment="1">
      <alignment vertical="center"/>
    </xf>
    <xf numFmtId="0" fontId="15" fillId="0" borderId="120" xfId="0" applyFont="1" applyBorder="1" applyAlignment="1">
      <alignment horizontal="center" vertical="center"/>
    </xf>
    <xf numFmtId="0" fontId="15" fillId="0" borderId="120" xfId="0" applyFont="1" applyBorder="1" applyAlignment="1" applyProtection="1">
      <alignment vertical="center"/>
      <protection locked="0"/>
    </xf>
    <xf numFmtId="3" fontId="15" fillId="0" borderId="120" xfId="0" applyNumberFormat="1" applyFont="1" applyBorder="1" applyAlignment="1">
      <alignment vertical="center"/>
    </xf>
    <xf numFmtId="0" fontId="15" fillId="0" borderId="120" xfId="0" applyFont="1" applyBorder="1"/>
    <xf numFmtId="0" fontId="15" fillId="0" borderId="96" xfId="0" applyFont="1" applyBorder="1" applyAlignment="1">
      <alignment horizontal="center" vertical="center"/>
    </xf>
    <xf numFmtId="0" fontId="15" fillId="0" borderId="96" xfId="0" applyFont="1" applyBorder="1" applyAlignment="1" applyProtection="1">
      <alignment vertical="center"/>
      <protection locked="0"/>
    </xf>
    <xf numFmtId="3" fontId="15" fillId="0" borderId="96" xfId="0" applyNumberFormat="1" applyFont="1" applyBorder="1" applyAlignment="1">
      <alignment vertical="center"/>
    </xf>
    <xf numFmtId="0" fontId="15" fillId="0" borderId="96" xfId="0" applyFont="1" applyBorder="1"/>
    <xf numFmtId="3" fontId="15" fillId="0" borderId="121" xfId="0" applyNumberFormat="1" applyFont="1" applyBorder="1" applyAlignment="1">
      <alignment vertical="center"/>
    </xf>
    <xf numFmtId="4" fontId="15" fillId="0" borderId="121" xfId="0" applyNumberFormat="1" applyFont="1" applyBorder="1" applyAlignment="1">
      <alignment vertical="center"/>
    </xf>
    <xf numFmtId="0" fontId="15" fillId="0" borderId="122" xfId="0" applyFont="1" applyBorder="1" applyAlignment="1">
      <alignment horizontal="center" vertical="center"/>
    </xf>
    <xf numFmtId="0" fontId="15" fillId="0" borderId="122" xfId="0" applyFont="1" applyBorder="1"/>
    <xf numFmtId="3" fontId="15" fillId="0" borderId="122" xfId="0" applyNumberFormat="1" applyFont="1" applyBorder="1" applyAlignment="1">
      <alignment vertical="center"/>
    </xf>
    <xf numFmtId="4" fontId="15" fillId="0" borderId="122" xfId="0" applyNumberFormat="1" applyFont="1" applyBorder="1" applyAlignment="1">
      <alignment vertical="center"/>
    </xf>
    <xf numFmtId="4" fontId="15" fillId="0" borderId="122" xfId="0" applyNumberFormat="1" applyFont="1" applyBorder="1" applyAlignment="1">
      <alignment horizontal="right" vertical="center"/>
    </xf>
    <xf numFmtId="0" fontId="15" fillId="0" borderId="123" xfId="0" applyFont="1" applyBorder="1"/>
    <xf numFmtId="0" fontId="15" fillId="0" borderId="122" xfId="0" applyFont="1" applyBorder="1" applyProtection="1">
      <protection locked="0"/>
    </xf>
    <xf numFmtId="49" fontId="15" fillId="0" borderId="122" xfId="0" applyNumberFormat="1" applyFont="1" applyBorder="1"/>
    <xf numFmtId="0" fontId="15" fillId="0" borderId="124" xfId="0" applyFont="1" applyBorder="1" applyAlignment="1">
      <alignment horizontal="center" vertical="center"/>
    </xf>
    <xf numFmtId="0" fontId="15" fillId="0" borderId="124" xfId="0" applyFont="1" applyBorder="1"/>
    <xf numFmtId="3" fontId="15" fillId="0" borderId="124" xfId="0" applyNumberFormat="1" applyFont="1" applyBorder="1" applyAlignment="1">
      <alignment vertical="center"/>
    </xf>
    <xf numFmtId="4" fontId="15" fillId="0" borderId="124" xfId="0" applyNumberFormat="1" applyFont="1" applyBorder="1" applyAlignment="1">
      <alignment vertical="center"/>
    </xf>
    <xf numFmtId="4" fontId="15" fillId="0" borderId="124" xfId="0" applyNumberFormat="1" applyFont="1" applyBorder="1" applyAlignment="1">
      <alignment horizontal="right" vertical="center"/>
    </xf>
    <xf numFmtId="0" fontId="15" fillId="0" borderId="125" xfId="0" applyFont="1" applyBorder="1"/>
    <xf numFmtId="0" fontId="15" fillId="0" borderId="126" xfId="0" applyFont="1" applyBorder="1" applyAlignment="1">
      <alignment horizontal="center" vertical="center"/>
    </xf>
    <xf numFmtId="0" fontId="15" fillId="0" borderId="121" xfId="0" applyFont="1" applyBorder="1"/>
    <xf numFmtId="3" fontId="14" fillId="0" borderId="121" xfId="0" applyNumberFormat="1" applyFont="1" applyBorder="1" applyAlignment="1">
      <alignment vertical="center"/>
    </xf>
    <xf numFmtId="4" fontId="14" fillId="0" borderId="121" xfId="0" applyNumberFormat="1" applyFont="1" applyBorder="1" applyAlignment="1">
      <alignment vertical="center"/>
    </xf>
    <xf numFmtId="0" fontId="14" fillId="0" borderId="127" xfId="0" applyFont="1" applyBorder="1"/>
    <xf numFmtId="0" fontId="15" fillId="0" borderId="128" xfId="0" applyFont="1" applyBorder="1" applyAlignment="1">
      <alignment horizontal="center" vertical="center"/>
    </xf>
    <xf numFmtId="3" fontId="14" fillId="0" borderId="52" xfId="0" applyNumberFormat="1" applyFont="1" applyBorder="1" applyAlignment="1">
      <alignment vertical="center"/>
    </xf>
    <xf numFmtId="4" fontId="14" fillId="0" borderId="52" xfId="0" applyNumberFormat="1" applyFont="1" applyBorder="1" applyAlignment="1">
      <alignment vertical="center"/>
    </xf>
    <xf numFmtId="0" fontId="14" fillId="0" borderId="129" xfId="0" applyFont="1" applyBorder="1"/>
    <xf numFmtId="0" fontId="15" fillId="0" borderId="129" xfId="0" applyFont="1" applyBorder="1"/>
    <xf numFmtId="0" fontId="15" fillId="0" borderId="130" xfId="0" applyFont="1" applyBorder="1" applyAlignment="1">
      <alignment horizontal="center" vertical="center"/>
    </xf>
    <xf numFmtId="3" fontId="15" fillId="0" borderId="52" xfId="0" applyNumberFormat="1" applyFont="1" applyBorder="1"/>
    <xf numFmtId="0" fontId="15" fillId="0" borderId="122" xfId="0" applyFont="1" applyBorder="1" applyAlignment="1">
      <alignment horizontal="center"/>
    </xf>
    <xf numFmtId="3" fontId="15" fillId="0" borderId="122" xfId="0" applyNumberFormat="1" applyFont="1" applyBorder="1"/>
    <xf numFmtId="4" fontId="15" fillId="0" borderId="122" xfId="0" applyNumberFormat="1" applyFont="1" applyBorder="1"/>
    <xf numFmtId="3" fontId="15" fillId="0" borderId="122" xfId="0" applyNumberFormat="1" applyFont="1" applyBorder="1" applyAlignment="1">
      <alignment horizontal="right" vertical="center"/>
    </xf>
    <xf numFmtId="0" fontId="15" fillId="0" borderId="123" xfId="0" applyFont="1" applyBorder="1" applyAlignment="1">
      <alignment horizontal="center" vertical="center"/>
    </xf>
    <xf numFmtId="49" fontId="15" fillId="0" borderId="122" xfId="0" applyNumberFormat="1" applyFont="1" applyBorder="1" applyAlignment="1" applyProtection="1">
      <alignment vertical="center" wrapText="1"/>
      <protection locked="0"/>
    </xf>
    <xf numFmtId="0" fontId="15" fillId="0" borderId="131" xfId="0" applyFont="1" applyBorder="1" applyAlignment="1">
      <alignment horizontal="center"/>
    </xf>
    <xf numFmtId="0" fontId="15" fillId="0" borderId="131" xfId="0" applyFont="1" applyBorder="1"/>
    <xf numFmtId="4" fontId="15" fillId="0" borderId="131" xfId="0" applyNumberFormat="1" applyFont="1" applyBorder="1"/>
    <xf numFmtId="3" fontId="15" fillId="0" borderId="131" xfId="0" applyNumberFormat="1" applyFont="1" applyBorder="1"/>
    <xf numFmtId="0" fontId="15" fillId="0" borderId="132" xfId="0" applyFont="1" applyBorder="1"/>
    <xf numFmtId="0" fontId="15" fillId="0" borderId="133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4" fontId="14" fillId="0" borderId="57" xfId="0" applyNumberFormat="1" applyFont="1" applyBorder="1" applyAlignment="1" applyProtection="1">
      <alignment horizontal="right" vertical="center"/>
      <protection locked="0"/>
    </xf>
    <xf numFmtId="0" fontId="14" fillId="0" borderId="75" xfId="0" applyFont="1" applyBorder="1" applyAlignment="1" applyProtection="1">
      <alignment vertical="center"/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left"/>
      <protection locked="0"/>
    </xf>
    <xf numFmtId="3" fontId="15" fillId="0" borderId="0" xfId="0" applyNumberFormat="1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Protection="1">
      <protection locked="0"/>
    </xf>
    <xf numFmtId="0" fontId="15" fillId="2" borderId="2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/>
      <protection locked="0"/>
    </xf>
    <xf numFmtId="0" fontId="15" fillId="2" borderId="62" xfId="0" applyFont="1" applyFill="1" applyBorder="1" applyProtection="1"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49" fontId="15" fillId="2" borderId="4" xfId="0" applyNumberFormat="1" applyFont="1" applyFill="1" applyBorder="1" applyAlignment="1" applyProtection="1">
      <alignment horizontal="center"/>
      <protection locked="0"/>
    </xf>
    <xf numFmtId="0" fontId="15" fillId="2" borderId="24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Alignment="1" applyProtection="1">
      <alignment horizontal="center"/>
      <protection locked="0"/>
    </xf>
    <xf numFmtId="0" fontId="15" fillId="2" borderId="24" xfId="0" applyFont="1" applyFill="1" applyBorder="1" applyProtection="1"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64" xfId="0" applyFont="1" applyFill="1" applyBorder="1" applyAlignment="1" applyProtection="1">
      <alignment horizontal="center" vertical="center"/>
      <protection locked="0"/>
    </xf>
    <xf numFmtId="3" fontId="15" fillId="2" borderId="65" xfId="0" applyNumberFormat="1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4" fontId="15" fillId="0" borderId="8" xfId="0" applyNumberFormat="1" applyFont="1" applyBorder="1" applyProtection="1">
      <protection locked="0"/>
    </xf>
    <xf numFmtId="4" fontId="15" fillId="0" borderId="8" xfId="0" applyNumberFormat="1" applyFont="1" applyBorder="1" applyAlignment="1" applyProtection="1">
      <alignment horizontal="right"/>
      <protection locked="0"/>
    </xf>
    <xf numFmtId="3" fontId="15" fillId="0" borderId="8" xfId="0" applyNumberFormat="1" applyFont="1" applyBorder="1" applyProtection="1">
      <protection locked="0"/>
    </xf>
    <xf numFmtId="4" fontId="15" fillId="0" borderId="12" xfId="0" applyNumberFormat="1" applyFont="1" applyBorder="1" applyProtection="1">
      <protection locked="0"/>
    </xf>
    <xf numFmtId="4" fontId="15" fillId="0" borderId="12" xfId="0" applyNumberFormat="1" applyFont="1" applyBorder="1" applyAlignment="1" applyProtection="1">
      <alignment horizontal="right" vertical="center"/>
      <protection locked="0"/>
    </xf>
    <xf numFmtId="3" fontId="15" fillId="0" borderId="12" xfId="0" applyNumberFormat="1" applyFont="1" applyBorder="1" applyAlignment="1" applyProtection="1">
      <alignment horizontal="right" vertical="center"/>
      <protection locked="0"/>
    </xf>
    <xf numFmtId="3" fontId="15" fillId="0" borderId="4" xfId="0" applyNumberFormat="1" applyFont="1" applyBorder="1" applyAlignment="1" applyProtection="1">
      <alignment horizontal="right" vertical="center"/>
      <protection locked="0"/>
    </xf>
    <xf numFmtId="4" fontId="15" fillId="0" borderId="8" xfId="0" applyNumberFormat="1" applyFont="1" applyBorder="1" applyAlignment="1" applyProtection="1">
      <alignment vertical="center"/>
      <protection locked="0"/>
    </xf>
    <xf numFmtId="3" fontId="15" fillId="0" borderId="8" xfId="0" applyNumberFormat="1" applyFont="1" applyBorder="1" applyAlignment="1" applyProtection="1">
      <alignment vertical="center"/>
      <protection locked="0"/>
    </xf>
    <xf numFmtId="4" fontId="15" fillId="0" borderId="12" xfId="0" applyNumberFormat="1" applyFont="1" applyBorder="1" applyAlignment="1" applyProtection="1">
      <alignment vertical="center"/>
      <protection locked="0"/>
    </xf>
    <xf numFmtId="3" fontId="15" fillId="0" borderId="12" xfId="0" applyNumberFormat="1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4" fontId="15" fillId="0" borderId="13" xfId="0" applyNumberFormat="1" applyFont="1" applyBorder="1" applyAlignment="1" applyProtection="1">
      <alignment vertical="center"/>
      <protection locked="0"/>
    </xf>
    <xf numFmtId="3" fontId="15" fillId="0" borderId="13" xfId="0" applyNumberFormat="1" applyFont="1" applyBorder="1" applyAlignment="1" applyProtection="1">
      <alignment vertical="center"/>
      <protection locked="0"/>
    </xf>
    <xf numFmtId="3" fontId="15" fillId="0" borderId="3" xfId="0" applyNumberFormat="1" applyFont="1" applyBorder="1" applyAlignment="1" applyProtection="1">
      <alignment vertical="center"/>
      <protection locked="0"/>
    </xf>
    <xf numFmtId="4" fontId="15" fillId="0" borderId="9" xfId="0" applyNumberFormat="1" applyFont="1" applyBorder="1" applyAlignment="1" applyProtection="1">
      <alignment vertical="center"/>
      <protection locked="0"/>
    </xf>
    <xf numFmtId="4" fontId="15" fillId="0" borderId="9" xfId="0" applyNumberFormat="1" applyFont="1" applyBorder="1" applyAlignment="1" applyProtection="1">
      <alignment horizontal="right" vertical="center"/>
      <protection locked="0"/>
    </xf>
    <xf numFmtId="3" fontId="15" fillId="0" borderId="9" xfId="0" applyNumberFormat="1" applyFont="1" applyBorder="1" applyProtection="1">
      <protection locked="0"/>
    </xf>
    <xf numFmtId="4" fontId="15" fillId="0" borderId="9" xfId="0" applyNumberFormat="1" applyFont="1" applyBorder="1" applyAlignment="1" applyProtection="1">
      <alignment horizontal="right"/>
      <protection locked="0"/>
    </xf>
    <xf numFmtId="0" fontId="15" fillId="0" borderId="31" xfId="0" applyFont="1" applyBorder="1" applyProtection="1"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Protection="1">
      <protection locked="0"/>
    </xf>
    <xf numFmtId="4" fontId="15" fillId="0" borderId="16" xfId="0" applyNumberFormat="1" applyFont="1" applyBorder="1" applyAlignment="1" applyProtection="1">
      <alignment vertical="center"/>
      <protection locked="0"/>
    </xf>
    <xf numFmtId="4" fontId="15" fillId="0" borderId="16" xfId="0" applyNumberFormat="1" applyFont="1" applyBorder="1" applyAlignment="1" applyProtection="1">
      <alignment horizontal="right" vertical="center"/>
      <protection locked="0"/>
    </xf>
    <xf numFmtId="3" fontId="15" fillId="0" borderId="16" xfId="0" applyNumberFormat="1" applyFont="1" applyBorder="1" applyProtection="1">
      <protection locked="0"/>
    </xf>
    <xf numFmtId="4" fontId="15" fillId="0" borderId="16" xfId="0" applyNumberFormat="1" applyFont="1" applyBorder="1" applyAlignment="1" applyProtection="1">
      <alignment horizontal="right"/>
      <protection locked="0"/>
    </xf>
    <xf numFmtId="0" fontId="15" fillId="0" borderId="30" xfId="0" applyFont="1" applyBorder="1" applyProtection="1">
      <protection locked="0"/>
    </xf>
    <xf numFmtId="4" fontId="15" fillId="0" borderId="4" xfId="0" applyNumberFormat="1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4" fontId="15" fillId="0" borderId="13" xfId="0" applyNumberFormat="1" applyFont="1" applyBorder="1" applyProtection="1">
      <protection locked="0"/>
    </xf>
    <xf numFmtId="4" fontId="15" fillId="0" borderId="13" xfId="0" applyNumberFormat="1" applyFont="1" applyBorder="1" applyAlignment="1" applyProtection="1">
      <alignment horizontal="right"/>
      <protection locked="0"/>
    </xf>
    <xf numFmtId="3" fontId="15" fillId="0" borderId="13" xfId="0" applyNumberFormat="1" applyFont="1" applyBorder="1" applyProtection="1">
      <protection locked="0"/>
    </xf>
    <xf numFmtId="0" fontId="15" fillId="0" borderId="23" xfId="0" applyFont="1" applyBorder="1" applyProtection="1">
      <protection locked="0"/>
    </xf>
    <xf numFmtId="0" fontId="15" fillId="0" borderId="22" xfId="0" applyFont="1" applyBorder="1" applyAlignment="1" applyProtection="1">
      <alignment vertical="center"/>
      <protection locked="0"/>
    </xf>
    <xf numFmtId="0" fontId="15" fillId="0" borderId="12" xfId="0" applyFont="1" applyBorder="1" applyAlignment="1" applyProtection="1">
      <alignment wrapText="1"/>
      <protection locked="0"/>
    </xf>
    <xf numFmtId="4" fontId="15" fillId="0" borderId="8" xfId="1" applyNumberFormat="1" applyFont="1" applyFill="1" applyBorder="1" applyAlignment="1" applyProtection="1">
      <alignment vertical="center"/>
      <protection locked="0"/>
    </xf>
    <xf numFmtId="4" fontId="15" fillId="0" borderId="8" xfId="1" applyNumberFormat="1" applyFont="1" applyFill="1" applyBorder="1" applyAlignment="1" applyProtection="1">
      <alignment horizontal="right" vertical="center"/>
      <protection locked="0"/>
    </xf>
    <xf numFmtId="4" fontId="15" fillId="0" borderId="4" xfId="0" applyNumberFormat="1" applyFont="1" applyBorder="1" applyProtection="1"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/>
    <xf numFmtId="4" fontId="15" fillId="0" borderId="12" xfId="0" applyNumberFormat="1" applyFont="1" applyBorder="1" applyAlignment="1" applyProtection="1"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3" fontId="15" fillId="0" borderId="8" xfId="1" applyNumberFormat="1" applyFont="1" applyFill="1" applyBorder="1" applyAlignment="1" applyProtection="1">
      <alignment vertical="center"/>
      <protection locked="0"/>
    </xf>
    <xf numFmtId="4" fontId="15" fillId="3" borderId="8" xfId="0" applyNumberFormat="1" applyFont="1" applyFill="1" applyBorder="1" applyAlignment="1" applyProtection="1">
      <alignment horizontal="right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vertical="center" wrapText="1"/>
      <protection locked="0"/>
    </xf>
    <xf numFmtId="4" fontId="15" fillId="0" borderId="46" xfId="0" applyNumberFormat="1" applyFont="1" applyBorder="1" applyProtection="1">
      <protection locked="0"/>
    </xf>
    <xf numFmtId="4" fontId="15" fillId="0" borderId="46" xfId="0" applyNumberFormat="1" applyFont="1" applyBorder="1" applyAlignment="1" applyProtection="1">
      <alignment horizontal="right"/>
      <protection locked="0"/>
    </xf>
    <xf numFmtId="3" fontId="15" fillId="0" borderId="46" xfId="0" applyNumberFormat="1" applyFont="1" applyBorder="1" applyProtection="1">
      <protection locked="0"/>
    </xf>
    <xf numFmtId="0" fontId="15" fillId="0" borderId="47" xfId="0" applyFont="1" applyBorder="1" applyProtection="1">
      <protection locked="0"/>
    </xf>
    <xf numFmtId="4" fontId="15" fillId="0" borderId="16" xfId="0" applyNumberFormat="1" applyFont="1" applyBorder="1" applyProtection="1">
      <protection locked="0"/>
    </xf>
    <xf numFmtId="4" fontId="14" fillId="0" borderId="10" xfId="0" applyNumberFormat="1" applyFont="1" applyBorder="1" applyAlignment="1" applyProtection="1">
      <alignment vertical="center"/>
      <protection locked="0"/>
    </xf>
    <xf numFmtId="3" fontId="15" fillId="0" borderId="9" xfId="0" applyNumberFormat="1" applyFont="1" applyBorder="1" applyAlignment="1" applyProtection="1">
      <alignment vertical="center"/>
      <protection locked="0"/>
    </xf>
    <xf numFmtId="0" fontId="15" fillId="0" borderId="31" xfId="0" applyFont="1" applyBorder="1" applyAlignment="1" applyProtection="1">
      <alignment vertical="center"/>
      <protection locked="0"/>
    </xf>
    <xf numFmtId="49" fontId="15" fillId="0" borderId="8" xfId="0" applyNumberFormat="1" applyFont="1" applyBorder="1" applyProtection="1">
      <protection locked="0"/>
    </xf>
    <xf numFmtId="0" fontId="15" fillId="0" borderId="17" xfId="0" applyFont="1" applyBorder="1" applyAlignment="1" applyProtection="1">
      <alignment horizontal="center"/>
      <protection locked="0"/>
    </xf>
    <xf numFmtId="49" fontId="15" fillId="0" borderId="17" xfId="0" applyNumberFormat="1" applyFont="1" applyBorder="1" applyProtection="1">
      <protection locked="0"/>
    </xf>
    <xf numFmtId="4" fontId="15" fillId="0" borderId="17" xfId="0" applyNumberFormat="1" applyFont="1" applyBorder="1" applyAlignment="1" applyProtection="1">
      <alignment vertical="center"/>
      <protection locked="0"/>
    </xf>
    <xf numFmtId="4" fontId="15" fillId="0" borderId="17" xfId="0" applyNumberFormat="1" applyFont="1" applyBorder="1" applyAlignment="1" applyProtection="1">
      <alignment horizontal="right" vertical="center"/>
      <protection locked="0"/>
    </xf>
    <xf numFmtId="3" fontId="15" fillId="0" borderId="0" xfId="0" applyNumberFormat="1" applyFont="1"/>
    <xf numFmtId="3" fontId="15" fillId="0" borderId="0" xfId="0" applyNumberFormat="1" applyFont="1" applyAlignment="1">
      <alignment vertical="center"/>
    </xf>
    <xf numFmtId="4" fontId="15" fillId="4" borderId="9" xfId="1" applyNumberFormat="1" applyFont="1" applyFill="1" applyBorder="1" applyAlignment="1" applyProtection="1">
      <alignment horizontal="right" vertical="center"/>
      <protection locked="0"/>
    </xf>
    <xf numFmtId="4" fontId="15" fillId="4" borderId="12" xfId="1" applyNumberFormat="1" applyFont="1" applyFill="1" applyBorder="1" applyAlignment="1" applyProtection="1">
      <alignment horizontal="right" vertical="center"/>
      <protection locked="0"/>
    </xf>
    <xf numFmtId="0" fontId="15" fillId="4" borderId="4" xfId="0" applyFont="1" applyFill="1" applyBorder="1" applyAlignment="1">
      <alignment vertical="center" wrapText="1"/>
    </xf>
    <xf numFmtId="0" fontId="14" fillId="0" borderId="24" xfId="0" applyFont="1" applyBorder="1" applyProtection="1">
      <protection locked="0"/>
    </xf>
    <xf numFmtId="4" fontId="14" fillId="0" borderId="16" xfId="0" applyNumberFormat="1" applyFont="1" applyBorder="1" applyAlignment="1" applyProtection="1">
      <alignment vertical="center"/>
      <protection locked="0"/>
    </xf>
    <xf numFmtId="3" fontId="14" fillId="0" borderId="16" xfId="0" applyNumberFormat="1" applyFont="1" applyBorder="1" applyProtection="1">
      <protection locked="0"/>
    </xf>
    <xf numFmtId="4" fontId="14" fillId="0" borderId="16" xfId="0" applyNumberFormat="1" applyFont="1" applyBorder="1" applyAlignment="1" applyProtection="1">
      <alignment horizontal="right"/>
      <protection locked="0"/>
    </xf>
    <xf numFmtId="0" fontId="14" fillId="0" borderId="30" xfId="0" applyFont="1" applyBorder="1" applyProtection="1">
      <protection locked="0"/>
    </xf>
    <xf numFmtId="0" fontId="14" fillId="0" borderId="22" xfId="0" applyFont="1" applyBorder="1" applyAlignment="1" applyProtection="1">
      <alignment vertical="center"/>
      <protection locked="0"/>
    </xf>
    <xf numFmtId="4" fontId="14" fillId="0" borderId="4" xfId="0" applyNumberFormat="1" applyFont="1" applyBorder="1" applyProtection="1">
      <protection locked="0"/>
    </xf>
    <xf numFmtId="4" fontId="14" fillId="0" borderId="4" xfId="0" applyNumberFormat="1" applyFont="1" applyBorder="1" applyAlignment="1" applyProtection="1">
      <alignment horizontal="right"/>
      <protection locked="0"/>
    </xf>
    <xf numFmtId="3" fontId="14" fillId="0" borderId="4" xfId="0" applyNumberFormat="1" applyFont="1" applyBorder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4" fontId="14" fillId="0" borderId="2" xfId="0" applyNumberFormat="1" applyFont="1" applyBorder="1" applyAlignment="1" applyProtection="1">
      <alignment vertical="center"/>
      <protection locked="0"/>
    </xf>
    <xf numFmtId="4" fontId="14" fillId="0" borderId="2" xfId="0" applyNumberFormat="1" applyFont="1" applyBorder="1" applyAlignment="1" applyProtection="1">
      <alignment horizontal="right"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4" fontId="14" fillId="0" borderId="7" xfId="0" applyNumberFormat="1" applyFont="1" applyBorder="1" applyAlignment="1" applyProtection="1">
      <alignment horizontal="right" vertical="center"/>
      <protection locked="0"/>
    </xf>
    <xf numFmtId="0" fontId="14" fillId="0" borderId="32" xfId="0" applyFont="1" applyBorder="1" applyAlignment="1" applyProtection="1">
      <alignment vertical="center"/>
      <protection locked="0"/>
    </xf>
    <xf numFmtId="0" fontId="14" fillId="0" borderId="16" xfId="0" applyFont="1" applyBorder="1" applyAlignment="1" applyProtection="1">
      <alignment vertical="center" wrapText="1"/>
      <protection locked="0"/>
    </xf>
    <xf numFmtId="4" fontId="14" fillId="0" borderId="10" xfId="1" applyNumberFormat="1" applyFont="1" applyFill="1" applyBorder="1" applyAlignment="1" applyProtection="1">
      <alignment horizontal="right" vertical="center"/>
      <protection locked="0"/>
    </xf>
    <xf numFmtId="3" fontId="14" fillId="0" borderId="10" xfId="1" applyNumberFormat="1" applyFont="1" applyFill="1" applyBorder="1" applyAlignment="1" applyProtection="1">
      <alignment horizontal="right" vertical="center"/>
      <protection locked="0"/>
    </xf>
    <xf numFmtId="4" fontId="14" fillId="0" borderId="10" xfId="1" applyNumberFormat="1" applyFont="1" applyFill="1" applyBorder="1" applyAlignment="1" applyProtection="1">
      <alignment vertical="center"/>
      <protection locked="0"/>
    </xf>
    <xf numFmtId="4" fontId="14" fillId="0" borderId="10" xfId="0" applyNumberFormat="1" applyFont="1" applyBorder="1" applyProtection="1">
      <protection locked="0"/>
    </xf>
    <xf numFmtId="3" fontId="14" fillId="0" borderId="10" xfId="1" applyNumberFormat="1" applyFont="1" applyFill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4" fontId="14" fillId="4" borderId="10" xfId="1" applyNumberFormat="1" applyFont="1" applyFill="1" applyBorder="1" applyAlignment="1" applyProtection="1">
      <alignment horizontal="right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4" fillId="4" borderId="27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center" vertical="center"/>
      <protection locked="0"/>
    </xf>
    <xf numFmtId="4" fontId="23" fillId="0" borderId="12" xfId="0" applyNumberFormat="1" applyFont="1" applyBorder="1" applyAlignment="1">
      <alignment vertical="center"/>
    </xf>
    <xf numFmtId="4" fontId="23" fillId="0" borderId="12" xfId="0" applyNumberFormat="1" applyFont="1" applyBorder="1" applyAlignment="1">
      <alignment horizontal="right" vertical="center"/>
    </xf>
    <xf numFmtId="4" fontId="23" fillId="0" borderId="12" xfId="0" applyNumberFormat="1" applyFont="1" applyBorder="1" applyAlignment="1">
      <alignment horizontal="right" vertical="center" wrapText="1"/>
    </xf>
    <xf numFmtId="4" fontId="23" fillId="0" borderId="12" xfId="0" applyNumberFormat="1" applyFont="1" applyBorder="1" applyAlignment="1">
      <alignment horizontal="right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vertical="center"/>
    </xf>
    <xf numFmtId="4" fontId="14" fillId="0" borderId="45" xfId="1" applyNumberFormat="1" applyFont="1" applyFill="1" applyBorder="1" applyAlignment="1" applyProtection="1">
      <alignment horizontal="right" vertical="center"/>
    </xf>
    <xf numFmtId="4" fontId="14" fillId="0" borderId="45" xfId="0" applyNumberFormat="1" applyFont="1" applyBorder="1" applyAlignment="1">
      <alignment horizontal="right" vertical="center"/>
    </xf>
    <xf numFmtId="0" fontId="14" fillId="0" borderId="95" xfId="0" applyFont="1" applyBorder="1" applyAlignment="1">
      <alignment vertical="center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>
      <alignment horizontal="center"/>
    </xf>
    <xf numFmtId="4" fontId="24" fillId="0" borderId="10" xfId="0" applyNumberFormat="1" applyFont="1" applyBorder="1" applyAlignment="1">
      <alignment horizontal="right" vertical="center"/>
    </xf>
    <xf numFmtId="4" fontId="23" fillId="0" borderId="8" xfId="0" applyNumberFormat="1" applyFont="1" applyBorder="1" applyAlignment="1">
      <alignment horizontal="right" vertical="center"/>
    </xf>
    <xf numFmtId="4" fontId="23" fillId="0" borderId="12" xfId="0" applyNumberFormat="1" applyFont="1" applyBorder="1" applyAlignment="1" applyProtection="1">
      <alignment horizontal="right"/>
      <protection locked="0"/>
    </xf>
    <xf numFmtId="4" fontId="24" fillId="0" borderId="10" xfId="0" applyNumberFormat="1" applyFont="1" applyBorder="1" applyAlignment="1" applyProtection="1">
      <alignment horizontal="right" vertical="center"/>
      <protection locked="0"/>
    </xf>
    <xf numFmtId="0" fontId="23" fillId="0" borderId="19" xfId="0" applyFont="1" applyBorder="1" applyAlignment="1">
      <alignment vertical="center"/>
    </xf>
    <xf numFmtId="49" fontId="14" fillId="0" borderId="10" xfId="0" applyNumberFormat="1" applyFont="1" applyBorder="1"/>
    <xf numFmtId="3" fontId="15" fillId="0" borderId="49" xfId="0" applyNumberFormat="1" applyFont="1" applyBorder="1" applyAlignment="1">
      <alignment vertical="center"/>
    </xf>
    <xf numFmtId="3" fontId="14" fillId="0" borderId="45" xfId="0" applyNumberFormat="1" applyFont="1" applyBorder="1" applyAlignment="1">
      <alignment vertical="center"/>
    </xf>
    <xf numFmtId="49" fontId="15" fillId="0" borderId="21" xfId="0" applyNumberFormat="1" applyFont="1" applyBorder="1" applyAlignment="1">
      <alignment vertical="center"/>
    </xf>
    <xf numFmtId="3" fontId="24" fillId="0" borderId="115" xfId="0" applyNumberFormat="1" applyFont="1" applyBorder="1" applyAlignment="1">
      <alignment vertical="center"/>
    </xf>
    <xf numFmtId="4" fontId="24" fillId="0" borderId="115" xfId="0" applyNumberFormat="1" applyFont="1" applyBorder="1" applyAlignment="1">
      <alignment vertical="center"/>
    </xf>
    <xf numFmtId="3" fontId="24" fillId="0" borderId="119" xfId="0" applyNumberFormat="1" applyFont="1" applyBorder="1" applyAlignment="1">
      <alignment vertical="center"/>
    </xf>
    <xf numFmtId="3" fontId="23" fillId="0" borderId="52" xfId="0" applyNumberFormat="1" applyFont="1" applyBorder="1" applyAlignment="1">
      <alignment vertical="center"/>
    </xf>
    <xf numFmtId="4" fontId="23" fillId="0" borderId="52" xfId="0" applyNumberFormat="1" applyFont="1" applyBorder="1" applyAlignment="1">
      <alignment vertical="center"/>
    </xf>
    <xf numFmtId="3" fontId="23" fillId="0" borderId="116" xfId="0" applyNumberFormat="1" applyFont="1" applyBorder="1" applyAlignment="1">
      <alignment vertical="center"/>
    </xf>
    <xf numFmtId="0" fontId="23" fillId="0" borderId="52" xfId="0" applyFont="1" applyBorder="1"/>
    <xf numFmtId="4" fontId="23" fillId="0" borderId="52" xfId="0" applyNumberFormat="1" applyFont="1" applyBorder="1"/>
    <xf numFmtId="0" fontId="23" fillId="0" borderId="116" xfId="0" applyFont="1" applyBorder="1"/>
    <xf numFmtId="0" fontId="23" fillId="0" borderId="97" xfId="0" applyFont="1" applyBorder="1"/>
    <xf numFmtId="4" fontId="23" fillId="0" borderId="97" xfId="0" applyNumberFormat="1" applyFont="1" applyBorder="1"/>
    <xf numFmtId="0" fontId="23" fillId="0" borderId="118" xfId="0" applyFont="1" applyBorder="1"/>
    <xf numFmtId="3" fontId="15" fillId="0" borderId="14" xfId="1" applyNumberFormat="1" applyFont="1" applyFill="1" applyBorder="1" applyAlignment="1" applyProtection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0" fontId="7" fillId="0" borderId="44" xfId="0" applyFont="1" applyBorder="1" applyAlignment="1">
      <alignment horizontal="center" vertical="center"/>
    </xf>
    <xf numFmtId="3" fontId="15" fillId="0" borderId="46" xfId="1" applyNumberFormat="1" applyFont="1" applyFill="1" applyBorder="1" applyAlignment="1" applyProtection="1">
      <alignment horizontal="right" vertical="center"/>
    </xf>
    <xf numFmtId="4" fontId="15" fillId="0" borderId="46" xfId="1" applyNumberFormat="1" applyFont="1" applyFill="1" applyBorder="1" applyAlignment="1" applyProtection="1">
      <alignment horizontal="right" vertical="center"/>
    </xf>
    <xf numFmtId="0" fontId="15" fillId="0" borderId="122" xfId="0" applyFont="1" applyBorder="1" applyAlignment="1">
      <alignment vertical="center"/>
    </xf>
    <xf numFmtId="0" fontId="15" fillId="0" borderId="137" xfId="0" applyFont="1" applyBorder="1" applyAlignment="1">
      <alignment horizontal="center"/>
    </xf>
    <xf numFmtId="0" fontId="15" fillId="0" borderId="137" xfId="0" applyFont="1" applyBorder="1"/>
    <xf numFmtId="3" fontId="15" fillId="0" borderId="137" xfId="0" applyNumberFormat="1" applyFont="1" applyBorder="1"/>
    <xf numFmtId="4" fontId="15" fillId="0" borderId="137" xfId="0" applyNumberFormat="1" applyFont="1" applyBorder="1"/>
    <xf numFmtId="0" fontId="15" fillId="0" borderId="138" xfId="0" applyFont="1" applyBorder="1"/>
    <xf numFmtId="0" fontId="15" fillId="0" borderId="44" xfId="0" applyFont="1" applyBorder="1"/>
    <xf numFmtId="0" fontId="15" fillId="0" borderId="124" xfId="0" applyFont="1" applyBorder="1" applyAlignment="1">
      <alignment horizontal="center"/>
    </xf>
    <xf numFmtId="3" fontId="15" fillId="0" borderId="124" xfId="0" applyNumberFormat="1" applyFont="1" applyBorder="1"/>
    <xf numFmtId="4" fontId="15" fillId="0" borderId="124" xfId="0" applyNumberFormat="1" applyFont="1" applyBorder="1"/>
    <xf numFmtId="0" fontId="23" fillId="0" borderId="22" xfId="0" applyFont="1" applyBorder="1"/>
    <xf numFmtId="0" fontId="15" fillId="0" borderId="43" xfId="0" applyFont="1" applyBorder="1" applyAlignment="1">
      <alignment horizontal="center" vertical="center"/>
    </xf>
    <xf numFmtId="3" fontId="14" fillId="0" borderId="16" xfId="1" applyNumberFormat="1" applyFont="1" applyFill="1" applyBorder="1" applyAlignment="1" applyProtection="1">
      <alignment vertical="center"/>
    </xf>
    <xf numFmtId="3" fontId="15" fillId="0" borderId="16" xfId="1" applyNumberFormat="1" applyFont="1" applyFill="1" applyBorder="1" applyAlignment="1" applyProtection="1">
      <alignment horizontal="right" vertical="center"/>
    </xf>
    <xf numFmtId="4" fontId="15" fillId="0" borderId="10" xfId="0" applyNumberFormat="1" applyFont="1" applyBorder="1" applyAlignment="1">
      <alignment vertical="center"/>
    </xf>
    <xf numFmtId="4" fontId="15" fillId="0" borderId="21" xfId="0" applyNumberFormat="1" applyFont="1" applyBorder="1" applyAlignment="1" applyProtection="1">
      <alignment vertical="center"/>
      <protection locked="0"/>
    </xf>
    <xf numFmtId="3" fontId="15" fillId="0" borderId="139" xfId="0" applyNumberFormat="1" applyFont="1" applyBorder="1" applyAlignment="1">
      <alignment vertical="center"/>
    </xf>
    <xf numFmtId="0" fontId="15" fillId="0" borderId="37" xfId="0" applyFont="1" applyBorder="1" applyAlignment="1" applyProtection="1">
      <alignment vertical="center"/>
      <protection locked="0"/>
    </xf>
    <xf numFmtId="3" fontId="15" fillId="0" borderId="79" xfId="0" applyNumberFormat="1" applyFont="1" applyBorder="1" applyAlignment="1">
      <alignment vertical="center"/>
    </xf>
    <xf numFmtId="49" fontId="15" fillId="0" borderId="12" xfId="0" applyNumberFormat="1" applyFont="1" applyBorder="1" applyAlignment="1" applyProtection="1">
      <alignment vertical="center"/>
      <protection locked="0"/>
    </xf>
    <xf numFmtId="3" fontId="15" fillId="0" borderId="80" xfId="0" applyNumberFormat="1" applyFont="1" applyBorder="1" applyAlignment="1">
      <alignment vertical="center"/>
    </xf>
    <xf numFmtId="0" fontId="15" fillId="0" borderId="21" xfId="0" applyFont="1" applyBorder="1" applyAlignment="1" applyProtection="1">
      <alignment vertical="center"/>
      <protection locked="0"/>
    </xf>
    <xf numFmtId="4" fontId="15" fillId="0" borderId="21" xfId="0" applyNumberFormat="1" applyFont="1" applyBorder="1" applyProtection="1">
      <protection locked="0"/>
    </xf>
    <xf numFmtId="4" fontId="15" fillId="0" borderId="21" xfId="0" applyNumberFormat="1" applyFont="1" applyBorder="1" applyAlignment="1" applyProtection="1">
      <alignment horizontal="right"/>
      <protection locked="0"/>
    </xf>
    <xf numFmtId="3" fontId="15" fillId="0" borderId="21" xfId="0" applyNumberFormat="1" applyFont="1" applyBorder="1" applyProtection="1">
      <protection locked="0"/>
    </xf>
    <xf numFmtId="0" fontId="15" fillId="0" borderId="37" xfId="0" applyFont="1" applyBorder="1" applyProtection="1">
      <protection locked="0"/>
    </xf>
    <xf numFmtId="4" fontId="15" fillId="0" borderId="45" xfId="0" applyNumberFormat="1" applyFont="1" applyBorder="1" applyAlignment="1" applyProtection="1">
      <alignment vertical="center"/>
      <protection locked="0"/>
    </xf>
    <xf numFmtId="0" fontId="15" fillId="0" borderId="95" xfId="0" applyFont="1" applyBorder="1" applyAlignment="1" applyProtection="1">
      <alignment vertical="center"/>
      <protection locked="0"/>
    </xf>
    <xf numFmtId="0" fontId="16" fillId="0" borderId="12" xfId="0" applyFont="1" applyBorder="1" applyProtection="1">
      <protection locked="0"/>
    </xf>
    <xf numFmtId="0" fontId="15" fillId="4" borderId="21" xfId="0" applyFont="1" applyFill="1" applyBorder="1" applyAlignment="1" applyProtection="1">
      <alignment vertical="center"/>
      <protection locked="0"/>
    </xf>
    <xf numFmtId="3" fontId="15" fillId="0" borderId="21" xfId="0" applyNumberFormat="1" applyFont="1" applyBorder="1" applyAlignment="1" applyProtection="1">
      <alignment vertical="center"/>
      <protection locked="0"/>
    </xf>
    <xf numFmtId="4" fontId="15" fillId="4" borderId="54" xfId="1" applyNumberFormat="1" applyFont="1" applyFill="1" applyBorder="1" applyAlignment="1" applyProtection="1">
      <alignment horizontal="right" vertical="center"/>
      <protection locked="0"/>
    </xf>
    <xf numFmtId="4" fontId="15" fillId="4" borderId="96" xfId="1" applyNumberFormat="1" applyFont="1" applyFill="1" applyBorder="1" applyAlignment="1" applyProtection="1">
      <alignment horizontal="right" vertical="center"/>
      <protection locked="0"/>
    </xf>
    <xf numFmtId="4" fontId="15" fillId="4" borderId="40" xfId="1" applyNumberFormat="1" applyFont="1" applyFill="1" applyBorder="1" applyAlignment="1" applyProtection="1">
      <alignment horizontal="right" vertical="center"/>
      <protection locked="0"/>
    </xf>
    <xf numFmtId="49" fontId="15" fillId="0" borderId="141" xfId="0" applyNumberFormat="1" applyFont="1" applyBorder="1" applyAlignment="1">
      <alignment horizontal="center"/>
    </xf>
    <xf numFmtId="0" fontId="15" fillId="0" borderId="142" xfId="0" applyFont="1" applyBorder="1" applyAlignment="1"/>
    <xf numFmtId="4" fontId="15" fillId="0" borderId="141" xfId="0" applyNumberFormat="1" applyFont="1" applyBorder="1" applyAlignment="1">
      <alignment vertical="center"/>
    </xf>
    <xf numFmtId="3" fontId="23" fillId="0" borderId="141" xfId="0" applyNumberFormat="1" applyFont="1" applyBorder="1" applyAlignment="1">
      <alignment vertical="center"/>
    </xf>
    <xf numFmtId="4" fontId="23" fillId="0" borderId="141" xfId="0" applyNumberFormat="1" applyFont="1" applyBorder="1" applyAlignment="1">
      <alignment vertical="center"/>
    </xf>
    <xf numFmtId="3" fontId="23" fillId="0" borderId="143" xfId="0" applyNumberFormat="1" applyFont="1" applyBorder="1" applyAlignment="1">
      <alignment vertical="center"/>
    </xf>
    <xf numFmtId="0" fontId="15" fillId="0" borderId="122" xfId="0" applyFont="1" applyBorder="1" applyAlignment="1"/>
    <xf numFmtId="49" fontId="15" fillId="0" borderId="52" xfId="0" applyNumberFormat="1" applyFont="1" applyBorder="1" applyAlignment="1"/>
    <xf numFmtId="0" fontId="15" fillId="0" borderId="144" xfId="0" applyFont="1" applyBorder="1" applyAlignment="1"/>
    <xf numFmtId="4" fontId="14" fillId="0" borderId="58" xfId="1" applyNumberFormat="1" applyFont="1" applyFill="1" applyBorder="1" applyAlignment="1" applyProtection="1">
      <alignment vertical="center"/>
    </xf>
    <xf numFmtId="4" fontId="14" fillId="0" borderId="57" xfId="0" applyNumberFormat="1" applyFont="1" applyBorder="1" applyAlignment="1">
      <alignment vertical="center"/>
    </xf>
    <xf numFmtId="4" fontId="14" fillId="0" borderId="10" xfId="0" applyNumberFormat="1" applyFont="1" applyBorder="1" applyAlignment="1"/>
    <xf numFmtId="4" fontId="15" fillId="0" borderId="4" xfId="0" applyNumberFormat="1" applyFont="1" applyBorder="1" applyAlignment="1"/>
    <xf numFmtId="4" fontId="15" fillId="0" borderId="12" xfId="0" applyNumberFormat="1" applyFont="1" applyBorder="1" applyAlignment="1"/>
    <xf numFmtId="0" fontId="15" fillId="4" borderId="21" xfId="0" applyFont="1" applyFill="1" applyBorder="1" applyAlignment="1" applyProtection="1">
      <alignment horizontal="center" vertical="center"/>
      <protection locked="0"/>
    </xf>
    <xf numFmtId="0" fontId="15" fillId="0" borderId="145" xfId="0" applyFont="1" applyBorder="1" applyAlignment="1">
      <alignment horizontal="center" vertical="center"/>
    </xf>
    <xf numFmtId="4" fontId="15" fillId="0" borderId="145" xfId="0" applyNumberFormat="1" applyFont="1" applyBorder="1" applyAlignment="1">
      <alignment horizontal="right"/>
    </xf>
    <xf numFmtId="4" fontId="15" fillId="0" borderId="72" xfId="0" applyNumberFormat="1" applyFont="1" applyBorder="1" applyAlignment="1">
      <alignment vertical="center"/>
    </xf>
    <xf numFmtId="3" fontId="15" fillId="0" borderId="23" xfId="0" applyNumberFormat="1" applyFont="1" applyBorder="1" applyAlignment="1">
      <alignment vertical="center"/>
    </xf>
    <xf numFmtId="4" fontId="15" fillId="0" borderId="145" xfId="0" applyNumberFormat="1" applyFont="1" applyBorder="1" applyAlignment="1">
      <alignment horizontal="right" vertical="center"/>
    </xf>
    <xf numFmtId="0" fontId="15" fillId="4" borderId="104" xfId="0" applyFont="1" applyFill="1" applyBorder="1" applyAlignment="1" applyProtection="1">
      <alignment vertical="center"/>
      <protection locked="0"/>
    </xf>
    <xf numFmtId="0" fontId="15" fillId="4" borderId="90" xfId="0" applyFont="1" applyFill="1" applyBorder="1" applyAlignment="1" applyProtection="1">
      <alignment vertical="center"/>
      <protection locked="0"/>
    </xf>
    <xf numFmtId="0" fontId="15" fillId="0" borderId="104" xfId="0" applyFont="1" applyBorder="1" applyAlignment="1" applyProtection="1">
      <alignment horizontal="center" vertical="center"/>
      <protection locked="0"/>
    </xf>
    <xf numFmtId="4" fontId="15" fillId="0" borderId="96" xfId="1" applyNumberFormat="1" applyFont="1" applyFill="1" applyBorder="1" applyAlignment="1" applyProtection="1">
      <alignment vertical="center"/>
      <protection locked="0"/>
    </xf>
    <xf numFmtId="4" fontId="15" fillId="0" borderId="96" xfId="1" applyNumberFormat="1" applyFont="1" applyFill="1" applyBorder="1" applyAlignment="1" applyProtection="1">
      <alignment horizontal="right" vertical="center"/>
      <protection locked="0"/>
    </xf>
    <xf numFmtId="4" fontId="15" fillId="0" borderId="96" xfId="0" applyNumberFormat="1" applyFont="1" applyBorder="1" applyAlignment="1" applyProtection="1">
      <alignment horizontal="right" vertical="center"/>
      <protection locked="0"/>
    </xf>
    <xf numFmtId="0" fontId="15" fillId="0" borderId="147" xfId="0" applyFont="1" applyBorder="1" applyAlignment="1" applyProtection="1">
      <alignment vertical="center"/>
      <protection locked="0"/>
    </xf>
    <xf numFmtId="0" fontId="15" fillId="0" borderId="96" xfId="0" applyFont="1" applyBorder="1" applyAlignment="1" applyProtection="1">
      <alignment horizontal="center"/>
      <protection locked="0"/>
    </xf>
    <xf numFmtId="0" fontId="15" fillId="0" borderId="96" xfId="0" applyFont="1" applyBorder="1" applyProtection="1">
      <protection locked="0"/>
    </xf>
    <xf numFmtId="0" fontId="0" fillId="0" borderId="104" xfId="0" applyBorder="1" applyProtection="1">
      <protection locked="0"/>
    </xf>
    <xf numFmtId="0" fontId="0" fillId="0" borderId="73" xfId="0" applyBorder="1" applyAlignment="1" applyProtection="1">
      <alignment horizontal="center"/>
      <protection locked="0"/>
    </xf>
    <xf numFmtId="0" fontId="14" fillId="0" borderId="73" xfId="0" applyFont="1" applyBorder="1" applyAlignment="1" applyProtection="1">
      <alignment vertical="center"/>
      <protection locked="0"/>
    </xf>
    <xf numFmtId="0" fontId="0" fillId="0" borderId="104" xfId="0" applyBorder="1" applyAlignment="1" applyProtection="1">
      <alignment horizontal="center"/>
      <protection locked="0"/>
    </xf>
    <xf numFmtId="0" fontId="0" fillId="0" borderId="90" xfId="0" applyBorder="1" applyProtection="1">
      <protection locked="0"/>
    </xf>
    <xf numFmtId="0" fontId="0" fillId="0" borderId="90" xfId="0" applyBorder="1" applyAlignment="1" applyProtection="1">
      <alignment horizontal="center"/>
      <protection locked="0"/>
    </xf>
    <xf numFmtId="4" fontId="25" fillId="0" borderId="104" xfId="0" applyNumberFormat="1" applyFont="1" applyBorder="1" applyProtection="1">
      <protection locked="0"/>
    </xf>
    <xf numFmtId="4" fontId="12" fillId="0" borderId="104" xfId="0" applyNumberFormat="1" applyFont="1" applyBorder="1" applyProtection="1">
      <protection locked="0"/>
    </xf>
    <xf numFmtId="4" fontId="25" fillId="0" borderId="90" xfId="0" applyNumberFormat="1" applyFont="1" applyBorder="1" applyProtection="1">
      <protection locked="0"/>
    </xf>
    <xf numFmtId="4" fontId="12" fillId="0" borderId="90" xfId="0" applyNumberFormat="1" applyFont="1" applyBorder="1" applyProtection="1">
      <protection locked="0"/>
    </xf>
    <xf numFmtId="1" fontId="12" fillId="0" borderId="104" xfId="0" applyNumberFormat="1" applyFont="1" applyBorder="1" applyProtection="1">
      <protection locked="0"/>
    </xf>
    <xf numFmtId="1" fontId="12" fillId="0" borderId="90" xfId="0" applyNumberFormat="1" applyFont="1" applyBorder="1" applyProtection="1">
      <protection locked="0"/>
    </xf>
    <xf numFmtId="4" fontId="26" fillId="0" borderId="73" xfId="0" applyNumberFormat="1" applyFont="1" applyBorder="1" applyProtection="1">
      <protection locked="0"/>
    </xf>
    <xf numFmtId="0" fontId="15" fillId="0" borderId="151" xfId="0" applyFont="1" applyBorder="1" applyAlignment="1">
      <alignment horizontal="center" vertical="center"/>
    </xf>
    <xf numFmtId="4" fontId="15" fillId="0" borderId="151" xfId="0" applyNumberFormat="1" applyFont="1" applyBorder="1" applyAlignment="1">
      <alignment vertical="center"/>
    </xf>
    <xf numFmtId="4" fontId="15" fillId="0" borderId="151" xfId="0" applyNumberFormat="1" applyFont="1" applyBorder="1" applyAlignment="1">
      <alignment horizontal="right" vertical="center"/>
    </xf>
    <xf numFmtId="3" fontId="15" fillId="0" borderId="151" xfId="0" applyNumberFormat="1" applyFont="1" applyBorder="1" applyAlignment="1">
      <alignment vertical="center"/>
    </xf>
    <xf numFmtId="0" fontId="14" fillId="0" borderId="153" xfId="0" applyFont="1" applyBorder="1" applyAlignment="1">
      <alignment horizontal="center" vertical="center"/>
    </xf>
    <xf numFmtId="0" fontId="15" fillId="0" borderId="151" xfId="0" applyFont="1" applyBorder="1"/>
    <xf numFmtId="0" fontId="15" fillId="0" borderId="152" xfId="0" applyFont="1" applyBorder="1" applyAlignment="1">
      <alignment vertical="center" wrapText="1"/>
    </xf>
    <xf numFmtId="3" fontId="9" fillId="0" borderId="150" xfId="0" applyNumberFormat="1" applyFont="1" applyBorder="1" applyAlignment="1">
      <alignment vertical="center"/>
    </xf>
    <xf numFmtId="3" fontId="14" fillId="0" borderId="57" xfId="0" applyNumberFormat="1" applyFont="1" applyBorder="1" applyAlignment="1" applyProtection="1">
      <alignment horizontal="right" vertical="center"/>
      <protection locked="0"/>
    </xf>
    <xf numFmtId="49" fontId="15" fillId="0" borderId="151" xfId="0" applyNumberFormat="1" applyFont="1" applyBorder="1" applyAlignment="1">
      <alignment horizontal="center" vertical="center"/>
    </xf>
    <xf numFmtId="3" fontId="15" fillId="0" borderId="151" xfId="0" applyNumberFormat="1" applyFont="1" applyBorder="1" applyAlignment="1">
      <alignment vertical="center" wrapText="1"/>
    </xf>
    <xf numFmtId="3" fontId="14" fillId="0" borderId="45" xfId="1" applyNumberFormat="1" applyFont="1" applyFill="1" applyBorder="1" applyAlignment="1" applyProtection="1">
      <alignment horizontal="right" vertical="center"/>
    </xf>
    <xf numFmtId="3" fontId="14" fillId="0" borderId="45" xfId="0" applyNumberFormat="1" applyFont="1" applyBorder="1" applyAlignment="1">
      <alignment horizontal="right" vertical="center"/>
    </xf>
    <xf numFmtId="4" fontId="14" fillId="0" borderId="135" xfId="0" applyNumberFormat="1" applyFont="1" applyBorder="1" applyAlignment="1">
      <alignment horizontal="right" vertical="center"/>
    </xf>
    <xf numFmtId="0" fontId="14" fillId="0" borderId="95" xfId="0" applyFont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4" fontId="14" fillId="4" borderId="16" xfId="1" applyNumberFormat="1" applyFont="1" applyFill="1" applyBorder="1" applyAlignment="1" applyProtection="1">
      <alignment horizontal="right" vertical="center"/>
      <protection locked="0"/>
    </xf>
    <xf numFmtId="3" fontId="15" fillId="0" borderId="96" xfId="0" applyNumberFormat="1" applyFont="1" applyBorder="1" applyAlignment="1" applyProtection="1">
      <alignment vertical="center"/>
      <protection locked="0"/>
    </xf>
    <xf numFmtId="3" fontId="15" fillId="0" borderId="158" xfId="0" applyNumberFormat="1" applyFont="1" applyBorder="1" applyAlignment="1">
      <alignment vertical="center"/>
    </xf>
    <xf numFmtId="4" fontId="15" fillId="0" borderId="158" xfId="0" applyNumberFormat="1" applyFont="1" applyBorder="1" applyAlignment="1">
      <alignment horizontal="right" vertical="center"/>
    </xf>
    <xf numFmtId="0" fontId="15" fillId="0" borderId="157" xfId="0" applyFont="1" applyBorder="1" applyAlignment="1">
      <alignment vertical="center"/>
    </xf>
    <xf numFmtId="0" fontId="15" fillId="0" borderId="153" xfId="0" applyFont="1" applyBorder="1" applyAlignment="1">
      <alignment horizontal="center" vertical="center"/>
    </xf>
    <xf numFmtId="3" fontId="14" fillId="0" borderId="153" xfId="0" applyNumberFormat="1" applyFont="1" applyBorder="1" applyAlignment="1">
      <alignment horizontal="right" vertical="center"/>
    </xf>
    <xf numFmtId="0" fontId="15" fillId="0" borderId="34" xfId="0" applyFont="1" applyBorder="1" applyAlignment="1">
      <alignment horizontal="center" vertical="center"/>
    </xf>
    <xf numFmtId="0" fontId="14" fillId="0" borderId="153" xfId="0" applyFont="1" applyBorder="1" applyAlignment="1">
      <alignment vertical="top" wrapText="1"/>
    </xf>
    <xf numFmtId="3" fontId="14" fillId="0" borderId="153" xfId="1" applyNumberFormat="1" applyFont="1" applyFill="1" applyBorder="1" applyAlignment="1" applyProtection="1">
      <alignment horizontal="right" vertical="center"/>
    </xf>
    <xf numFmtId="4" fontId="14" fillId="0" borderId="153" xfId="1" applyNumberFormat="1" applyFont="1" applyFill="1" applyBorder="1" applyAlignment="1" applyProtection="1">
      <alignment horizontal="right" vertical="center"/>
    </xf>
    <xf numFmtId="4" fontId="14" fillId="0" borderId="153" xfId="0" applyNumberFormat="1" applyFont="1" applyBorder="1" applyAlignment="1">
      <alignment horizontal="right" vertical="center"/>
    </xf>
    <xf numFmtId="4" fontId="14" fillId="0" borderId="156" xfId="0" applyNumberFormat="1" applyFont="1" applyBorder="1" applyAlignment="1">
      <alignment horizontal="right" vertical="center"/>
    </xf>
    <xf numFmtId="0" fontId="14" fillId="0" borderId="150" xfId="0" applyFont="1" applyBorder="1" applyAlignment="1">
      <alignment vertical="center"/>
    </xf>
    <xf numFmtId="0" fontId="15" fillId="0" borderId="151" xfId="0" applyFont="1" applyBorder="1" applyAlignment="1">
      <alignment horizontal="center"/>
    </xf>
    <xf numFmtId="3" fontId="15" fillId="0" borderId="151" xfId="1" applyNumberFormat="1" applyFont="1" applyFill="1" applyBorder="1" applyAlignment="1" applyProtection="1">
      <alignment horizontal="right" vertical="center"/>
    </xf>
    <xf numFmtId="4" fontId="15" fillId="0" borderId="151" xfId="1" applyNumberFormat="1" applyFont="1" applyFill="1" applyBorder="1" applyAlignment="1" applyProtection="1">
      <alignment horizontal="right" vertical="center"/>
    </xf>
    <xf numFmtId="3" fontId="15" fillId="0" borderId="151" xfId="0" applyNumberFormat="1" applyFont="1" applyBorder="1" applyAlignment="1">
      <alignment horizontal="right" vertical="center"/>
    </xf>
    <xf numFmtId="0" fontId="15" fillId="0" borderId="152" xfId="0" applyFont="1" applyBorder="1" applyAlignment="1">
      <alignment vertical="center"/>
    </xf>
    <xf numFmtId="3" fontId="15" fillId="0" borderId="151" xfId="0" applyNumberFormat="1" applyFont="1" applyBorder="1"/>
    <xf numFmtId="3" fontId="15" fillId="0" borderId="152" xfId="0" applyNumberFormat="1" applyFont="1" applyBorder="1"/>
    <xf numFmtId="3" fontId="15" fillId="0" borderId="152" xfId="0" applyNumberFormat="1" applyFont="1" applyBorder="1" applyAlignment="1">
      <alignment vertical="center"/>
    </xf>
    <xf numFmtId="0" fontId="15" fillId="0" borderId="9" xfId="0" applyFont="1" applyBorder="1" applyAlignment="1">
      <alignment wrapText="1"/>
    </xf>
    <xf numFmtId="4" fontId="14" fillId="0" borderId="45" xfId="0" applyNumberFormat="1" applyFont="1" applyBorder="1" applyAlignment="1">
      <alignment vertical="center"/>
    </xf>
    <xf numFmtId="1" fontId="15" fillId="0" borderId="46" xfId="0" applyNumberFormat="1" applyFont="1" applyBorder="1" applyAlignment="1">
      <alignment horizontal="center" vertical="center"/>
    </xf>
    <xf numFmtId="0" fontId="15" fillId="0" borderId="50" xfId="0" applyFont="1" applyBorder="1"/>
    <xf numFmtId="4" fontId="15" fillId="0" borderId="151" xfId="0" applyNumberFormat="1" applyFont="1" applyBorder="1" applyAlignment="1">
      <alignment horizontal="right"/>
    </xf>
    <xf numFmtId="4" fontId="15" fillId="0" borderId="154" xfId="0" applyNumberFormat="1" applyFont="1" applyBorder="1" applyAlignment="1">
      <alignment horizontal="right"/>
    </xf>
    <xf numFmtId="3" fontId="15" fillId="0" borderId="22" xfId="0" applyNumberFormat="1" applyFont="1" applyBorder="1"/>
    <xf numFmtId="0" fontId="15" fillId="0" borderId="31" xfId="0" applyFont="1" applyBorder="1" applyAlignment="1">
      <alignment horizontal="center" vertical="center"/>
    </xf>
    <xf numFmtId="3" fontId="15" fillId="0" borderId="145" xfId="1" applyNumberFormat="1" applyFont="1" applyFill="1" applyBorder="1" applyAlignment="1" applyProtection="1">
      <alignment horizontal="right" vertical="center"/>
    </xf>
    <xf numFmtId="3" fontId="15" fillId="0" borderId="145" xfId="0" applyNumberFormat="1" applyFont="1" applyBorder="1" applyAlignment="1">
      <alignment horizontal="right" vertical="center"/>
    </xf>
    <xf numFmtId="0" fontId="15" fillId="0" borderId="14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51" xfId="0" applyFont="1" applyBorder="1" applyAlignment="1">
      <alignment vertical="center"/>
    </xf>
    <xf numFmtId="0" fontId="14" fillId="0" borderId="153" xfId="0" applyFont="1" applyBorder="1" applyAlignment="1">
      <alignment vertical="center"/>
    </xf>
    <xf numFmtId="3" fontId="14" fillId="0" borderId="153" xfId="0" applyNumberFormat="1" applyFont="1" applyBorder="1" applyAlignment="1">
      <alignment vertical="center"/>
    </xf>
    <xf numFmtId="4" fontId="14" fillId="0" borderId="153" xfId="0" applyNumberFormat="1" applyFont="1" applyBorder="1" applyAlignment="1">
      <alignment vertical="center"/>
    </xf>
    <xf numFmtId="0" fontId="15" fillId="0" borderId="161" xfId="0" applyFont="1" applyBorder="1" applyAlignment="1">
      <alignment horizontal="center" vertical="center"/>
    </xf>
    <xf numFmtId="0" fontId="15" fillId="0" borderId="161" xfId="0" applyFont="1" applyBorder="1" applyAlignment="1">
      <alignment vertical="center"/>
    </xf>
    <xf numFmtId="0" fontId="15" fillId="0" borderId="96" xfId="0" applyFont="1" applyBorder="1" applyAlignment="1">
      <alignment horizontal="center"/>
    </xf>
    <xf numFmtId="3" fontId="15" fillId="0" borderId="96" xfId="0" applyNumberFormat="1" applyFont="1" applyBorder="1"/>
    <xf numFmtId="4" fontId="15" fillId="0" borderId="96" xfId="0" applyNumberFormat="1" applyFont="1" applyBorder="1"/>
    <xf numFmtId="4" fontId="15" fillId="0" borderId="96" xfId="0" applyNumberFormat="1" applyFont="1" applyBorder="1" applyAlignment="1">
      <alignment horizontal="right"/>
    </xf>
    <xf numFmtId="0" fontId="15" fillId="0" borderId="148" xfId="0" applyFont="1" applyBorder="1" applyAlignment="1">
      <alignment horizontal="center"/>
    </xf>
    <xf numFmtId="49" fontId="15" fillId="0" borderId="148" xfId="0" applyNumberFormat="1" applyFont="1" applyBorder="1"/>
    <xf numFmtId="3" fontId="15" fillId="0" borderId="148" xfId="0" applyNumberFormat="1" applyFont="1" applyBorder="1"/>
    <xf numFmtId="4" fontId="15" fillId="0" borderId="148" xfId="0" applyNumberFormat="1" applyFont="1" applyBorder="1"/>
    <xf numFmtId="4" fontId="15" fillId="0" borderId="148" xfId="0" applyNumberFormat="1" applyFont="1" applyBorder="1" applyAlignment="1">
      <alignment horizontal="right"/>
    </xf>
    <xf numFmtId="0" fontId="15" fillId="0" borderId="148" xfId="0" applyFont="1" applyBorder="1"/>
    <xf numFmtId="0" fontId="14" fillId="0" borderId="152" xfId="0" applyFont="1" applyBorder="1" applyAlignment="1">
      <alignment vertical="center"/>
    </xf>
    <xf numFmtId="0" fontId="15" fillId="4" borderId="12" xfId="0" applyFont="1" applyFill="1" applyBorder="1" applyAlignment="1" applyProtection="1">
      <alignment horizontal="center"/>
      <protection locked="0"/>
    </xf>
    <xf numFmtId="4" fontId="15" fillId="0" borderId="162" xfId="0" applyNumberFormat="1" applyFont="1" applyBorder="1" applyAlignment="1" applyProtection="1">
      <alignment horizontal="right" vertical="center"/>
      <protection locked="0"/>
    </xf>
    <xf numFmtId="0" fontId="15" fillId="0" borderId="44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/>
      <protection locked="0"/>
    </xf>
    <xf numFmtId="4" fontId="15" fillId="0" borderId="46" xfId="0" applyNumberFormat="1" applyFont="1" applyBorder="1" applyAlignment="1" applyProtection="1">
      <alignment vertical="center"/>
      <protection locked="0"/>
    </xf>
    <xf numFmtId="4" fontId="15" fillId="0" borderId="46" xfId="0" applyNumberFormat="1" applyFont="1" applyBorder="1" applyAlignment="1" applyProtection="1">
      <alignment horizontal="right" vertical="center"/>
      <protection locked="0"/>
    </xf>
    <xf numFmtId="3" fontId="15" fillId="0" borderId="46" xfId="0" applyNumberFormat="1" applyFont="1" applyBorder="1" applyAlignment="1" applyProtection="1">
      <alignment vertical="center"/>
      <protection locked="0"/>
    </xf>
    <xf numFmtId="4" fontId="15" fillId="0" borderId="148" xfId="0" applyNumberFormat="1" applyFont="1" applyBorder="1" applyAlignment="1" applyProtection="1">
      <alignment horizontal="right" vertical="center"/>
      <protection locked="0"/>
    </xf>
    <xf numFmtId="0" fontId="15" fillId="0" borderId="47" xfId="0" applyFont="1" applyBorder="1" applyAlignment="1" applyProtection="1">
      <alignment vertical="center"/>
      <protection locked="0"/>
    </xf>
    <xf numFmtId="0" fontId="15" fillId="0" borderId="46" xfId="0" applyFont="1" applyBorder="1" applyProtection="1">
      <protection locked="0"/>
    </xf>
    <xf numFmtId="0" fontId="15" fillId="0" borderId="151" xfId="0" applyFont="1" applyBorder="1" applyAlignment="1" applyProtection="1">
      <alignment horizontal="center" vertical="center"/>
      <protection locked="0"/>
    </xf>
    <xf numFmtId="4" fontId="15" fillId="0" borderId="151" xfId="1" applyNumberFormat="1" applyFont="1" applyFill="1" applyBorder="1" applyAlignment="1" applyProtection="1">
      <alignment vertical="center"/>
      <protection locked="0"/>
    </xf>
    <xf numFmtId="4" fontId="15" fillId="0" borderId="151" xfId="1" applyNumberFormat="1" applyFont="1" applyFill="1" applyBorder="1" applyAlignment="1" applyProtection="1">
      <alignment horizontal="right" vertical="center"/>
      <protection locked="0"/>
    </xf>
    <xf numFmtId="3" fontId="15" fillId="0" borderId="151" xfId="0" applyNumberFormat="1" applyFont="1" applyBorder="1" applyAlignment="1" applyProtection="1">
      <alignment vertical="center"/>
      <protection locked="0"/>
    </xf>
    <xf numFmtId="4" fontId="15" fillId="0" borderId="151" xfId="0" applyNumberFormat="1" applyFont="1" applyBorder="1" applyAlignment="1" applyProtection="1">
      <alignment horizontal="right" vertical="center"/>
      <protection locked="0"/>
    </xf>
    <xf numFmtId="0" fontId="15" fillId="0" borderId="152" xfId="0" applyFont="1" applyBorder="1" applyAlignment="1" applyProtection="1">
      <alignment vertical="center"/>
      <protection locked="0"/>
    </xf>
    <xf numFmtId="0" fontId="15" fillId="0" borderId="49" xfId="0" applyFont="1" applyBorder="1" applyAlignment="1" applyProtection="1">
      <alignment horizontal="center"/>
      <protection locked="0"/>
    </xf>
    <xf numFmtId="0" fontId="15" fillId="0" borderId="49" xfId="0" applyFont="1" applyBorder="1"/>
    <xf numFmtId="4" fontId="15" fillId="0" borderId="49" xfId="0" applyNumberFormat="1" applyFont="1" applyBorder="1" applyProtection="1">
      <protection locked="0"/>
    </xf>
    <xf numFmtId="4" fontId="15" fillId="0" borderId="49" xfId="0" applyNumberFormat="1" applyFont="1" applyBorder="1" applyAlignment="1" applyProtection="1">
      <alignment horizontal="right"/>
      <protection locked="0"/>
    </xf>
    <xf numFmtId="3" fontId="15" fillId="0" borderId="49" xfId="0" applyNumberFormat="1" applyFont="1" applyBorder="1" applyProtection="1">
      <protection locked="0"/>
    </xf>
    <xf numFmtId="0" fontId="15" fillId="0" borderId="50" xfId="0" applyFont="1" applyBorder="1" applyProtection="1">
      <protection locked="0"/>
    </xf>
    <xf numFmtId="0" fontId="15" fillId="0" borderId="151" xfId="0" applyFont="1" applyBorder="1" applyAlignment="1" applyProtection="1">
      <alignment horizontal="center"/>
      <protection locked="0"/>
    </xf>
    <xf numFmtId="0" fontId="15" fillId="0" borderId="151" xfId="0" applyFont="1" applyBorder="1" applyProtection="1">
      <protection locked="0"/>
    </xf>
    <xf numFmtId="4" fontId="15" fillId="0" borderId="151" xfId="0" applyNumberFormat="1" applyFont="1" applyBorder="1" applyProtection="1">
      <protection locked="0"/>
    </xf>
    <xf numFmtId="4" fontId="15" fillId="0" borderId="151" xfId="0" applyNumberFormat="1" applyFont="1" applyBorder="1" applyAlignment="1" applyProtection="1">
      <alignment horizontal="right"/>
      <protection locked="0"/>
    </xf>
    <xf numFmtId="3" fontId="15" fillId="0" borderId="151" xfId="0" applyNumberFormat="1" applyFont="1" applyBorder="1" applyProtection="1">
      <protection locked="0"/>
    </xf>
    <xf numFmtId="0" fontId="15" fillId="0" borderId="152" xfId="0" applyFont="1" applyBorder="1" applyProtection="1">
      <protection locked="0"/>
    </xf>
    <xf numFmtId="0" fontId="14" fillId="0" borderId="49" xfId="0" applyFont="1" applyBorder="1" applyAlignment="1" applyProtection="1">
      <alignment vertical="center"/>
      <protection locked="0"/>
    </xf>
    <xf numFmtId="4" fontId="14" fillId="0" borderId="49" xfId="0" applyNumberFormat="1" applyFont="1" applyBorder="1" applyAlignment="1" applyProtection="1">
      <alignment vertical="center"/>
      <protection locked="0"/>
    </xf>
    <xf numFmtId="4" fontId="14" fillId="0" borderId="49" xfId="0" applyNumberFormat="1" applyFont="1" applyBorder="1" applyAlignment="1" applyProtection="1">
      <alignment horizontal="right" vertical="center"/>
      <protection locked="0"/>
    </xf>
    <xf numFmtId="3" fontId="14" fillId="0" borderId="49" xfId="0" applyNumberFormat="1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4" fontId="15" fillId="0" borderId="45" xfId="0" applyNumberFormat="1" applyFont="1" applyBorder="1" applyAlignment="1" applyProtection="1">
      <alignment horizontal="right"/>
      <protection locked="0"/>
    </xf>
    <xf numFmtId="3" fontId="15" fillId="0" borderId="74" xfId="0" applyNumberFormat="1" applyFont="1" applyBorder="1" applyAlignment="1">
      <alignment vertical="center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vertical="center"/>
      <protection locked="0"/>
    </xf>
    <xf numFmtId="3" fontId="15" fillId="0" borderId="163" xfId="0" applyNumberFormat="1" applyFont="1" applyBorder="1" applyAlignment="1">
      <alignment vertical="center"/>
    </xf>
    <xf numFmtId="0" fontId="15" fillId="4" borderId="13" xfId="0" applyFont="1" applyFill="1" applyBorder="1" applyAlignment="1" applyProtection="1">
      <alignment horizontal="center" vertical="center"/>
      <protection locked="0"/>
    </xf>
    <xf numFmtId="0" fontId="15" fillId="4" borderId="13" xfId="0" applyFont="1" applyFill="1" applyBorder="1" applyAlignment="1">
      <alignment vertical="center"/>
    </xf>
    <xf numFmtId="4" fontId="15" fillId="4" borderId="13" xfId="1" applyNumberFormat="1" applyFont="1" applyFill="1" applyBorder="1" applyAlignment="1" applyProtection="1">
      <alignment horizontal="right" vertical="center"/>
      <protection locked="0"/>
    </xf>
    <xf numFmtId="0" fontId="15" fillId="4" borderId="21" xfId="0" applyFont="1" applyFill="1" applyBorder="1" applyProtection="1">
      <protection locked="0"/>
    </xf>
    <xf numFmtId="4" fontId="15" fillId="4" borderId="21" xfId="1" applyNumberFormat="1" applyFont="1" applyFill="1" applyBorder="1" applyAlignment="1" applyProtection="1">
      <alignment horizontal="right" vertical="center"/>
      <protection locked="0"/>
    </xf>
    <xf numFmtId="4" fontId="15" fillId="0" borderId="164" xfId="0" applyNumberFormat="1" applyFont="1" applyBorder="1" applyAlignment="1" applyProtection="1">
      <alignment horizontal="right" vertical="center"/>
      <protection locked="0"/>
    </xf>
    <xf numFmtId="4" fontId="14" fillId="0" borderId="115" xfId="0" applyNumberFormat="1" applyFont="1" applyBorder="1" applyAlignment="1" applyProtection="1">
      <alignment horizontal="right" vertical="center"/>
      <protection locked="0"/>
    </xf>
    <xf numFmtId="0" fontId="14" fillId="0" borderId="90" xfId="0" applyFont="1" applyBorder="1" applyAlignment="1" applyProtection="1">
      <alignment vertical="center"/>
      <protection locked="0"/>
    </xf>
    <xf numFmtId="4" fontId="26" fillId="0" borderId="90" xfId="0" applyNumberFormat="1" applyFont="1" applyBorder="1" applyProtection="1">
      <protection locked="0"/>
    </xf>
    <xf numFmtId="4" fontId="15" fillId="0" borderId="90" xfId="0" applyNumberFormat="1" applyFont="1" applyBorder="1" applyAlignment="1" applyProtection="1">
      <alignment horizontal="right" vertical="center"/>
      <protection locked="0"/>
    </xf>
    <xf numFmtId="4" fontId="15" fillId="0" borderId="104" xfId="0" applyNumberFormat="1" applyFont="1" applyBorder="1" applyAlignment="1" applyProtection="1">
      <alignment horizontal="right" vertical="center"/>
      <protection locked="0"/>
    </xf>
    <xf numFmtId="4" fontId="15" fillId="0" borderId="110" xfId="0" applyNumberFormat="1" applyFont="1" applyBorder="1" applyAlignment="1" applyProtection="1">
      <alignment horizontal="right"/>
      <protection locked="0"/>
    </xf>
    <xf numFmtId="4" fontId="15" fillId="0" borderId="73" xfId="0" applyNumberFormat="1" applyFont="1" applyBorder="1" applyAlignment="1" applyProtection="1">
      <alignment horizontal="right" vertical="center"/>
      <protection locked="0"/>
    </xf>
    <xf numFmtId="3" fontId="15" fillId="0" borderId="30" xfId="0" applyNumberFormat="1" applyFont="1" applyBorder="1"/>
    <xf numFmtId="3" fontId="15" fillId="0" borderId="47" xfId="0" applyNumberFormat="1" applyFont="1" applyBorder="1"/>
    <xf numFmtId="4" fontId="15" fillId="0" borderId="135" xfId="0" applyNumberFormat="1" applyFont="1" applyBorder="1" applyAlignment="1">
      <alignment horizontal="right" vertical="center"/>
    </xf>
    <xf numFmtId="3" fontId="15" fillId="0" borderId="46" xfId="1" applyNumberFormat="1" applyFont="1" applyFill="1" applyBorder="1" applyAlignment="1" applyProtection="1">
      <alignment vertical="center"/>
    </xf>
    <xf numFmtId="0" fontId="14" fillId="0" borderId="47" xfId="0" applyFont="1" applyBorder="1" applyAlignment="1">
      <alignment vertical="center"/>
    </xf>
    <xf numFmtId="0" fontId="15" fillId="0" borderId="165" xfId="0" applyFont="1" applyBorder="1" applyAlignment="1">
      <alignment horizontal="center" vertical="center"/>
    </xf>
    <xf numFmtId="1" fontId="15" fillId="0" borderId="151" xfId="0" applyNumberFormat="1" applyFont="1" applyBorder="1" applyAlignment="1">
      <alignment horizontal="center"/>
    </xf>
    <xf numFmtId="0" fontId="15" fillId="0" borderId="166" xfId="0" applyFont="1" applyBorder="1" applyAlignment="1">
      <alignment horizontal="center" vertical="center"/>
    </xf>
    <xf numFmtId="0" fontId="15" fillId="0" borderId="166" xfId="0" applyFont="1" applyBorder="1" applyAlignment="1" applyProtection="1">
      <alignment vertical="center"/>
      <protection locked="0"/>
    </xf>
    <xf numFmtId="3" fontId="15" fillId="0" borderId="166" xfId="0" applyNumberFormat="1" applyFont="1" applyBorder="1" applyAlignment="1">
      <alignment vertical="center"/>
    </xf>
    <xf numFmtId="4" fontId="15" fillId="0" borderId="137" xfId="0" applyNumberFormat="1" applyFont="1" applyBorder="1" applyAlignment="1">
      <alignment vertical="center"/>
    </xf>
    <xf numFmtId="4" fontId="14" fillId="0" borderId="166" xfId="0" applyNumberFormat="1" applyFont="1" applyBorder="1" applyAlignment="1">
      <alignment horizontal="right" vertical="center"/>
    </xf>
    <xf numFmtId="0" fontId="14" fillId="0" borderId="166" xfId="0" applyFont="1" applyBorder="1" applyAlignment="1">
      <alignment vertical="center"/>
    </xf>
    <xf numFmtId="0" fontId="14" fillId="0" borderId="166" xfId="0" applyFont="1" applyBorder="1"/>
    <xf numFmtId="0" fontId="15" fillId="0" borderId="166" xfId="0" applyFont="1" applyBorder="1"/>
    <xf numFmtId="4" fontId="15" fillId="0" borderId="166" xfId="0" applyNumberFormat="1" applyFont="1" applyBorder="1" applyAlignment="1">
      <alignment vertical="center"/>
    </xf>
    <xf numFmtId="0" fontId="14" fillId="0" borderId="135" xfId="0" applyFont="1" applyBorder="1" applyAlignment="1">
      <alignment vertical="center"/>
    </xf>
    <xf numFmtId="0" fontId="15" fillId="0" borderId="167" xfId="0" applyFont="1" applyBorder="1" applyAlignment="1">
      <alignment horizontal="center" vertical="center"/>
    </xf>
    <xf numFmtId="0" fontId="15" fillId="0" borderId="167" xfId="0" applyFont="1" applyBorder="1" applyAlignment="1" applyProtection="1">
      <alignment vertical="center"/>
      <protection locked="0"/>
    </xf>
    <xf numFmtId="3" fontId="15" fillId="0" borderId="167" xfId="0" applyNumberFormat="1" applyFont="1" applyBorder="1" applyAlignment="1">
      <alignment vertical="center"/>
    </xf>
    <xf numFmtId="4" fontId="14" fillId="0" borderId="167" xfId="0" applyNumberFormat="1" applyFont="1" applyBorder="1" applyAlignment="1">
      <alignment horizontal="right" vertical="center"/>
    </xf>
    <xf numFmtId="0" fontId="14" fillId="0" borderId="167" xfId="0" applyFont="1" applyBorder="1" applyAlignment="1">
      <alignment vertical="center"/>
    </xf>
    <xf numFmtId="0" fontId="14" fillId="0" borderId="167" xfId="0" applyFont="1" applyBorder="1"/>
    <xf numFmtId="3" fontId="15" fillId="0" borderId="44" xfId="0" applyNumberFormat="1" applyFont="1" applyBorder="1" applyAlignment="1">
      <alignment vertical="center"/>
    </xf>
    <xf numFmtId="3" fontId="15" fillId="0" borderId="49" xfId="0" applyNumberFormat="1" applyFont="1" applyBorder="1"/>
    <xf numFmtId="4" fontId="15" fillId="0" borderId="49" xfId="0" applyNumberFormat="1" applyFont="1" applyBorder="1" applyAlignment="1">
      <alignment horizontal="right"/>
    </xf>
    <xf numFmtId="3" fontId="14" fillId="0" borderId="16" xfId="0" applyNumberFormat="1" applyFont="1" applyBorder="1"/>
    <xf numFmtId="3" fontId="14" fillId="0" borderId="49" xfId="1" applyNumberFormat="1" applyFont="1" applyFill="1" applyBorder="1" applyAlignment="1" applyProtection="1">
      <alignment vertical="center"/>
    </xf>
    <xf numFmtId="0" fontId="14" fillId="0" borderId="16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151" xfId="0" applyFont="1" applyBorder="1" applyAlignment="1">
      <alignment vertical="center" wrapText="1"/>
    </xf>
    <xf numFmtId="0" fontId="15" fillId="0" borderId="152" xfId="0" applyFont="1" applyBorder="1"/>
    <xf numFmtId="1" fontId="15" fillId="0" borderId="153" xfId="0" applyNumberFormat="1" applyFont="1" applyBorder="1" applyAlignment="1">
      <alignment horizontal="center" vertical="center"/>
    </xf>
    <xf numFmtId="0" fontId="14" fillId="0" borderId="153" xfId="0" applyFont="1" applyBorder="1" applyAlignment="1">
      <alignment vertical="center" wrapText="1"/>
    </xf>
    <xf numFmtId="49" fontId="15" fillId="0" borderId="149" xfId="0" applyNumberFormat="1" applyFont="1" applyBorder="1" applyAlignment="1">
      <alignment horizontal="center" vertical="center"/>
    </xf>
    <xf numFmtId="3" fontId="15" fillId="0" borderId="149" xfId="0" applyNumberFormat="1" applyFont="1" applyBorder="1" applyAlignment="1">
      <alignment vertical="center" wrapText="1"/>
    </xf>
    <xf numFmtId="1" fontId="15" fillId="0" borderId="45" xfId="0" applyNumberFormat="1" applyFont="1" applyBorder="1" applyAlignment="1">
      <alignment horizontal="center" vertical="center"/>
    </xf>
    <xf numFmtId="3" fontId="15" fillId="0" borderId="149" xfId="0" applyNumberFormat="1" applyFont="1" applyBorder="1" applyAlignment="1">
      <alignment vertical="center"/>
    </xf>
    <xf numFmtId="4" fontId="15" fillId="0" borderId="149" xfId="0" applyNumberFormat="1" applyFont="1" applyBorder="1" applyAlignment="1">
      <alignment horizontal="right" vertical="center"/>
    </xf>
    <xf numFmtId="0" fontId="15" fillId="0" borderId="155" xfId="0" applyFont="1" applyBorder="1"/>
    <xf numFmtId="0" fontId="15" fillId="0" borderId="153" xfId="0" applyFont="1" applyBorder="1" applyAlignment="1">
      <alignment horizontal="center"/>
    </xf>
    <xf numFmtId="3" fontId="14" fillId="0" borderId="153" xfId="0" applyNumberFormat="1" applyFont="1" applyBorder="1"/>
    <xf numFmtId="4" fontId="14" fillId="0" borderId="153" xfId="0" applyNumberFormat="1" applyFont="1" applyBorder="1" applyAlignment="1">
      <alignment horizontal="right"/>
    </xf>
    <xf numFmtId="0" fontId="14" fillId="0" borderId="150" xfId="0" applyFont="1" applyBorder="1"/>
    <xf numFmtId="0" fontId="15" fillId="0" borderId="145" xfId="0" applyFont="1" applyBorder="1" applyAlignment="1">
      <alignment horizontal="center"/>
    </xf>
    <xf numFmtId="0" fontId="15" fillId="0" borderId="145" xfId="0" applyFont="1" applyBorder="1"/>
    <xf numFmtId="4" fontId="23" fillId="0" borderId="39" xfId="0" applyNumberFormat="1" applyFont="1" applyBorder="1" applyAlignment="1">
      <alignment horizontal="right"/>
    </xf>
    <xf numFmtId="3" fontId="15" fillId="0" borderId="46" xfId="0" applyNumberFormat="1" applyFont="1" applyBorder="1" applyAlignment="1">
      <alignment horizontal="right"/>
    </xf>
    <xf numFmtId="49" fontId="15" fillId="0" borderId="45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vertical="top" wrapText="1"/>
    </xf>
    <xf numFmtId="4" fontId="14" fillId="0" borderId="153" xfId="0" applyNumberFormat="1" applyFont="1" applyBorder="1" applyAlignment="1" applyProtection="1">
      <alignment horizontal="right" vertical="center"/>
      <protection locked="0"/>
    </xf>
    <xf numFmtId="0" fontId="15" fillId="0" borderId="150" xfId="0" applyFont="1" applyBorder="1" applyAlignment="1" applyProtection="1">
      <alignment vertical="center"/>
      <protection locked="0"/>
    </xf>
    <xf numFmtId="0" fontId="14" fillId="0" borderId="150" xfId="0" applyFont="1" applyBorder="1" applyProtection="1">
      <protection locked="0"/>
    </xf>
    <xf numFmtId="0" fontId="14" fillId="0" borderId="150" xfId="0" applyFont="1" applyBorder="1" applyAlignment="1" applyProtection="1">
      <alignment vertical="center"/>
      <protection locked="0"/>
    </xf>
    <xf numFmtId="0" fontId="15" fillId="0" borderId="150" xfId="0" applyFont="1" applyBorder="1" applyProtection="1">
      <protection locked="0"/>
    </xf>
    <xf numFmtId="4" fontId="14" fillId="0" borderId="153" xfId="0" applyNumberFormat="1" applyFont="1" applyBorder="1" applyAlignment="1" applyProtection="1">
      <alignment horizontal="right"/>
      <protection locked="0"/>
    </xf>
    <xf numFmtId="4" fontId="15" fillId="0" borderId="149" xfId="0" applyNumberFormat="1" applyFont="1" applyBorder="1" applyAlignment="1" applyProtection="1">
      <alignment horizontal="right" vertical="center"/>
      <protection locked="0"/>
    </xf>
    <xf numFmtId="0" fontId="15" fillId="0" borderId="155" xfId="0" applyFont="1" applyBorder="1" applyAlignment="1" applyProtection="1">
      <alignment vertical="center"/>
      <protection locked="0"/>
    </xf>
    <xf numFmtId="4" fontId="14" fillId="0" borderId="150" xfId="0" applyNumberFormat="1" applyFont="1" applyBorder="1" applyAlignment="1" applyProtection="1">
      <alignment vertical="center"/>
      <protection locked="0"/>
    </xf>
    <xf numFmtId="4" fontId="6" fillId="0" borderId="169" xfId="0" applyNumberFormat="1" applyFont="1" applyBorder="1" applyProtection="1">
      <protection locked="0"/>
    </xf>
    <xf numFmtId="4" fontId="12" fillId="0" borderId="170" xfId="0" applyNumberFormat="1" applyFont="1" applyBorder="1" applyProtection="1">
      <protection locked="0"/>
    </xf>
    <xf numFmtId="4" fontId="6" fillId="0" borderId="171" xfId="0" applyNumberFormat="1" applyFont="1" applyBorder="1" applyProtection="1">
      <protection locked="0"/>
    </xf>
    <xf numFmtId="4" fontId="12" fillId="0" borderId="169" xfId="0" applyNumberFormat="1" applyFont="1" applyBorder="1" applyProtection="1">
      <protection locked="0"/>
    </xf>
    <xf numFmtId="0" fontId="15" fillId="0" borderId="114" xfId="0" applyFont="1" applyBorder="1" applyAlignment="1" applyProtection="1">
      <alignment horizontal="center" vertical="center"/>
      <protection locked="0"/>
    </xf>
    <xf numFmtId="0" fontId="0" fillId="0" borderId="114" xfId="0" applyBorder="1" applyProtection="1">
      <protection locked="0"/>
    </xf>
    <xf numFmtId="0" fontId="0" fillId="0" borderId="172" xfId="0" applyBorder="1" applyProtection="1">
      <protection locked="0"/>
    </xf>
    <xf numFmtId="0" fontId="15" fillId="0" borderId="148" xfId="0" applyFont="1" applyBorder="1" applyAlignment="1" applyProtection="1">
      <alignment horizontal="center"/>
      <protection locked="0"/>
    </xf>
    <xf numFmtId="0" fontId="15" fillId="0" borderId="148" xfId="0" applyFont="1" applyBorder="1" applyProtection="1">
      <protection locked="0"/>
    </xf>
    <xf numFmtId="4" fontId="15" fillId="0" borderId="148" xfId="0" applyNumberFormat="1" applyFont="1" applyBorder="1" applyProtection="1">
      <protection locked="0"/>
    </xf>
    <xf numFmtId="4" fontId="15" fillId="0" borderId="148" xfId="0" applyNumberFormat="1" applyFont="1" applyBorder="1" applyAlignment="1" applyProtection="1">
      <alignment horizontal="right"/>
      <protection locked="0"/>
    </xf>
    <xf numFmtId="3" fontId="15" fillId="0" borderId="148" xfId="0" applyNumberFormat="1" applyFont="1" applyBorder="1" applyProtection="1">
      <protection locked="0"/>
    </xf>
    <xf numFmtId="0" fontId="15" fillId="0" borderId="173" xfId="0" applyFont="1" applyBorder="1" applyProtection="1">
      <protection locked="0"/>
    </xf>
    <xf numFmtId="3" fontId="15" fillId="0" borderId="20" xfId="0" applyNumberFormat="1" applyFont="1" applyBorder="1" applyAlignment="1">
      <alignment vertical="center"/>
    </xf>
    <xf numFmtId="0" fontId="14" fillId="4" borderId="149" xfId="0" applyFont="1" applyFill="1" applyBorder="1" applyAlignment="1" applyProtection="1">
      <alignment horizontal="center" vertical="center"/>
      <protection locked="0"/>
    </xf>
    <xf numFmtId="4" fontId="15" fillId="4" borderId="79" xfId="1" applyNumberFormat="1" applyFont="1" applyFill="1" applyBorder="1" applyAlignment="1" applyProtection="1">
      <alignment horizontal="right" vertical="center"/>
      <protection locked="0"/>
    </xf>
    <xf numFmtId="4" fontId="15" fillId="0" borderId="154" xfId="0" applyNumberFormat="1" applyFont="1" applyBorder="1" applyAlignment="1">
      <alignment horizontal="right" vertical="center"/>
    </xf>
    <xf numFmtId="0" fontId="15" fillId="0" borderId="161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4" fontId="15" fillId="0" borderId="16" xfId="0" applyNumberFormat="1" applyFont="1" applyBorder="1" applyAlignment="1">
      <alignment vertical="center"/>
    </xf>
    <xf numFmtId="4" fontId="15" fillId="0" borderId="49" xfId="0" applyNumberFormat="1" applyFont="1" applyBorder="1" applyAlignment="1">
      <alignment vertical="center"/>
    </xf>
    <xf numFmtId="0" fontId="15" fillId="0" borderId="4" xfId="0" applyFont="1" applyBorder="1" applyAlignment="1">
      <alignment horizontal="left" vertical="center" wrapText="1"/>
    </xf>
    <xf numFmtId="4" fontId="15" fillId="0" borderId="140" xfId="0" applyNumberFormat="1" applyFont="1" applyBorder="1" applyAlignment="1">
      <alignment horizontal="right" vertical="center"/>
    </xf>
    <xf numFmtId="3" fontId="14" fillId="0" borderId="48" xfId="1" applyNumberFormat="1" applyFont="1" applyFill="1" applyBorder="1" applyAlignment="1" applyProtection="1">
      <alignment horizontal="right" vertical="center"/>
    </xf>
    <xf numFmtId="3" fontId="14" fillId="0" borderId="110" xfId="1" applyNumberFormat="1" applyFont="1" applyFill="1" applyBorder="1" applyAlignment="1" applyProtection="1">
      <alignment horizontal="right" vertical="center"/>
    </xf>
    <xf numFmtId="4" fontId="14" fillId="0" borderId="101" xfId="0" applyNumberFormat="1" applyFont="1" applyBorder="1" applyAlignment="1">
      <alignment horizontal="right" vertical="center"/>
    </xf>
    <xf numFmtId="0" fontId="14" fillId="0" borderId="32" xfId="0" applyFont="1" applyBorder="1" applyAlignment="1">
      <alignment horizontal="center" vertical="center"/>
    </xf>
    <xf numFmtId="3" fontId="15" fillId="0" borderId="11" xfId="0" applyNumberFormat="1" applyFont="1" applyFill="1" applyBorder="1" applyAlignment="1">
      <alignment vertical="center"/>
    </xf>
    <xf numFmtId="3" fontId="15" fillId="0" borderId="153" xfId="0" applyNumberFormat="1" applyFont="1" applyBorder="1" applyAlignment="1">
      <alignment vertical="center"/>
    </xf>
    <xf numFmtId="0" fontId="15" fillId="0" borderId="100" xfId="0" applyFont="1" applyBorder="1" applyAlignment="1">
      <alignment horizontal="center" vertical="center"/>
    </xf>
    <xf numFmtId="4" fontId="15" fillId="0" borderId="41" xfId="0" applyNumberFormat="1" applyFont="1" applyBorder="1" applyAlignment="1">
      <alignment horizontal="right"/>
    </xf>
    <xf numFmtId="0" fontId="15" fillId="0" borderId="149" xfId="0" applyFont="1" applyBorder="1"/>
    <xf numFmtId="0" fontId="15" fillId="0" borderId="146" xfId="0" applyFont="1" applyBorder="1"/>
    <xf numFmtId="1" fontId="15" fillId="0" borderId="45" xfId="0" applyNumberFormat="1" applyFont="1" applyBorder="1" applyAlignment="1">
      <alignment horizontal="center"/>
    </xf>
    <xf numFmtId="3" fontId="14" fillId="0" borderId="45" xfId="0" applyNumberFormat="1" applyFont="1" applyBorder="1"/>
    <xf numFmtId="0" fontId="14" fillId="0" borderId="95" xfId="0" applyFont="1" applyBorder="1"/>
    <xf numFmtId="4" fontId="14" fillId="0" borderId="16" xfId="0" applyNumberFormat="1" applyFont="1" applyBorder="1" applyAlignment="1">
      <alignment horizontal="right"/>
    </xf>
    <xf numFmtId="1" fontId="15" fillId="0" borderId="49" xfId="0" applyNumberFormat="1" applyFont="1" applyBorder="1" applyAlignment="1">
      <alignment horizontal="center"/>
    </xf>
    <xf numFmtId="0" fontId="15" fillId="0" borderId="49" xfId="0" applyFont="1" applyBorder="1" applyAlignment="1">
      <alignment vertical="center"/>
    </xf>
    <xf numFmtId="4" fontId="15" fillId="0" borderId="174" xfId="0" applyNumberFormat="1" applyFont="1" applyBorder="1" applyAlignment="1">
      <alignment horizontal="right"/>
    </xf>
    <xf numFmtId="49" fontId="15" fillId="0" borderId="16" xfId="0" applyNumberFormat="1" applyFont="1" applyBorder="1" applyAlignment="1">
      <alignment horizontal="center" vertical="center"/>
    </xf>
    <xf numFmtId="3" fontId="14" fillId="0" borderId="30" xfId="0" applyNumberFormat="1" applyFont="1" applyBorder="1" applyAlignment="1">
      <alignment vertical="center"/>
    </xf>
    <xf numFmtId="49" fontId="14" fillId="0" borderId="49" xfId="0" applyNumberFormat="1" applyFont="1" applyBorder="1" applyAlignment="1">
      <alignment horizontal="center" vertical="center"/>
    </xf>
    <xf numFmtId="3" fontId="15" fillId="0" borderId="50" xfId="0" applyNumberFormat="1" applyFont="1" applyBorder="1" applyAlignment="1">
      <alignment vertical="center"/>
    </xf>
    <xf numFmtId="4" fontId="15" fillId="4" borderId="139" xfId="1" applyNumberFormat="1" applyFont="1" applyFill="1" applyBorder="1" applyAlignment="1" applyProtection="1">
      <alignment horizontal="right" vertical="center"/>
      <protection locked="0"/>
    </xf>
    <xf numFmtId="3" fontId="15" fillId="4" borderId="21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/>
    </xf>
    <xf numFmtId="0" fontId="14" fillId="0" borderId="153" xfId="0" applyFont="1" applyBorder="1" applyAlignment="1">
      <alignment horizontal="center"/>
    </xf>
    <xf numFmtId="0" fontId="14" fillId="0" borderId="153" xfId="0" applyFont="1" applyBorder="1"/>
    <xf numFmtId="49" fontId="14" fillId="0" borderId="153" xfId="0" applyNumberFormat="1" applyFont="1" applyFill="1" applyBorder="1" applyAlignment="1">
      <alignment horizontal="center" vertical="center"/>
    </xf>
    <xf numFmtId="0" fontId="14" fillId="0" borderId="153" xfId="0" applyFont="1" applyBorder="1" applyAlignment="1" applyProtection="1">
      <alignment vertical="center"/>
      <protection locked="0"/>
    </xf>
    <xf numFmtId="3" fontId="14" fillId="0" borderId="153" xfId="0" applyNumberFormat="1" applyFont="1" applyBorder="1" applyAlignment="1">
      <alignment vertical="center" wrapText="1"/>
    </xf>
    <xf numFmtId="0" fontId="14" fillId="0" borderId="150" xfId="0" applyFont="1" applyBorder="1" applyAlignment="1">
      <alignment vertical="center" wrapText="1"/>
    </xf>
    <xf numFmtId="0" fontId="15" fillId="4" borderId="151" xfId="0" applyFont="1" applyFill="1" applyBorder="1" applyAlignment="1">
      <alignment horizontal="center" vertical="center"/>
    </xf>
    <xf numFmtId="0" fontId="15" fillId="4" borderId="151" xfId="0" applyFont="1" applyFill="1" applyBorder="1" applyAlignment="1">
      <alignment vertical="center" wrapText="1"/>
    </xf>
    <xf numFmtId="3" fontId="15" fillId="4" borderId="151" xfId="0" applyNumberFormat="1" applyFont="1" applyFill="1" applyBorder="1" applyAlignment="1">
      <alignment vertical="center"/>
    </xf>
    <xf numFmtId="4" fontId="15" fillId="4" borderId="151" xfId="0" applyNumberFormat="1" applyFont="1" applyFill="1" applyBorder="1" applyAlignment="1">
      <alignment horizontal="right" vertical="center"/>
    </xf>
    <xf numFmtId="0" fontId="15" fillId="4" borderId="152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3" fontId="15" fillId="4" borderId="12" xfId="0" applyNumberFormat="1" applyFont="1" applyFill="1" applyBorder="1" applyAlignment="1">
      <alignment vertical="center"/>
    </xf>
    <xf numFmtId="4" fontId="15" fillId="4" borderId="12" xfId="0" applyNumberFormat="1" applyFont="1" applyFill="1" applyBorder="1" applyAlignment="1">
      <alignment horizontal="right" vertical="center"/>
    </xf>
    <xf numFmtId="0" fontId="14" fillId="4" borderId="22" xfId="0" applyFont="1" applyFill="1" applyBorder="1" applyAlignment="1">
      <alignment vertical="center"/>
    </xf>
    <xf numFmtId="3" fontId="15" fillId="4" borderId="9" xfId="0" applyNumberFormat="1" applyFont="1" applyFill="1" applyBorder="1" applyAlignment="1">
      <alignment vertical="center"/>
    </xf>
    <xf numFmtId="0" fontId="14" fillId="4" borderId="31" xfId="0" applyFont="1" applyFill="1" applyBorder="1" applyAlignment="1">
      <alignment vertical="center"/>
    </xf>
    <xf numFmtId="4" fontId="24" fillId="0" borderId="153" xfId="0" applyNumberFormat="1" applyFont="1" applyBorder="1" applyAlignment="1">
      <alignment vertical="center"/>
    </xf>
    <xf numFmtId="4" fontId="23" fillId="0" borderId="151" xfId="0" applyNumberFormat="1" applyFont="1" applyBorder="1" applyAlignment="1">
      <alignment horizontal="right"/>
    </xf>
    <xf numFmtId="0" fontId="15" fillId="0" borderId="50" xfId="0" applyFont="1" applyBorder="1" applyAlignment="1">
      <alignment vertical="center"/>
    </xf>
    <xf numFmtId="4" fontId="15" fillId="0" borderId="139" xfId="0" applyNumberFormat="1" applyFont="1" applyBorder="1" applyAlignment="1">
      <alignment horizontal="right"/>
    </xf>
    <xf numFmtId="4" fontId="15" fillId="0" borderId="163" xfId="0" applyNumberFormat="1" applyFont="1" applyBorder="1" applyAlignment="1">
      <alignment horizontal="right"/>
    </xf>
    <xf numFmtId="4" fontId="23" fillId="0" borderId="13" xfId="1" applyNumberFormat="1" applyFont="1" applyFill="1" applyBorder="1" applyAlignment="1" applyProtection="1">
      <alignment horizontal="right" vertical="center"/>
    </xf>
    <xf numFmtId="4" fontId="23" fillId="0" borderId="72" xfId="0" applyNumberFormat="1" applyFont="1" applyBorder="1" applyAlignment="1">
      <alignment horizontal="right" vertical="center"/>
    </xf>
    <xf numFmtId="0" fontId="15" fillId="0" borderId="91" xfId="0" applyFont="1" applyBorder="1" applyAlignment="1">
      <alignment horizontal="center"/>
    </xf>
    <xf numFmtId="0" fontId="15" fillId="0" borderId="73" xfId="0" applyFont="1" applyBorder="1"/>
    <xf numFmtId="3" fontId="15" fillId="0" borderId="73" xfId="0" applyNumberFormat="1" applyFont="1" applyBorder="1"/>
    <xf numFmtId="4" fontId="23" fillId="0" borderId="49" xfId="0" applyNumberFormat="1" applyFont="1" applyBorder="1" applyAlignment="1">
      <alignment horizontal="right"/>
    </xf>
    <xf numFmtId="4" fontId="14" fillId="0" borderId="153" xfId="0" applyNumberFormat="1" applyFont="1" applyBorder="1" applyAlignment="1" applyProtection="1">
      <alignment vertical="center"/>
      <protection locked="0"/>
    </xf>
    <xf numFmtId="0" fontId="15" fillId="4" borderId="46" xfId="0" applyFont="1" applyFill="1" applyBorder="1" applyAlignment="1" applyProtection="1">
      <alignment horizontal="center" vertical="center"/>
      <protection locked="0"/>
    </xf>
    <xf numFmtId="0" fontId="15" fillId="4" borderId="46" xfId="0" applyFont="1" applyFill="1" applyBorder="1" applyAlignment="1">
      <alignment vertical="center"/>
    </xf>
    <xf numFmtId="4" fontId="15" fillId="4" borderId="46" xfId="1" applyNumberFormat="1" applyFont="1" applyFill="1" applyBorder="1" applyAlignment="1" applyProtection="1">
      <alignment horizontal="right" vertical="center"/>
      <protection locked="0"/>
    </xf>
    <xf numFmtId="3" fontId="15" fillId="0" borderId="45" xfId="0" applyNumberFormat="1" applyFont="1" applyBorder="1" applyAlignment="1" applyProtection="1">
      <alignment vertical="center"/>
      <protection locked="0"/>
    </xf>
    <xf numFmtId="0" fontId="14" fillId="4" borderId="110" xfId="0" applyFont="1" applyFill="1" applyBorder="1" applyAlignment="1" applyProtection="1">
      <alignment horizontal="center" vertical="center"/>
      <protection locked="0"/>
    </xf>
    <xf numFmtId="0" fontId="14" fillId="4" borderId="110" xfId="0" applyFont="1" applyFill="1" applyBorder="1" applyAlignment="1" applyProtection="1">
      <alignment vertical="center"/>
      <protection locked="0"/>
    </xf>
    <xf numFmtId="4" fontId="14" fillId="4" borderId="110" xfId="1" applyNumberFormat="1" applyFont="1" applyFill="1" applyBorder="1" applyAlignment="1" applyProtection="1">
      <alignment horizontal="right" vertical="center"/>
      <protection locked="0"/>
    </xf>
    <xf numFmtId="3" fontId="14" fillId="4" borderId="110" xfId="1" applyNumberFormat="1" applyFont="1" applyFill="1" applyBorder="1" applyAlignment="1" applyProtection="1">
      <alignment horizontal="right" vertical="center"/>
      <protection locked="0"/>
    </xf>
    <xf numFmtId="4" fontId="14" fillId="0" borderId="110" xfId="0" applyNumberFormat="1" applyFont="1" applyBorder="1" applyAlignment="1" applyProtection="1">
      <alignment horizontal="right" vertical="center"/>
      <protection locked="0"/>
    </xf>
    <xf numFmtId="0" fontId="14" fillId="0" borderId="175" xfId="0" applyFont="1" applyBorder="1" applyAlignment="1" applyProtection="1">
      <alignment vertical="center"/>
      <protection locked="0"/>
    </xf>
    <xf numFmtId="0" fontId="15" fillId="0" borderId="45" xfId="0" applyFont="1" applyBorder="1" applyAlignment="1" applyProtection="1">
      <alignment horizontal="center"/>
      <protection locked="0"/>
    </xf>
    <xf numFmtId="49" fontId="15" fillId="0" borderId="45" xfId="0" applyNumberFormat="1" applyFont="1" applyBorder="1" applyProtection="1">
      <protection locked="0"/>
    </xf>
    <xf numFmtId="4" fontId="15" fillId="0" borderId="45" xfId="0" applyNumberFormat="1" applyFont="1" applyBorder="1" applyAlignment="1" applyProtection="1">
      <alignment horizontal="right" vertical="center"/>
      <protection locked="0"/>
    </xf>
    <xf numFmtId="0" fontId="15" fillId="0" borderId="168" xfId="0" applyFont="1" applyBorder="1" applyAlignment="1" applyProtection="1">
      <alignment horizontal="center" vertical="center"/>
      <protection locked="0"/>
    </xf>
    <xf numFmtId="0" fontId="15" fillId="0" borderId="160" xfId="0" applyFont="1" applyBorder="1" applyAlignment="1" applyProtection="1">
      <alignment horizontal="center" vertical="center"/>
      <protection locked="0"/>
    </xf>
    <xf numFmtId="0" fontId="15" fillId="0" borderId="172" xfId="0" applyFont="1" applyBorder="1" applyAlignment="1" applyProtection="1">
      <alignment horizontal="center" vertical="center"/>
      <protection locked="0"/>
    </xf>
    <xf numFmtId="0" fontId="15" fillId="0" borderId="90" xfId="0" applyFont="1" applyBorder="1" applyAlignment="1" applyProtection="1">
      <alignment horizontal="center" vertical="center"/>
      <protection locked="0"/>
    </xf>
    <xf numFmtId="4" fontId="15" fillId="0" borderId="12" xfId="1" applyNumberFormat="1" applyFont="1" applyFill="1" applyBorder="1" applyAlignment="1" applyProtection="1">
      <alignment vertical="center"/>
      <protection locked="0"/>
    </xf>
    <xf numFmtId="4" fontId="23" fillId="0" borderId="12" xfId="1" applyNumberFormat="1" applyFont="1" applyFill="1" applyBorder="1" applyAlignment="1" applyProtection="1">
      <alignment horizontal="right" vertical="center"/>
      <protection locked="0"/>
    </xf>
    <xf numFmtId="4" fontId="23" fillId="0" borderId="12" xfId="0" applyNumberFormat="1" applyFont="1" applyBorder="1" applyAlignment="1" applyProtection="1">
      <alignment horizontal="right" vertical="center"/>
      <protection locked="0"/>
    </xf>
    <xf numFmtId="0" fontId="23" fillId="0" borderId="22" xfId="0" applyFont="1" applyBorder="1" applyAlignment="1" applyProtection="1">
      <alignment vertical="center"/>
      <protection locked="0"/>
    </xf>
    <xf numFmtId="0" fontId="15" fillId="0" borderId="96" xfId="0" applyFont="1" applyBorder="1" applyAlignment="1">
      <alignment vertical="center"/>
    </xf>
    <xf numFmtId="1" fontId="15" fillId="0" borderId="96" xfId="0" applyNumberFormat="1" applyFont="1" applyBorder="1" applyAlignment="1" applyProtection="1">
      <alignment vertical="center"/>
      <protection locked="0"/>
    </xf>
    <xf numFmtId="4" fontId="15" fillId="4" borderId="4" xfId="1" applyNumberFormat="1" applyFont="1" applyFill="1" applyBorder="1" applyAlignment="1" applyProtection="1">
      <alignment vertical="center"/>
      <protection locked="0"/>
    </xf>
    <xf numFmtId="4" fontId="15" fillId="0" borderId="4" xfId="1" applyNumberFormat="1" applyFont="1" applyFill="1" applyBorder="1" applyAlignment="1" applyProtection="1">
      <alignment horizontal="right" vertical="center"/>
      <protection locked="0"/>
    </xf>
    <xf numFmtId="0" fontId="15" fillId="4" borderId="45" xfId="0" applyFont="1" applyFill="1" applyBorder="1" applyAlignment="1" applyProtection="1">
      <alignment horizontal="center" vertical="center"/>
      <protection locked="0"/>
    </xf>
    <xf numFmtId="0" fontId="15" fillId="4" borderId="49" xfId="0" applyFont="1" applyFill="1" applyBorder="1" applyAlignment="1" applyProtection="1">
      <alignment horizontal="center" vertical="center"/>
      <protection locked="0"/>
    </xf>
    <xf numFmtId="0" fontId="14" fillId="4" borderId="49" xfId="0" applyFont="1" applyFill="1" applyBorder="1" applyAlignment="1" applyProtection="1">
      <alignment vertical="center"/>
      <protection locked="0"/>
    </xf>
    <xf numFmtId="4" fontId="14" fillId="4" borderId="49" xfId="1" applyNumberFormat="1" applyFont="1" applyFill="1" applyBorder="1" applyAlignment="1" applyProtection="1">
      <alignment vertical="center"/>
      <protection locked="0"/>
    </xf>
    <xf numFmtId="4" fontId="14" fillId="0" borderId="49" xfId="1" applyNumberFormat="1" applyFont="1" applyFill="1" applyBorder="1" applyAlignment="1" applyProtection="1">
      <alignment horizontal="right" vertical="center"/>
      <protection locked="0"/>
    </xf>
    <xf numFmtId="0" fontId="14" fillId="0" borderId="50" xfId="0" applyFont="1" applyBorder="1" applyAlignment="1" applyProtection="1">
      <alignment vertical="center"/>
      <protection locked="0"/>
    </xf>
    <xf numFmtId="0" fontId="14" fillId="0" borderId="16" xfId="0" applyFont="1" applyBorder="1" applyAlignment="1" applyProtection="1">
      <alignment vertical="center"/>
      <protection locked="0"/>
    </xf>
    <xf numFmtId="4" fontId="14" fillId="0" borderId="16" xfId="0" applyNumberFormat="1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vertical="center"/>
    </xf>
    <xf numFmtId="49" fontId="15" fillId="0" borderId="149" xfId="0" applyNumberFormat="1" applyFont="1" applyFill="1" applyBorder="1" applyAlignment="1">
      <alignment horizontal="center" vertical="center"/>
    </xf>
    <xf numFmtId="0" fontId="15" fillId="0" borderId="149" xfId="0" applyFont="1" applyFill="1" applyBorder="1" applyAlignment="1">
      <alignment horizontal="left" vertical="center" wrapText="1"/>
    </xf>
    <xf numFmtId="3" fontId="15" fillId="0" borderId="149" xfId="1" applyNumberFormat="1" applyFont="1" applyFill="1" applyBorder="1" applyAlignment="1" applyProtection="1">
      <alignment horizontal="right" vertical="center"/>
    </xf>
    <xf numFmtId="4" fontId="15" fillId="0" borderId="149" xfId="1" applyNumberFormat="1" applyFont="1" applyFill="1" applyBorder="1" applyAlignment="1" applyProtection="1">
      <alignment horizontal="right" vertical="center"/>
    </xf>
    <xf numFmtId="4" fontId="15" fillId="0" borderId="82" xfId="0" applyNumberFormat="1" applyFont="1" applyFill="1" applyBorder="1" applyAlignment="1">
      <alignment horizontal="right" vertical="center"/>
    </xf>
    <xf numFmtId="0" fontId="15" fillId="0" borderId="155" xfId="0" applyFont="1" applyFill="1" applyBorder="1" applyAlignment="1">
      <alignment vertical="center"/>
    </xf>
    <xf numFmtId="4" fontId="15" fillId="0" borderId="46" xfId="0" applyNumberFormat="1" applyFont="1" applyFill="1" applyBorder="1" applyAlignment="1">
      <alignment horizontal="right" vertical="center"/>
    </xf>
    <xf numFmtId="0" fontId="15" fillId="0" borderId="47" xfId="0" applyFont="1" applyFill="1" applyBorder="1" applyAlignment="1">
      <alignment vertical="center"/>
    </xf>
    <xf numFmtId="4" fontId="24" fillId="0" borderId="16" xfId="0" applyNumberFormat="1" applyFont="1" applyBorder="1" applyAlignment="1">
      <alignment horizontal="right"/>
    </xf>
    <xf numFmtId="4" fontId="23" fillId="0" borderId="158" xfId="0" applyNumberFormat="1" applyFont="1" applyBorder="1" applyAlignment="1">
      <alignment horizontal="right" vertical="center"/>
    </xf>
    <xf numFmtId="4" fontId="23" fillId="0" borderId="159" xfId="0" applyNumberFormat="1" applyFont="1" applyBorder="1" applyAlignment="1">
      <alignment horizontal="right" vertical="center"/>
    </xf>
    <xf numFmtId="0" fontId="15" fillId="0" borderId="149" xfId="0" applyFont="1" applyBorder="1" applyAlignment="1">
      <alignment vertical="center"/>
    </xf>
    <xf numFmtId="1" fontId="15" fillId="0" borderId="153" xfId="0" applyNumberFormat="1" applyFont="1" applyBorder="1" applyAlignment="1">
      <alignment horizontal="center"/>
    </xf>
    <xf numFmtId="3" fontId="15" fillId="0" borderId="145" xfId="0" applyNumberFormat="1" applyFont="1" applyBorder="1"/>
    <xf numFmtId="0" fontId="15" fillId="4" borderId="46" xfId="0" applyFont="1" applyFill="1" applyBorder="1" applyAlignment="1">
      <alignment horizontal="center"/>
    </xf>
    <xf numFmtId="0" fontId="15" fillId="4" borderId="46" xfId="0" applyFont="1" applyFill="1" applyBorder="1"/>
    <xf numFmtId="3" fontId="15" fillId="4" borderId="46" xfId="0" applyNumberFormat="1" applyFont="1" applyFill="1" applyBorder="1"/>
    <xf numFmtId="4" fontId="15" fillId="4" borderId="46" xfId="0" applyNumberFormat="1" applyFont="1" applyFill="1" applyBorder="1" applyAlignment="1">
      <alignment horizontal="right"/>
    </xf>
    <xf numFmtId="4" fontId="15" fillId="4" borderId="89" xfId="0" applyNumberFormat="1" applyFont="1" applyFill="1" applyBorder="1" applyAlignment="1">
      <alignment horizontal="right"/>
    </xf>
    <xf numFmtId="0" fontId="15" fillId="4" borderId="47" xfId="0" applyFont="1" applyFill="1" applyBorder="1"/>
    <xf numFmtId="1" fontId="15" fillId="0" borderId="16" xfId="0" applyNumberFormat="1" applyFont="1" applyBorder="1" applyAlignment="1">
      <alignment horizontal="center" vertical="center"/>
    </xf>
    <xf numFmtId="4" fontId="23" fillId="0" borderId="122" xfId="0" applyNumberFormat="1" applyFont="1" applyBorder="1" applyAlignment="1">
      <alignment vertical="center"/>
    </xf>
    <xf numFmtId="4" fontId="23" fillId="0" borderId="122" xfId="0" applyNumberFormat="1" applyFont="1" applyBorder="1" applyAlignment="1">
      <alignment horizontal="right" vertical="center"/>
    </xf>
    <xf numFmtId="4" fontId="23" fillId="0" borderId="13" xfId="0" applyNumberFormat="1" applyFont="1" applyBorder="1" applyAlignment="1">
      <alignment vertical="center"/>
    </xf>
    <xf numFmtId="4" fontId="23" fillId="0" borderId="46" xfId="0" applyNumberFormat="1" applyFont="1" applyBorder="1" applyAlignment="1">
      <alignment vertical="center"/>
    </xf>
    <xf numFmtId="4" fontId="23" fillId="0" borderId="46" xfId="0" applyNumberFormat="1" applyFont="1" applyBorder="1" applyAlignment="1">
      <alignment horizontal="right" vertical="center"/>
    </xf>
    <xf numFmtId="0" fontId="14" fillId="0" borderId="47" xfId="0" applyFont="1" applyBorder="1"/>
    <xf numFmtId="0" fontId="15" fillId="4" borderId="1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vertical="center"/>
    </xf>
    <xf numFmtId="3" fontId="14" fillId="4" borderId="49" xfId="0" applyNumberFormat="1" applyFont="1" applyFill="1" applyBorder="1" applyAlignment="1">
      <alignment vertical="center"/>
    </xf>
    <xf numFmtId="4" fontId="14" fillId="4" borderId="49" xfId="0" applyNumberFormat="1" applyFont="1" applyFill="1" applyBorder="1" applyAlignment="1">
      <alignment horizontal="right" vertical="center"/>
    </xf>
    <xf numFmtId="0" fontId="15" fillId="4" borderId="50" xfId="0" applyFont="1" applyFill="1" applyBorder="1"/>
    <xf numFmtId="4" fontId="24" fillId="0" borderId="17" xfId="1" applyNumberFormat="1" applyFont="1" applyFill="1" applyBorder="1" applyAlignment="1" applyProtection="1">
      <alignment horizontal="right" vertical="center"/>
    </xf>
    <xf numFmtId="4" fontId="24" fillId="0" borderId="7" xfId="1" applyNumberFormat="1" applyFont="1" applyFill="1" applyBorder="1" applyAlignment="1" applyProtection="1">
      <alignment horizontal="right" vertical="center"/>
    </xf>
    <xf numFmtId="4" fontId="23" fillId="0" borderId="151" xfId="0" applyNumberFormat="1" applyFont="1" applyBorder="1" applyAlignment="1">
      <alignment horizontal="right" vertical="center"/>
    </xf>
    <xf numFmtId="4" fontId="24" fillId="0" borderId="10" xfId="1" applyNumberFormat="1" applyFont="1" applyFill="1" applyBorder="1" applyAlignment="1" applyProtection="1">
      <alignment horizontal="right" vertical="center"/>
    </xf>
    <xf numFmtId="4" fontId="23" fillId="0" borderId="46" xfId="0" applyNumberFormat="1" applyFont="1" applyBorder="1" applyAlignment="1">
      <alignment horizontal="right"/>
    </xf>
    <xf numFmtId="4" fontId="23" fillId="0" borderId="16" xfId="0" applyNumberFormat="1" applyFont="1" applyBorder="1" applyAlignment="1">
      <alignment horizontal="right" vertical="center"/>
    </xf>
    <xf numFmtId="4" fontId="23" fillId="0" borderId="17" xfId="0" applyNumberFormat="1" applyFont="1" applyBorder="1" applyAlignment="1">
      <alignment horizontal="right" vertical="center"/>
    </xf>
    <xf numFmtId="4" fontId="23" fillId="0" borderId="12" xfId="1" applyNumberFormat="1" applyFont="1" applyFill="1" applyBorder="1" applyAlignment="1" applyProtection="1">
      <alignment horizontal="right" vertical="center"/>
    </xf>
    <xf numFmtId="4" fontId="23" fillId="0" borderId="46" xfId="1" applyNumberFormat="1" applyFont="1" applyFill="1" applyBorder="1" applyAlignment="1" applyProtection="1">
      <alignment horizontal="right" vertical="center"/>
    </xf>
    <xf numFmtId="4" fontId="24" fillId="0" borderId="101" xfId="0" applyNumberFormat="1" applyFont="1" applyFill="1" applyBorder="1" applyAlignment="1">
      <alignment horizontal="right" vertical="center"/>
    </xf>
    <xf numFmtId="4" fontId="24" fillId="0" borderId="7" xfId="0" applyNumberFormat="1" applyFont="1" applyBorder="1" applyAlignment="1">
      <alignment horizontal="right" vertical="center"/>
    </xf>
    <xf numFmtId="4" fontId="24" fillId="0" borderId="69" xfId="0" applyNumberFormat="1" applyFont="1" applyBorder="1" applyAlignment="1">
      <alignment horizontal="right" vertical="center"/>
    </xf>
    <xf numFmtId="4" fontId="24" fillId="0" borderId="71" xfId="0" applyNumberFormat="1" applyFont="1" applyBorder="1" applyAlignment="1">
      <alignment horizontal="right" vertical="center"/>
    </xf>
    <xf numFmtId="4" fontId="23" fillId="0" borderId="154" xfId="0" applyNumberFormat="1" applyFont="1" applyBorder="1" applyAlignment="1">
      <alignment horizontal="right" vertical="center"/>
    </xf>
    <xf numFmtId="4" fontId="23" fillId="0" borderId="154" xfId="0" applyNumberFormat="1" applyFont="1" applyBorder="1" applyAlignment="1">
      <alignment horizontal="right"/>
    </xf>
    <xf numFmtId="4" fontId="23" fillId="0" borderId="39" xfId="0" applyNumberFormat="1" applyFont="1" applyBorder="1" applyAlignment="1">
      <alignment horizontal="right" vertical="center"/>
    </xf>
    <xf numFmtId="4" fontId="23" fillId="0" borderId="82" xfId="0" applyNumberFormat="1" applyFont="1" applyBorder="1" applyAlignment="1">
      <alignment horizontal="right" vertical="center"/>
    </xf>
    <xf numFmtId="1" fontId="15" fillId="0" borderId="149" xfId="0" applyNumberFormat="1" applyFont="1" applyBorder="1" applyAlignment="1">
      <alignment horizontal="center" vertical="center"/>
    </xf>
    <xf numFmtId="0" fontId="15" fillId="0" borderId="149" xfId="0" applyFont="1" applyBorder="1" applyAlignment="1">
      <alignment vertical="center" wrapText="1"/>
    </xf>
    <xf numFmtId="3" fontId="15" fillId="0" borderId="149" xfId="1" applyNumberFormat="1" applyFont="1" applyFill="1" applyBorder="1" applyAlignment="1" applyProtection="1">
      <alignment vertical="center"/>
    </xf>
    <xf numFmtId="4" fontId="23" fillId="0" borderId="149" xfId="1" applyNumberFormat="1" applyFont="1" applyFill="1" applyBorder="1" applyAlignment="1" applyProtection="1">
      <alignment horizontal="right" vertical="center"/>
    </xf>
    <xf numFmtId="4" fontId="23" fillId="0" borderId="149" xfId="0" applyNumberFormat="1" applyFont="1" applyBorder="1" applyAlignment="1">
      <alignment horizontal="right" vertical="center"/>
    </xf>
    <xf numFmtId="0" fontId="14" fillId="0" borderId="155" xfId="0" applyFont="1" applyBorder="1" applyAlignment="1">
      <alignment vertical="center"/>
    </xf>
    <xf numFmtId="4" fontId="23" fillId="0" borderId="21" xfId="0" applyNumberFormat="1" applyFont="1" applyBorder="1" applyAlignment="1">
      <alignment horizontal="right"/>
    </xf>
    <xf numFmtId="3" fontId="15" fillId="0" borderId="153" xfId="1" applyNumberFormat="1" applyFont="1" applyFill="1" applyBorder="1" applyAlignment="1" applyProtection="1">
      <alignment vertical="center"/>
    </xf>
    <xf numFmtId="4" fontId="23" fillId="0" borderId="153" xfId="1" applyNumberFormat="1" applyFont="1" applyFill="1" applyBorder="1" applyAlignment="1" applyProtection="1">
      <alignment horizontal="right" vertical="center"/>
    </xf>
    <xf numFmtId="4" fontId="23" fillId="0" borderId="153" xfId="0" applyNumberFormat="1" applyFont="1" applyBorder="1" applyAlignment="1">
      <alignment horizontal="right" vertical="center"/>
    </xf>
    <xf numFmtId="4" fontId="23" fillId="0" borderId="156" xfId="0" applyNumberFormat="1" applyFont="1" applyBorder="1" applyAlignment="1">
      <alignment horizontal="right" vertical="center"/>
    </xf>
    <xf numFmtId="4" fontId="24" fillId="0" borderId="15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4" fontId="23" fillId="0" borderId="9" xfId="0" applyNumberFormat="1" applyFont="1" applyBorder="1" applyAlignment="1">
      <alignment horizontal="right" vertical="center"/>
    </xf>
    <xf numFmtId="4" fontId="23" fillId="0" borderId="78" xfId="0" applyNumberFormat="1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15" fillId="0" borderId="153" xfId="0" applyFont="1" applyBorder="1" applyAlignment="1" applyProtection="1">
      <alignment horizontal="center"/>
      <protection locked="0"/>
    </xf>
    <xf numFmtId="3" fontId="14" fillId="0" borderId="153" xfId="0" applyNumberFormat="1" applyFont="1" applyBorder="1" applyAlignment="1" applyProtection="1">
      <alignment vertical="center"/>
      <protection locked="0"/>
    </xf>
    <xf numFmtId="4" fontId="15" fillId="0" borderId="151" xfId="0" applyNumberFormat="1" applyFont="1" applyBorder="1" applyAlignment="1" applyProtection="1">
      <alignment vertical="center"/>
      <protection locked="0"/>
    </xf>
    <xf numFmtId="4" fontId="24" fillId="0" borderId="153" xfId="0" applyNumberFormat="1" applyFont="1" applyBorder="1" applyAlignment="1" applyProtection="1">
      <alignment horizontal="right" vertical="center"/>
      <protection locked="0"/>
    </xf>
    <xf numFmtId="0" fontId="24" fillId="0" borderId="150" xfId="0" applyFont="1" applyBorder="1" applyAlignment="1" applyProtection="1">
      <alignment vertical="center"/>
      <protection locked="0"/>
    </xf>
    <xf numFmtId="4" fontId="23" fillId="0" borderId="8" xfId="0" applyNumberFormat="1" applyFont="1" applyBorder="1" applyAlignment="1" applyProtection="1">
      <alignment horizontal="right" vertical="center"/>
      <protection locked="0"/>
    </xf>
    <xf numFmtId="4" fontId="23" fillId="0" borderId="151" xfId="0" applyNumberFormat="1" applyFont="1" applyBorder="1" applyAlignment="1" applyProtection="1">
      <alignment horizontal="right" vertical="center"/>
      <protection locked="0"/>
    </xf>
    <xf numFmtId="0" fontId="23" fillId="0" borderId="152" xfId="0" applyFont="1" applyBorder="1" applyAlignment="1" applyProtection="1">
      <alignment vertical="center"/>
      <protection locked="0"/>
    </xf>
    <xf numFmtId="0" fontId="23" fillId="0" borderId="22" xfId="0" applyFont="1" applyBorder="1" applyProtection="1">
      <protection locked="0"/>
    </xf>
    <xf numFmtId="0" fontId="23" fillId="0" borderId="22" xfId="0" applyFont="1" applyBorder="1" applyAlignment="1" applyProtection="1">
      <alignment horizontal="right" vertical="center"/>
      <protection locked="0"/>
    </xf>
    <xf numFmtId="0" fontId="14" fillId="4" borderId="49" xfId="0" applyFont="1" applyFill="1" applyBorder="1" applyAlignment="1" applyProtection="1">
      <alignment horizontal="center" vertical="center"/>
      <protection locked="0"/>
    </xf>
    <xf numFmtId="4" fontId="14" fillId="4" borderId="49" xfId="1" applyNumberFormat="1" applyFont="1" applyFill="1" applyBorder="1" applyAlignment="1" applyProtection="1">
      <alignment horizontal="right" vertical="center"/>
      <protection locked="0"/>
    </xf>
    <xf numFmtId="4" fontId="23" fillId="0" borderId="164" xfId="0" applyNumberFormat="1" applyFont="1" applyBorder="1" applyAlignment="1" applyProtection="1">
      <alignment horizontal="right" vertical="center"/>
      <protection locked="0"/>
    </xf>
    <xf numFmtId="4" fontId="23" fillId="0" borderId="96" xfId="0" applyNumberFormat="1" applyFont="1" applyBorder="1" applyAlignment="1" applyProtection="1">
      <alignment horizontal="right" vertical="center"/>
      <protection locked="0"/>
    </xf>
    <xf numFmtId="4" fontId="23" fillId="0" borderId="21" xfId="0" applyNumberFormat="1" applyFont="1" applyBorder="1" applyAlignment="1">
      <alignment horizontal="right" vertical="center"/>
    </xf>
    <xf numFmtId="4" fontId="23" fillId="0" borderId="4" xfId="0" applyNumberFormat="1" applyFont="1" applyBorder="1" applyAlignment="1">
      <alignment vertical="center"/>
    </xf>
    <xf numFmtId="4" fontId="23" fillId="4" borderId="4" xfId="0" applyNumberFormat="1" applyFont="1" applyFill="1" applyBorder="1" applyAlignment="1">
      <alignment vertical="center"/>
    </xf>
    <xf numFmtId="0" fontId="15" fillId="0" borderId="137" xfId="0" applyFont="1" applyBorder="1" applyAlignment="1">
      <alignment horizontal="center" vertical="center"/>
    </xf>
    <xf numFmtId="49" fontId="15" fillId="0" borderId="137" xfId="0" applyNumberFormat="1" applyFont="1" applyBorder="1"/>
    <xf numFmtId="3" fontId="15" fillId="0" borderId="137" xfId="0" applyNumberFormat="1" applyFont="1" applyBorder="1" applyAlignment="1">
      <alignment vertical="center"/>
    </xf>
    <xf numFmtId="4" fontId="15" fillId="0" borderId="137" xfId="0" applyNumberFormat="1" applyFont="1" applyBorder="1" applyAlignment="1">
      <alignment horizontal="right" vertical="center"/>
    </xf>
    <xf numFmtId="49" fontId="15" fillId="0" borderId="124" xfId="0" applyNumberFormat="1" applyFont="1" applyBorder="1"/>
    <xf numFmtId="4" fontId="23" fillId="0" borderId="124" xfId="0" applyNumberFormat="1" applyFont="1" applyBorder="1" applyAlignment="1">
      <alignment vertical="center"/>
    </xf>
    <xf numFmtId="4" fontId="23" fillId="0" borderId="124" xfId="0" applyNumberFormat="1" applyFont="1" applyBorder="1" applyAlignment="1">
      <alignment horizontal="right" vertical="center"/>
    </xf>
    <xf numFmtId="4" fontId="14" fillId="0" borderId="153" xfId="1" applyNumberFormat="1" applyFont="1" applyFill="1" applyBorder="1" applyAlignment="1" applyProtection="1">
      <alignment horizontal="right" vertical="center" wrapText="1"/>
    </xf>
    <xf numFmtId="0" fontId="24" fillId="0" borderId="150" xfId="0" applyFont="1" applyBorder="1"/>
    <xf numFmtId="0" fontId="15" fillId="0" borderId="149" xfId="0" applyFont="1" applyBorder="1" applyAlignment="1">
      <alignment horizontal="center"/>
    </xf>
    <xf numFmtId="3" fontId="15" fillId="0" borderId="149" xfId="0" applyNumberFormat="1" applyFont="1" applyBorder="1"/>
    <xf numFmtId="4" fontId="23" fillId="0" borderId="149" xfId="0" applyNumberFormat="1" applyFont="1" applyBorder="1" applyAlignment="1">
      <alignment horizontal="right"/>
    </xf>
    <xf numFmtId="0" fontId="23" fillId="0" borderId="155" xfId="0" applyFont="1" applyBorder="1"/>
    <xf numFmtId="0" fontId="15" fillId="4" borderId="13" xfId="0" applyFont="1" applyFill="1" applyBorder="1" applyAlignment="1">
      <alignment horizontal="center" vertical="center"/>
    </xf>
    <xf numFmtId="3" fontId="15" fillId="4" borderId="13" xfId="0" applyNumberFormat="1" applyFont="1" applyFill="1" applyBorder="1" applyAlignment="1">
      <alignment vertical="center"/>
    </xf>
    <xf numFmtId="0" fontId="14" fillId="4" borderId="23" xfId="0" applyFont="1" applyFill="1" applyBorder="1" applyAlignment="1">
      <alignment vertical="center"/>
    </xf>
    <xf numFmtId="0" fontId="14" fillId="4" borderId="150" xfId="0" applyFont="1" applyFill="1" applyBorder="1" applyAlignment="1">
      <alignment vertical="center"/>
    </xf>
    <xf numFmtId="0" fontId="14" fillId="4" borderId="152" xfId="0" applyFont="1" applyFill="1" applyBorder="1" applyAlignment="1">
      <alignment vertical="center"/>
    </xf>
    <xf numFmtId="0" fontId="14" fillId="4" borderId="153" xfId="0" applyFont="1" applyFill="1" applyBorder="1" applyAlignment="1">
      <alignment horizontal="center" vertical="center"/>
    </xf>
    <xf numFmtId="3" fontId="14" fillId="4" borderId="153" xfId="0" applyNumberFormat="1" applyFont="1" applyFill="1" applyBorder="1" applyAlignment="1">
      <alignment vertical="center"/>
    </xf>
    <xf numFmtId="49" fontId="15" fillId="0" borderId="151" xfId="0" applyNumberFormat="1" applyFont="1" applyBorder="1"/>
    <xf numFmtId="0" fontId="23" fillId="0" borderId="24" xfId="0" applyFont="1" applyBorder="1" applyAlignment="1" applyProtection="1">
      <alignment vertical="center"/>
      <protection locked="0"/>
    </xf>
    <xf numFmtId="3" fontId="27" fillId="0" borderId="0" xfId="0" applyNumberFormat="1" applyFont="1" applyAlignment="1">
      <alignment horizontal="right" vertical="center" wrapText="1"/>
    </xf>
    <xf numFmtId="49" fontId="15" fillId="0" borderId="151" xfId="0" applyNumberFormat="1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4" fillId="0" borderId="16" xfId="0" applyFont="1" applyBorder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4" fontId="15" fillId="0" borderId="89" xfId="0" applyNumberFormat="1" applyFont="1" applyBorder="1" applyAlignment="1">
      <alignment horizontal="right" vertical="center"/>
    </xf>
    <xf numFmtId="3" fontId="27" fillId="0" borderId="177" xfId="0" applyNumberFormat="1" applyFont="1" applyBorder="1" applyAlignment="1">
      <alignment horizontal="right" vertical="center" wrapText="1"/>
    </xf>
    <xf numFmtId="0" fontId="15" fillId="2" borderId="13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8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5" xfId="0" applyFont="1" applyBorder="1" applyAlignment="1">
      <alignment horizontal="center" vertical="center"/>
    </xf>
    <xf numFmtId="0" fontId="15" fillId="0" borderId="161" xfId="0" applyFont="1" applyBorder="1" applyAlignment="1">
      <alignment horizontal="center" vertical="center"/>
    </xf>
    <xf numFmtId="0" fontId="15" fillId="0" borderId="176" xfId="0" applyFont="1" applyBorder="1" applyAlignment="1">
      <alignment horizontal="center" vertical="center"/>
    </xf>
    <xf numFmtId="0" fontId="16" fillId="2" borderId="134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6" fillId="0" borderId="136" xfId="0" applyFont="1" applyBorder="1" applyAlignment="1">
      <alignment horizontal="center" vertical="center"/>
    </xf>
    <xf numFmtId="0" fontId="15" fillId="2" borderId="134" xfId="0" applyFont="1" applyFill="1" applyBorder="1" applyAlignment="1" applyProtection="1">
      <alignment horizontal="center" vertical="center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115" zoomScaleNormal="11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23" sqref="D23"/>
    </sheetView>
  </sheetViews>
  <sheetFormatPr defaultRowHeight="12.75" x14ac:dyDescent="0.2"/>
  <cols>
    <col min="1" max="1" width="5.28515625" style="1" customWidth="1"/>
    <col min="2" max="2" width="7.7109375" style="1" customWidth="1"/>
    <col min="3" max="3" width="5.7109375" style="2" customWidth="1"/>
    <col min="4" max="4" width="44.7109375" style="3" customWidth="1"/>
    <col min="5" max="5" width="14.7109375" style="3" customWidth="1"/>
    <col min="6" max="6" width="14.7109375" style="1" customWidth="1"/>
    <col min="7" max="7" width="9.140625" style="1"/>
    <col min="8" max="8" width="14.7109375" style="1" customWidth="1"/>
    <col min="9" max="10" width="9.140625" style="1"/>
    <col min="11" max="11" width="8.7109375" style="1" customWidth="1"/>
    <col min="12" max="12" width="8.5703125" style="1" customWidth="1"/>
    <col min="13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3"/>
      <c r="I1" s="53" t="s">
        <v>0</v>
      </c>
      <c r="J1" s="53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3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3"/>
      <c r="I3" s="53" t="s">
        <v>239</v>
      </c>
      <c r="J3" s="53"/>
      <c r="K3" s="51"/>
    </row>
    <row r="4" spans="1:11" ht="14.25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4.25" x14ac:dyDescent="0.2">
      <c r="A5" s="56"/>
      <c r="B5" s="56"/>
      <c r="C5" s="56"/>
      <c r="D5" s="57" t="s">
        <v>238</v>
      </c>
      <c r="E5" s="56"/>
      <c r="F5" s="56"/>
      <c r="G5" s="56"/>
      <c r="H5" s="56"/>
      <c r="I5" s="56"/>
      <c r="J5" s="56"/>
      <c r="K5" s="56"/>
    </row>
    <row r="6" spans="1:11" ht="14.25" x14ac:dyDescent="0.2">
      <c r="A6" s="56"/>
      <c r="B6" s="56"/>
      <c r="C6" s="56"/>
      <c r="D6" s="57"/>
      <c r="E6" s="56"/>
      <c r="F6" s="56"/>
      <c r="G6" s="56"/>
      <c r="H6" s="56"/>
      <c r="I6" s="56"/>
      <c r="J6" s="56"/>
      <c r="K6" s="56"/>
    </row>
    <row r="7" spans="1:11" ht="15" x14ac:dyDescent="0.25">
      <c r="A7" s="51"/>
      <c r="B7" s="51"/>
      <c r="C7" s="58"/>
      <c r="D7" s="51"/>
      <c r="E7" s="51"/>
      <c r="F7" s="51"/>
      <c r="G7" s="51"/>
      <c r="H7" s="51"/>
      <c r="I7" s="51"/>
      <c r="J7" s="51"/>
      <c r="K7" s="51"/>
    </row>
    <row r="8" spans="1:11" ht="15" x14ac:dyDescent="0.25">
      <c r="A8" s="59"/>
      <c r="B8" s="60"/>
      <c r="C8" s="61"/>
      <c r="D8" s="1462" t="s">
        <v>1</v>
      </c>
      <c r="E8" s="62" t="s">
        <v>2</v>
      </c>
      <c r="F8" s="63" t="s">
        <v>3</v>
      </c>
      <c r="G8" s="63" t="s">
        <v>4</v>
      </c>
      <c r="H8" s="63" t="s">
        <v>5</v>
      </c>
      <c r="I8" s="63" t="s">
        <v>4</v>
      </c>
      <c r="J8" s="63" t="s">
        <v>4</v>
      </c>
      <c r="K8" s="64"/>
    </row>
    <row r="9" spans="1:11" ht="15" x14ac:dyDescent="0.25">
      <c r="A9" s="65" t="s">
        <v>6</v>
      </c>
      <c r="B9" s="66" t="s">
        <v>7</v>
      </c>
      <c r="C9" s="67" t="s">
        <v>8</v>
      </c>
      <c r="D9" s="1462"/>
      <c r="E9" s="68" t="s">
        <v>9</v>
      </c>
      <c r="F9" s="69" t="s">
        <v>10</v>
      </c>
      <c r="G9" s="70" t="s">
        <v>11</v>
      </c>
      <c r="H9" s="69" t="s">
        <v>12</v>
      </c>
      <c r="I9" s="70" t="s">
        <v>13</v>
      </c>
      <c r="J9" s="70" t="s">
        <v>14</v>
      </c>
      <c r="K9" s="71" t="s">
        <v>15</v>
      </c>
    </row>
    <row r="10" spans="1:11" ht="15" x14ac:dyDescent="0.25">
      <c r="A10" s="65"/>
      <c r="B10" s="66"/>
      <c r="C10" s="67"/>
      <c r="D10" s="1462"/>
      <c r="E10" s="68" t="s">
        <v>218</v>
      </c>
      <c r="F10" s="69" t="s">
        <v>240</v>
      </c>
      <c r="G10" s="69" t="s">
        <v>16</v>
      </c>
      <c r="H10" s="69" t="s">
        <v>241</v>
      </c>
      <c r="I10" s="69" t="s">
        <v>16</v>
      </c>
      <c r="J10" s="69" t="s">
        <v>16</v>
      </c>
      <c r="K10" s="72"/>
    </row>
    <row r="11" spans="1:11" s="7" customFormat="1" ht="10.5" customHeight="1" thickTop="1" thickBot="1" x14ac:dyDescent="0.25">
      <c r="A11" s="73">
        <v>1</v>
      </c>
      <c r="B11" s="74">
        <v>2</v>
      </c>
      <c r="C11" s="75">
        <v>3</v>
      </c>
      <c r="D11" s="75">
        <v>4</v>
      </c>
      <c r="E11" s="76">
        <v>5</v>
      </c>
      <c r="F11" s="75">
        <v>6</v>
      </c>
      <c r="G11" s="75">
        <v>7</v>
      </c>
      <c r="H11" s="75">
        <v>8</v>
      </c>
      <c r="I11" s="75">
        <v>9</v>
      </c>
      <c r="J11" s="75">
        <v>10</v>
      </c>
      <c r="K11" s="77">
        <v>11</v>
      </c>
    </row>
    <row r="12" spans="1:11" s="8" customFormat="1" ht="21.75" customHeight="1" thickTop="1" thickBot="1" x14ac:dyDescent="0.25">
      <c r="A12" s="42" t="s">
        <v>17</v>
      </c>
      <c r="B12" s="43"/>
      <c r="C12" s="43"/>
      <c r="D12" s="44" t="s">
        <v>18</v>
      </c>
      <c r="E12" s="45">
        <f>SUM(E13)</f>
        <v>4539</v>
      </c>
      <c r="F12" s="46">
        <f>SUM(F13)</f>
        <v>4539</v>
      </c>
      <c r="G12" s="47">
        <f>SUM(F12/E12*100)</f>
        <v>100</v>
      </c>
      <c r="H12" s="48">
        <f>SUM(H13)</f>
        <v>6000</v>
      </c>
      <c r="I12" s="49">
        <f>SUM(H12/F12*100)</f>
        <v>132.18770654329148</v>
      </c>
      <c r="J12" s="49">
        <f>SUM(H12/E12*100)</f>
        <v>132.18770654329148</v>
      </c>
      <c r="K12" s="50"/>
    </row>
    <row r="13" spans="1:11" s="9" customFormat="1" ht="28.5" customHeight="1" x14ac:dyDescent="0.2">
      <c r="A13" s="87"/>
      <c r="B13" s="88" t="s">
        <v>19</v>
      </c>
      <c r="C13" s="89"/>
      <c r="D13" s="78" t="s">
        <v>20</v>
      </c>
      <c r="E13" s="90">
        <f>SUM(E14)</f>
        <v>4539</v>
      </c>
      <c r="F13" s="90">
        <f>SUM(F14)</f>
        <v>4539</v>
      </c>
      <c r="G13" s="91">
        <f>SUM(F13/E13*100)</f>
        <v>100</v>
      </c>
      <c r="H13" s="92">
        <f>SUM(H14)</f>
        <v>6000</v>
      </c>
      <c r="I13" s="93">
        <f>SUM(H13/F13*100)</f>
        <v>132.18770654329148</v>
      </c>
      <c r="J13" s="94">
        <f>SUM(H13/E13*100)</f>
        <v>132.18770654329148</v>
      </c>
      <c r="K13" s="95"/>
    </row>
    <row r="14" spans="1:11" s="10" customFormat="1" ht="15" customHeight="1" x14ac:dyDescent="0.2">
      <c r="A14" s="79"/>
      <c r="B14" s="80"/>
      <c r="C14" s="80" t="s">
        <v>21</v>
      </c>
      <c r="D14" s="81" t="s">
        <v>22</v>
      </c>
      <c r="E14" s="82">
        <v>4539</v>
      </c>
      <c r="F14" s="82">
        <v>4539</v>
      </c>
      <c r="G14" s="83">
        <f>SUM(F14/E14*100)</f>
        <v>100</v>
      </c>
      <c r="H14" s="84">
        <v>6000</v>
      </c>
      <c r="I14" s="85">
        <f>SUM(H14/F14*100)</f>
        <v>132.18770654329148</v>
      </c>
      <c r="J14" s="85">
        <f>SUM(H14/E14*100)</f>
        <v>132.18770654329148</v>
      </c>
      <c r="K14" s="86"/>
    </row>
    <row r="15" spans="1:11" x14ac:dyDescent="0.2">
      <c r="B15" s="11"/>
      <c r="C15" s="12"/>
      <c r="D15" s="11"/>
      <c r="E15" s="11"/>
      <c r="F15" s="11"/>
      <c r="G15" s="11"/>
      <c r="H15" s="11"/>
      <c r="I15" s="11"/>
      <c r="J15" s="11"/>
      <c r="K15" s="11"/>
    </row>
  </sheetData>
  <sheetProtection selectLockedCells="1" selectUnlockedCells="1"/>
  <mergeCells count="1">
    <mergeCell ref="D8:D10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93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view="pageBreakPreview" zoomScale="115" zoomScaleNormal="100" zoomScaleSheetLayoutView="115" workbookViewId="0">
      <pane xSplit="3" ySplit="10" topLeftCell="D11" activePane="bottomRight" state="frozen"/>
      <selection pane="topRight" activeCell="D1" sqref="D1"/>
      <selection pane="bottomLeft" activeCell="A41" sqref="A41"/>
      <selection pane="bottomRight" activeCell="F10" sqref="F10"/>
    </sheetView>
  </sheetViews>
  <sheetFormatPr defaultRowHeight="12.75" x14ac:dyDescent="0.2"/>
  <cols>
    <col min="1" max="1" width="7" style="1" customWidth="1"/>
    <col min="2" max="2" width="7.5703125" style="1" customWidth="1"/>
    <col min="3" max="3" width="5.7109375" style="1" customWidth="1"/>
    <col min="4" max="4" width="45.140625" style="3" customWidth="1"/>
    <col min="5" max="5" width="14.7109375" style="3" customWidth="1"/>
    <col min="6" max="6" width="14.7109375" style="1" customWidth="1"/>
    <col min="7" max="7" width="9.28515625" style="1" customWidth="1"/>
    <col min="8" max="8" width="12.5703125" style="1" customWidth="1"/>
    <col min="9" max="9" width="11" style="1" customWidth="1"/>
    <col min="10" max="10" width="9.28515625" style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1"/>
      <c r="D1" s="51"/>
      <c r="E1" s="51"/>
      <c r="F1" s="51"/>
      <c r="G1" s="51"/>
      <c r="H1" s="53"/>
      <c r="I1" s="51" t="s">
        <v>0</v>
      </c>
      <c r="J1" s="51"/>
      <c r="K1" s="51"/>
    </row>
    <row r="2" spans="1:11" ht="15" x14ac:dyDescent="0.25">
      <c r="A2" s="51"/>
      <c r="B2" s="51"/>
      <c r="C2" s="51"/>
      <c r="D2" s="51"/>
      <c r="E2" s="51"/>
      <c r="F2" s="51"/>
      <c r="G2" s="51"/>
      <c r="H2" s="53"/>
      <c r="I2" s="53" t="s">
        <v>217</v>
      </c>
      <c r="J2" s="51"/>
      <c r="K2" s="51"/>
    </row>
    <row r="3" spans="1:11" ht="15" x14ac:dyDescent="0.25">
      <c r="A3" s="51"/>
      <c r="B3" s="51"/>
      <c r="C3" s="51"/>
      <c r="D3" s="51"/>
      <c r="E3" s="51"/>
      <c r="F3" s="51"/>
      <c r="G3" s="51"/>
      <c r="H3" s="53"/>
      <c r="I3" s="51" t="s">
        <v>239</v>
      </c>
      <c r="J3" s="51"/>
      <c r="K3" s="51"/>
    </row>
    <row r="4" spans="1:11" ht="18.75" customHeight="1" x14ac:dyDescent="0.25">
      <c r="A4" s="51"/>
      <c r="B4" s="51"/>
      <c r="C4" s="51"/>
      <c r="D4" s="1463" t="s">
        <v>253</v>
      </c>
      <c r="E4" s="1463"/>
      <c r="F4" s="1463"/>
      <c r="G4" s="51"/>
      <c r="H4" s="51"/>
      <c r="I4" s="51"/>
      <c r="J4" s="51"/>
      <c r="K4" s="51"/>
    </row>
    <row r="5" spans="1:11" ht="15.75" thickBo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15.75" thickBot="1" x14ac:dyDescent="0.3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6.5" thickTop="1" thickBot="1" x14ac:dyDescent="0.3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6.5" thickTop="1" thickBot="1" x14ac:dyDescent="0.3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thickTop="1" thickBot="1" x14ac:dyDescent="0.25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21" customFormat="1" ht="31.5" customHeight="1" thickTop="1" thickBot="1" x14ac:dyDescent="0.25">
      <c r="A10" s="383">
        <v>754</v>
      </c>
      <c r="B10" s="279"/>
      <c r="C10" s="279"/>
      <c r="D10" s="384" t="s">
        <v>115</v>
      </c>
      <c r="E10" s="48">
        <f>SUM(E11+E13+E44+E48+E52)</f>
        <v>3494014</v>
      </c>
      <c r="F10" s="48">
        <f>SUM(F11+F13+F44+F48+F52)</f>
        <v>3494014</v>
      </c>
      <c r="G10" s="49">
        <f t="shared" ref="G10:G53" si="0">SUM(F10/E10*100)</f>
        <v>100</v>
      </c>
      <c r="H10" s="48">
        <f>SUM(H11+H13+H44+H48+H52)</f>
        <v>3474490</v>
      </c>
      <c r="I10" s="49">
        <f t="shared" ref="I10:I51" si="1">SUM(H10/F10*100)</f>
        <v>99.441215747847593</v>
      </c>
      <c r="J10" s="99">
        <f t="shared" ref="J10:J51" si="2">SUM(H10/E10*100)</f>
        <v>99.441215747847593</v>
      </c>
      <c r="K10" s="308"/>
    </row>
    <row r="11" spans="1:11" s="21" customFormat="1" ht="15" hidden="1" customHeight="1" x14ac:dyDescent="0.2">
      <c r="A11" s="385"/>
      <c r="B11" s="227">
        <v>75405</v>
      </c>
      <c r="C11" s="227"/>
      <c r="D11" s="390" t="s">
        <v>117</v>
      </c>
      <c r="E11" s="318">
        <f>SUM(E12)</f>
        <v>0</v>
      </c>
      <c r="F11" s="318">
        <f>SUM(F12)</f>
        <v>0</v>
      </c>
      <c r="G11" s="224" t="e">
        <f t="shared" si="0"/>
        <v>#DIV/0!</v>
      </c>
      <c r="H11" s="223">
        <f>SUM(H12)</f>
        <v>0</v>
      </c>
      <c r="I11" s="224" t="e">
        <f t="shared" si="1"/>
        <v>#DIV/0!</v>
      </c>
      <c r="J11" s="224" t="e">
        <f t="shared" si="2"/>
        <v>#DIV/0!</v>
      </c>
      <c r="K11" s="226"/>
    </row>
    <row r="12" spans="1:11" s="21" customFormat="1" ht="12.75" hidden="1" customHeight="1" x14ac:dyDescent="0.2">
      <c r="A12" s="385"/>
      <c r="B12" s="97"/>
      <c r="C12" s="157">
        <v>3000</v>
      </c>
      <c r="D12" s="391" t="s">
        <v>116</v>
      </c>
      <c r="E12" s="218"/>
      <c r="F12" s="218"/>
      <c r="G12" s="162" t="e">
        <f t="shared" si="0"/>
        <v>#DIV/0!</v>
      </c>
      <c r="H12" s="161"/>
      <c r="I12" s="162" t="e">
        <f t="shared" si="1"/>
        <v>#DIV/0!</v>
      </c>
      <c r="J12" s="163" t="e">
        <f t="shared" si="2"/>
        <v>#DIV/0!</v>
      </c>
      <c r="K12" s="164"/>
    </row>
    <row r="13" spans="1:11" s="9" customFormat="1" ht="27" customHeight="1" x14ac:dyDescent="0.2">
      <c r="A13" s="385"/>
      <c r="B13" s="232">
        <v>75411</v>
      </c>
      <c r="C13" s="232"/>
      <c r="D13" s="334" t="s">
        <v>118</v>
      </c>
      <c r="E13" s="233">
        <f>SUM(E14)</f>
        <v>3480014</v>
      </c>
      <c r="F13" s="233">
        <f>SUM(F14)</f>
        <v>3480014</v>
      </c>
      <c r="G13" s="149">
        <f t="shared" si="0"/>
        <v>100</v>
      </c>
      <c r="H13" s="148">
        <f>SUM(H14)</f>
        <v>3421990</v>
      </c>
      <c r="I13" s="149">
        <f t="shared" si="1"/>
        <v>98.332650385889252</v>
      </c>
      <c r="J13" s="149">
        <f t="shared" si="2"/>
        <v>98.332650385889252</v>
      </c>
      <c r="K13" s="230"/>
    </row>
    <row r="14" spans="1:11" s="9" customFormat="1" ht="15" customHeight="1" x14ac:dyDescent="0.2">
      <c r="A14" s="385"/>
      <c r="B14" s="301"/>
      <c r="C14" s="232"/>
      <c r="D14" s="122" t="s">
        <v>119</v>
      </c>
      <c r="E14" s="233">
        <f>SUM(E15:E43)</f>
        <v>3480014</v>
      </c>
      <c r="F14" s="233">
        <f>SUM(F15:F43)</f>
        <v>3480014</v>
      </c>
      <c r="G14" s="149">
        <f t="shared" si="0"/>
        <v>100</v>
      </c>
      <c r="H14" s="148">
        <f>SUM(H15:H43)</f>
        <v>3421990</v>
      </c>
      <c r="I14" s="149">
        <f t="shared" si="1"/>
        <v>98.332650385889252</v>
      </c>
      <c r="J14" s="149">
        <f t="shared" si="2"/>
        <v>98.332650385889252</v>
      </c>
      <c r="K14" s="230"/>
    </row>
    <row r="15" spans="1:11" s="9" customFormat="1" ht="15" customHeight="1" x14ac:dyDescent="0.2">
      <c r="A15" s="385"/>
      <c r="B15" s="97"/>
      <c r="C15" s="238">
        <v>3020</v>
      </c>
      <c r="D15" s="263" t="s">
        <v>37</v>
      </c>
      <c r="E15" s="256">
        <v>67</v>
      </c>
      <c r="F15" s="256">
        <v>67</v>
      </c>
      <c r="G15" s="128">
        <f t="shared" si="0"/>
        <v>100</v>
      </c>
      <c r="H15" s="127">
        <v>500</v>
      </c>
      <c r="I15" s="128">
        <f t="shared" si="1"/>
        <v>746.26865671641792</v>
      </c>
      <c r="J15" s="128">
        <f t="shared" si="2"/>
        <v>746.26865671641792</v>
      </c>
      <c r="K15" s="231"/>
    </row>
    <row r="16" spans="1:11" ht="36.75" customHeight="1" x14ac:dyDescent="0.25">
      <c r="A16" s="392"/>
      <c r="B16" s="161"/>
      <c r="C16" s="309">
        <v>3070</v>
      </c>
      <c r="D16" s="393" t="s">
        <v>120</v>
      </c>
      <c r="E16" s="337">
        <v>160000</v>
      </c>
      <c r="F16" s="337">
        <v>160000</v>
      </c>
      <c r="G16" s="267">
        <f t="shared" si="0"/>
        <v>100</v>
      </c>
      <c r="H16" s="337">
        <v>160000</v>
      </c>
      <c r="I16" s="267">
        <f t="shared" si="1"/>
        <v>100</v>
      </c>
      <c r="J16" s="311">
        <f t="shared" si="2"/>
        <v>100</v>
      </c>
      <c r="K16" s="288"/>
    </row>
    <row r="17" spans="1:11" ht="40.5" customHeight="1" x14ac:dyDescent="0.2">
      <c r="A17" s="392"/>
      <c r="B17" s="161"/>
      <c r="C17" s="189">
        <v>4020</v>
      </c>
      <c r="D17" s="190" t="s">
        <v>84</v>
      </c>
      <c r="E17" s="191">
        <v>46361</v>
      </c>
      <c r="F17" s="191">
        <v>46361</v>
      </c>
      <c r="G17" s="192">
        <f t="shared" si="0"/>
        <v>100</v>
      </c>
      <c r="H17" s="191">
        <v>48950</v>
      </c>
      <c r="I17" s="192">
        <f t="shared" si="1"/>
        <v>105.58443519337375</v>
      </c>
      <c r="J17" s="193">
        <f t="shared" si="2"/>
        <v>105.58443519337375</v>
      </c>
      <c r="K17" s="194"/>
    </row>
    <row r="18" spans="1:11" ht="12.75" customHeight="1" x14ac:dyDescent="0.25">
      <c r="A18" s="392"/>
      <c r="B18" s="161"/>
      <c r="C18" s="188">
        <v>4040</v>
      </c>
      <c r="D18" s="181" t="s">
        <v>41</v>
      </c>
      <c r="E18" s="182">
        <v>3789</v>
      </c>
      <c r="F18" s="182">
        <v>3789</v>
      </c>
      <c r="G18" s="183">
        <f t="shared" si="0"/>
        <v>100</v>
      </c>
      <c r="H18" s="182">
        <v>3950</v>
      </c>
      <c r="I18" s="183">
        <f t="shared" si="1"/>
        <v>104.24914225389286</v>
      </c>
      <c r="J18" s="184">
        <f t="shared" si="2"/>
        <v>104.24914225389286</v>
      </c>
      <c r="K18" s="185"/>
    </row>
    <row r="19" spans="1:11" ht="34.5" customHeight="1" x14ac:dyDescent="0.2">
      <c r="A19" s="392"/>
      <c r="B19" s="161"/>
      <c r="C19" s="189">
        <v>4050</v>
      </c>
      <c r="D19" s="190" t="s">
        <v>235</v>
      </c>
      <c r="E19" s="191">
        <v>2246229</v>
      </c>
      <c r="F19" s="191">
        <v>2246229</v>
      </c>
      <c r="G19" s="192">
        <f t="shared" si="0"/>
        <v>100</v>
      </c>
      <c r="H19" s="191">
        <v>2309380</v>
      </c>
      <c r="I19" s="192">
        <f t="shared" si="1"/>
        <v>102.81142305615323</v>
      </c>
      <c r="J19" s="193">
        <f t="shared" si="2"/>
        <v>102.81142305615323</v>
      </c>
      <c r="K19" s="194"/>
    </row>
    <row r="20" spans="1:11" ht="33.75" customHeight="1" x14ac:dyDescent="0.2">
      <c r="A20" s="392"/>
      <c r="B20" s="161"/>
      <c r="C20" s="189">
        <v>4060</v>
      </c>
      <c r="D20" s="190" t="s">
        <v>237</v>
      </c>
      <c r="E20" s="191">
        <v>67952</v>
      </c>
      <c r="F20" s="191">
        <v>67952</v>
      </c>
      <c r="G20" s="192">
        <f t="shared" si="0"/>
        <v>100</v>
      </c>
      <c r="H20" s="191">
        <v>51960</v>
      </c>
      <c r="I20" s="192">
        <f t="shared" si="1"/>
        <v>76.46574052272193</v>
      </c>
      <c r="J20" s="193">
        <f t="shared" si="2"/>
        <v>76.46574052272193</v>
      </c>
      <c r="K20" s="194"/>
    </row>
    <row r="21" spans="1:11" ht="48.75" customHeight="1" x14ac:dyDescent="0.25">
      <c r="A21" s="392"/>
      <c r="B21" s="161"/>
      <c r="C21" s="189">
        <v>4070</v>
      </c>
      <c r="D21" s="394" t="s">
        <v>121</v>
      </c>
      <c r="E21" s="198">
        <v>181359</v>
      </c>
      <c r="F21" s="198">
        <v>181359</v>
      </c>
      <c r="G21" s="192">
        <f t="shared" si="0"/>
        <v>100</v>
      </c>
      <c r="H21" s="191">
        <v>190040</v>
      </c>
      <c r="I21" s="192">
        <f t="shared" si="1"/>
        <v>104.78663865592554</v>
      </c>
      <c r="J21" s="193">
        <f t="shared" si="2"/>
        <v>104.78663865592554</v>
      </c>
      <c r="K21" s="185"/>
    </row>
    <row r="22" spans="1:11" ht="12.75" customHeight="1" x14ac:dyDescent="0.25">
      <c r="A22" s="392"/>
      <c r="B22" s="161"/>
      <c r="C22" s="188">
        <v>4110</v>
      </c>
      <c r="D22" s="181" t="s">
        <v>42</v>
      </c>
      <c r="E22" s="182">
        <v>9406</v>
      </c>
      <c r="F22" s="182">
        <v>9406</v>
      </c>
      <c r="G22" s="183">
        <f t="shared" si="0"/>
        <v>100</v>
      </c>
      <c r="H22" s="182">
        <v>9500</v>
      </c>
      <c r="I22" s="183">
        <f t="shared" si="1"/>
        <v>100.99936210929195</v>
      </c>
      <c r="J22" s="184">
        <f t="shared" si="2"/>
        <v>100.99936210929195</v>
      </c>
      <c r="K22" s="185"/>
    </row>
    <row r="23" spans="1:11" ht="12.75" customHeight="1" x14ac:dyDescent="0.25">
      <c r="A23" s="392"/>
      <c r="B23" s="161"/>
      <c r="C23" s="188">
        <v>4120</v>
      </c>
      <c r="D23" s="181" t="s">
        <v>43</v>
      </c>
      <c r="E23" s="182">
        <v>1201</v>
      </c>
      <c r="F23" s="182">
        <v>1201</v>
      </c>
      <c r="G23" s="183">
        <f t="shared" si="0"/>
        <v>100</v>
      </c>
      <c r="H23" s="182">
        <v>1210</v>
      </c>
      <c r="I23" s="183">
        <f t="shared" si="1"/>
        <v>100.74937552039967</v>
      </c>
      <c r="J23" s="184">
        <f t="shared" si="2"/>
        <v>100.74937552039967</v>
      </c>
      <c r="K23" s="185"/>
    </row>
    <row r="24" spans="1:11" ht="12.75" customHeight="1" x14ac:dyDescent="0.25">
      <c r="A24" s="392"/>
      <c r="B24" s="161"/>
      <c r="C24" s="188">
        <v>4170</v>
      </c>
      <c r="D24" s="181" t="s">
        <v>45</v>
      </c>
      <c r="E24" s="182">
        <v>14000</v>
      </c>
      <c r="F24" s="182">
        <v>14000</v>
      </c>
      <c r="G24" s="183">
        <f t="shared" si="0"/>
        <v>100</v>
      </c>
      <c r="H24" s="182">
        <v>14000</v>
      </c>
      <c r="I24" s="183">
        <f t="shared" si="1"/>
        <v>100</v>
      </c>
      <c r="J24" s="184">
        <f t="shared" si="2"/>
        <v>100</v>
      </c>
      <c r="K24" s="185"/>
    </row>
    <row r="25" spans="1:11" ht="30" customHeight="1" x14ac:dyDescent="0.2">
      <c r="A25" s="392"/>
      <c r="B25" s="161"/>
      <c r="C25" s="189">
        <v>4180</v>
      </c>
      <c r="D25" s="190" t="s">
        <v>236</v>
      </c>
      <c r="E25" s="191">
        <v>405037</v>
      </c>
      <c r="F25" s="191">
        <v>405037</v>
      </c>
      <c r="G25" s="192">
        <f t="shared" si="0"/>
        <v>100</v>
      </c>
      <c r="H25" s="191">
        <v>407000</v>
      </c>
      <c r="I25" s="192">
        <f t="shared" si="1"/>
        <v>100.48464708162463</v>
      </c>
      <c r="J25" s="193">
        <f t="shared" si="2"/>
        <v>100.48464708162463</v>
      </c>
      <c r="K25" s="194"/>
    </row>
    <row r="26" spans="1:11" ht="12.75" customHeight="1" x14ac:dyDescent="0.25">
      <c r="A26" s="392"/>
      <c r="B26" s="161"/>
      <c r="C26" s="188">
        <v>4210</v>
      </c>
      <c r="D26" s="181" t="s">
        <v>31</v>
      </c>
      <c r="E26" s="182">
        <v>146841</v>
      </c>
      <c r="F26" s="182">
        <v>146841</v>
      </c>
      <c r="G26" s="183">
        <f t="shared" si="0"/>
        <v>100</v>
      </c>
      <c r="H26" s="182">
        <v>72800</v>
      </c>
      <c r="I26" s="183">
        <f t="shared" si="1"/>
        <v>49.577434095382081</v>
      </c>
      <c r="J26" s="184">
        <f t="shared" si="2"/>
        <v>49.577434095382081</v>
      </c>
      <c r="K26" s="185"/>
    </row>
    <row r="27" spans="1:11" ht="12.75" hidden="1" customHeight="1" x14ac:dyDescent="0.25">
      <c r="A27" s="392"/>
      <c r="B27" s="161"/>
      <c r="C27" s="188">
        <v>4230</v>
      </c>
      <c r="D27" s="181" t="s">
        <v>103</v>
      </c>
      <c r="E27" s="182"/>
      <c r="F27" s="182"/>
      <c r="G27" s="183" t="e">
        <f t="shared" si="0"/>
        <v>#DIV/0!</v>
      </c>
      <c r="H27" s="182"/>
      <c r="I27" s="183" t="e">
        <f t="shared" si="1"/>
        <v>#DIV/0!</v>
      </c>
      <c r="J27" s="184" t="e">
        <f t="shared" si="2"/>
        <v>#DIV/0!</v>
      </c>
      <c r="K27" s="185"/>
    </row>
    <row r="28" spans="1:11" ht="12.75" customHeight="1" x14ac:dyDescent="0.25">
      <c r="A28" s="392"/>
      <c r="B28" s="161"/>
      <c r="C28" s="188">
        <v>4250</v>
      </c>
      <c r="D28" s="181" t="s">
        <v>122</v>
      </c>
      <c r="E28" s="182">
        <v>4000</v>
      </c>
      <c r="F28" s="182">
        <v>4000</v>
      </c>
      <c r="G28" s="183">
        <f t="shared" si="0"/>
        <v>100</v>
      </c>
      <c r="H28" s="182">
        <v>4000</v>
      </c>
      <c r="I28" s="183">
        <f t="shared" si="1"/>
        <v>100</v>
      </c>
      <c r="J28" s="184">
        <f t="shared" si="2"/>
        <v>100</v>
      </c>
      <c r="K28" s="185"/>
    </row>
    <row r="29" spans="1:11" ht="12.75" customHeight="1" x14ac:dyDescent="0.25">
      <c r="A29" s="395"/>
      <c r="B29" s="396"/>
      <c r="C29" s="397">
        <v>4260</v>
      </c>
      <c r="D29" s="398" t="s">
        <v>46</v>
      </c>
      <c r="E29" s="399">
        <v>90000</v>
      </c>
      <c r="F29" s="399">
        <v>90000</v>
      </c>
      <c r="G29" s="400">
        <f t="shared" si="0"/>
        <v>100</v>
      </c>
      <c r="H29" s="399">
        <v>70000</v>
      </c>
      <c r="I29" s="400">
        <f t="shared" si="1"/>
        <v>77.777777777777786</v>
      </c>
      <c r="J29" s="401">
        <f t="shared" si="2"/>
        <v>77.777777777777786</v>
      </c>
      <c r="K29" s="402"/>
    </row>
    <row r="30" spans="1:11" ht="12.75" customHeight="1" x14ac:dyDescent="0.25">
      <c r="A30" s="392"/>
      <c r="B30" s="161"/>
      <c r="C30" s="403">
        <v>4270</v>
      </c>
      <c r="D30" s="283" t="s">
        <v>47</v>
      </c>
      <c r="E30" s="284">
        <v>2000</v>
      </c>
      <c r="F30" s="284">
        <v>2000</v>
      </c>
      <c r="G30" s="285">
        <f t="shared" si="0"/>
        <v>100</v>
      </c>
      <c r="H30" s="284">
        <v>4500</v>
      </c>
      <c r="I30" s="285">
        <f t="shared" si="1"/>
        <v>225</v>
      </c>
      <c r="J30" s="285">
        <f t="shared" si="2"/>
        <v>225</v>
      </c>
      <c r="K30" s="288"/>
    </row>
    <row r="31" spans="1:11" ht="12.75" customHeight="1" x14ac:dyDescent="0.25">
      <c r="A31" s="392"/>
      <c r="B31" s="161"/>
      <c r="C31" s="188">
        <v>4280</v>
      </c>
      <c r="D31" s="181" t="s">
        <v>48</v>
      </c>
      <c r="E31" s="182">
        <v>6570</v>
      </c>
      <c r="F31" s="182">
        <v>6570</v>
      </c>
      <c r="G31" s="183">
        <f t="shared" si="0"/>
        <v>100</v>
      </c>
      <c r="H31" s="182">
        <v>7000</v>
      </c>
      <c r="I31" s="183">
        <f t="shared" si="1"/>
        <v>106.54490106544901</v>
      </c>
      <c r="J31" s="183">
        <f t="shared" si="2"/>
        <v>106.54490106544901</v>
      </c>
      <c r="K31" s="185"/>
    </row>
    <row r="32" spans="1:11" ht="12.75" customHeight="1" x14ac:dyDescent="0.25">
      <c r="A32" s="392"/>
      <c r="B32" s="161"/>
      <c r="C32" s="188">
        <v>4300</v>
      </c>
      <c r="D32" s="195" t="s">
        <v>22</v>
      </c>
      <c r="E32" s="182">
        <v>60653</v>
      </c>
      <c r="F32" s="182">
        <v>60653</v>
      </c>
      <c r="G32" s="183">
        <f t="shared" si="0"/>
        <v>100</v>
      </c>
      <c r="H32" s="182">
        <v>35000</v>
      </c>
      <c r="I32" s="183">
        <f t="shared" si="1"/>
        <v>57.705307239542968</v>
      </c>
      <c r="J32" s="184">
        <f t="shared" si="2"/>
        <v>57.705307239542968</v>
      </c>
      <c r="K32" s="185"/>
    </row>
    <row r="33" spans="1:11" ht="20.25" customHeight="1" x14ac:dyDescent="0.25">
      <c r="A33" s="392"/>
      <c r="B33" s="161"/>
      <c r="C33" s="189">
        <v>4360</v>
      </c>
      <c r="D33" s="1004" t="s">
        <v>234</v>
      </c>
      <c r="E33" s="198">
        <v>14000</v>
      </c>
      <c r="F33" s="198">
        <v>14000</v>
      </c>
      <c r="G33" s="192">
        <f t="shared" si="0"/>
        <v>100</v>
      </c>
      <c r="H33" s="198">
        <v>14000</v>
      </c>
      <c r="I33" s="192">
        <f t="shared" si="1"/>
        <v>100</v>
      </c>
      <c r="J33" s="193">
        <f t="shared" si="2"/>
        <v>100</v>
      </c>
      <c r="K33" s="185"/>
    </row>
    <row r="34" spans="1:11" ht="12.75" customHeight="1" x14ac:dyDescent="0.25">
      <c r="A34" s="392"/>
      <c r="B34" s="157"/>
      <c r="C34" s="188">
        <v>4410</v>
      </c>
      <c r="D34" s="181" t="s">
        <v>54</v>
      </c>
      <c r="E34" s="182">
        <v>2000</v>
      </c>
      <c r="F34" s="182">
        <v>2000</v>
      </c>
      <c r="G34" s="183">
        <f t="shared" si="0"/>
        <v>100</v>
      </c>
      <c r="H34" s="182">
        <v>2000</v>
      </c>
      <c r="I34" s="183">
        <f t="shared" si="1"/>
        <v>100</v>
      </c>
      <c r="J34" s="184">
        <f t="shared" si="2"/>
        <v>100</v>
      </c>
      <c r="K34" s="185"/>
    </row>
    <row r="35" spans="1:11" ht="12.75" customHeight="1" x14ac:dyDescent="0.25">
      <c r="A35" s="392"/>
      <c r="B35" s="157"/>
      <c r="C35" s="188">
        <v>4430</v>
      </c>
      <c r="D35" s="181" t="s">
        <v>93</v>
      </c>
      <c r="E35" s="182">
        <v>8055</v>
      </c>
      <c r="F35" s="182">
        <v>8055</v>
      </c>
      <c r="G35" s="183">
        <f t="shared" si="0"/>
        <v>100</v>
      </c>
      <c r="H35" s="182">
        <v>5000</v>
      </c>
      <c r="I35" s="183">
        <f t="shared" si="1"/>
        <v>62.07324643078833</v>
      </c>
      <c r="J35" s="184">
        <f t="shared" si="2"/>
        <v>62.07324643078833</v>
      </c>
      <c r="K35" s="185"/>
    </row>
    <row r="36" spans="1:11" ht="12.75" customHeight="1" x14ac:dyDescent="0.25">
      <c r="A36" s="392"/>
      <c r="B36" s="157"/>
      <c r="C36" s="188">
        <v>4440</v>
      </c>
      <c r="D36" s="181" t="s">
        <v>55</v>
      </c>
      <c r="E36" s="182">
        <v>1094</v>
      </c>
      <c r="F36" s="182">
        <v>1094</v>
      </c>
      <c r="G36" s="183">
        <f t="shared" si="0"/>
        <v>100</v>
      </c>
      <c r="H36" s="182">
        <v>1000</v>
      </c>
      <c r="I36" s="183">
        <f t="shared" si="1"/>
        <v>91.407678244972573</v>
      </c>
      <c r="J36" s="184">
        <f t="shared" si="2"/>
        <v>91.407678244972573</v>
      </c>
      <c r="K36" s="185"/>
    </row>
    <row r="37" spans="1:11" ht="12.75" customHeight="1" x14ac:dyDescent="0.25">
      <c r="A37" s="392"/>
      <c r="B37" s="157"/>
      <c r="C37" s="188">
        <v>4480</v>
      </c>
      <c r="D37" s="181" t="s">
        <v>56</v>
      </c>
      <c r="E37" s="182">
        <v>8404</v>
      </c>
      <c r="F37" s="182">
        <v>8404</v>
      </c>
      <c r="G37" s="183">
        <f t="shared" si="0"/>
        <v>100</v>
      </c>
      <c r="H37" s="182">
        <v>8800</v>
      </c>
      <c r="I37" s="183">
        <f t="shared" si="1"/>
        <v>104.71204188481676</v>
      </c>
      <c r="J37" s="184">
        <f t="shared" si="2"/>
        <v>104.71204188481676</v>
      </c>
      <c r="K37" s="185"/>
    </row>
    <row r="38" spans="1:11" ht="12.75" customHeight="1" x14ac:dyDescent="0.25">
      <c r="A38" s="1116"/>
      <c r="B38" s="293"/>
      <c r="C38" s="188">
        <v>4510</v>
      </c>
      <c r="D38" s="181" t="s">
        <v>106</v>
      </c>
      <c r="E38" s="182">
        <v>596</v>
      </c>
      <c r="F38" s="182">
        <v>596</v>
      </c>
      <c r="G38" s="183">
        <f t="shared" si="0"/>
        <v>100</v>
      </c>
      <c r="H38" s="182">
        <v>600</v>
      </c>
      <c r="I38" s="183">
        <f t="shared" si="1"/>
        <v>100.67114093959732</v>
      </c>
      <c r="J38" s="184">
        <f t="shared" si="2"/>
        <v>100.67114093959732</v>
      </c>
      <c r="K38" s="185"/>
    </row>
    <row r="39" spans="1:11" ht="33.75" hidden="1" customHeight="1" x14ac:dyDescent="0.2">
      <c r="A39" s="1116"/>
      <c r="B39" s="293"/>
      <c r="C39" s="404">
        <v>4520</v>
      </c>
      <c r="D39" s="190" t="s">
        <v>58</v>
      </c>
      <c r="E39" s="405"/>
      <c r="F39" s="405"/>
      <c r="G39" s="406" t="e">
        <f t="shared" si="0"/>
        <v>#DIV/0!</v>
      </c>
      <c r="H39" s="405"/>
      <c r="I39" s="406" t="e">
        <f t="shared" si="1"/>
        <v>#DIV/0!</v>
      </c>
      <c r="J39" s="407" t="e">
        <f t="shared" si="2"/>
        <v>#DIV/0!</v>
      </c>
      <c r="K39" s="408"/>
    </row>
    <row r="40" spans="1:11" ht="12.75" customHeight="1" x14ac:dyDescent="0.2">
      <c r="A40" s="1116"/>
      <c r="B40" s="293"/>
      <c r="C40" s="404">
        <v>4550</v>
      </c>
      <c r="D40" s="190" t="s">
        <v>123</v>
      </c>
      <c r="E40" s="405">
        <v>400</v>
      </c>
      <c r="F40" s="405">
        <v>400</v>
      </c>
      <c r="G40" s="406">
        <f t="shared" si="0"/>
        <v>100</v>
      </c>
      <c r="H40" s="405">
        <v>800</v>
      </c>
      <c r="I40" s="406">
        <f t="shared" si="1"/>
        <v>200</v>
      </c>
      <c r="J40" s="406">
        <f t="shared" si="2"/>
        <v>200</v>
      </c>
      <c r="K40" s="408"/>
    </row>
    <row r="41" spans="1:11" ht="12.75" hidden="1" customHeight="1" x14ac:dyDescent="0.25">
      <c r="A41" s="1116"/>
      <c r="B41" s="293"/>
      <c r="C41" s="404">
        <v>4610</v>
      </c>
      <c r="D41" s="204" t="s">
        <v>95</v>
      </c>
      <c r="E41" s="405"/>
      <c r="F41" s="405"/>
      <c r="G41" s="406" t="e">
        <f t="shared" si="0"/>
        <v>#DIV/0!</v>
      </c>
      <c r="H41" s="405"/>
      <c r="I41" s="406" t="e">
        <f t="shared" si="1"/>
        <v>#DIV/0!</v>
      </c>
      <c r="J41" s="406" t="e">
        <f t="shared" si="2"/>
        <v>#DIV/0!</v>
      </c>
      <c r="K41" s="408"/>
    </row>
    <row r="42" spans="1:11" ht="12.75" hidden="1" customHeight="1" x14ac:dyDescent="0.2">
      <c r="A42" s="1116"/>
      <c r="B42" s="293"/>
      <c r="C42" s="404">
        <v>6050</v>
      </c>
      <c r="D42" s="273" t="s">
        <v>61</v>
      </c>
      <c r="E42" s="405"/>
      <c r="F42" s="405"/>
      <c r="G42" s="406" t="e">
        <f t="shared" si="0"/>
        <v>#DIV/0!</v>
      </c>
      <c r="H42" s="405"/>
      <c r="I42" s="950" t="e">
        <f t="shared" si="1"/>
        <v>#DIV/0!</v>
      </c>
      <c r="J42" s="406" t="e">
        <f t="shared" si="2"/>
        <v>#DIV/0!</v>
      </c>
      <c r="K42" s="408"/>
    </row>
    <row r="43" spans="1:11" ht="12.75" hidden="1" customHeight="1" x14ac:dyDescent="0.25">
      <c r="A43" s="1116"/>
      <c r="B43" s="293"/>
      <c r="C43" s="409">
        <v>6060</v>
      </c>
      <c r="D43" s="217" t="s">
        <v>62</v>
      </c>
      <c r="E43" s="410"/>
      <c r="F43" s="410"/>
      <c r="G43" s="411" t="e">
        <f t="shared" si="0"/>
        <v>#DIV/0!</v>
      </c>
      <c r="H43" s="410"/>
      <c r="I43" s="411"/>
      <c r="J43" s="411" t="e">
        <f t="shared" si="2"/>
        <v>#DIV/0!</v>
      </c>
      <c r="K43" s="412"/>
    </row>
    <row r="44" spans="1:11" ht="15" customHeight="1" x14ac:dyDescent="0.2">
      <c r="A44" s="1117"/>
      <c r="B44" s="122">
        <v>75414</v>
      </c>
      <c r="C44" s="122"/>
      <c r="D44" s="122" t="s">
        <v>124</v>
      </c>
      <c r="E44" s="148">
        <f>SUM(E45:E47)</f>
        <v>6000</v>
      </c>
      <c r="F44" s="148">
        <f>SUM(F45:F47)</f>
        <v>6000</v>
      </c>
      <c r="G44" s="149">
        <f t="shared" si="0"/>
        <v>100</v>
      </c>
      <c r="H44" s="148">
        <f>SUM(H45:H47)</f>
        <v>5500</v>
      </c>
      <c r="I44" s="149">
        <f t="shared" si="1"/>
        <v>91.666666666666657</v>
      </c>
      <c r="J44" s="149">
        <f t="shared" si="2"/>
        <v>91.666666666666657</v>
      </c>
      <c r="K44" s="230"/>
    </row>
    <row r="45" spans="1:11" ht="15" customHeight="1" x14ac:dyDescent="0.25">
      <c r="A45" s="1117"/>
      <c r="B45" s="281"/>
      <c r="C45" s="1061">
        <v>4190</v>
      </c>
      <c r="D45" s="1112" t="s">
        <v>226</v>
      </c>
      <c r="E45" s="1064">
        <v>1500</v>
      </c>
      <c r="F45" s="1064">
        <v>1500</v>
      </c>
      <c r="G45" s="1104">
        <f t="shared" si="0"/>
        <v>100</v>
      </c>
      <c r="H45" s="1064"/>
      <c r="I45" s="1104">
        <f>SUM(H45/F45*100)</f>
        <v>0</v>
      </c>
      <c r="J45" s="1104">
        <f>SUM(H45/E45*100)</f>
        <v>0</v>
      </c>
      <c r="K45" s="1128"/>
    </row>
    <row r="46" spans="1:11" ht="15" x14ac:dyDescent="0.25">
      <c r="A46" s="1117"/>
      <c r="B46" s="293"/>
      <c r="C46" s="188">
        <v>4210</v>
      </c>
      <c r="D46" s="181" t="s">
        <v>31</v>
      </c>
      <c r="E46" s="182">
        <v>3200</v>
      </c>
      <c r="F46" s="182">
        <v>3200</v>
      </c>
      <c r="G46" s="183">
        <f t="shared" si="0"/>
        <v>100</v>
      </c>
      <c r="H46" s="182">
        <v>3200</v>
      </c>
      <c r="I46" s="183">
        <f t="shared" si="1"/>
        <v>100</v>
      </c>
      <c r="J46" s="183">
        <f t="shared" si="2"/>
        <v>100</v>
      </c>
      <c r="K46" s="185"/>
    </row>
    <row r="47" spans="1:11" ht="15" x14ac:dyDescent="0.25">
      <c r="A47" s="1467"/>
      <c r="B47" s="293"/>
      <c r="C47" s="115">
        <v>4300</v>
      </c>
      <c r="D47" s="116" t="s">
        <v>22</v>
      </c>
      <c r="E47" s="340">
        <v>1300</v>
      </c>
      <c r="F47" s="340">
        <v>1300</v>
      </c>
      <c r="G47" s="120">
        <f t="shared" si="0"/>
        <v>100</v>
      </c>
      <c r="H47" s="340">
        <v>2300</v>
      </c>
      <c r="I47" s="120">
        <f t="shared" si="1"/>
        <v>176.92307692307691</v>
      </c>
      <c r="J47" s="120">
        <f t="shared" si="2"/>
        <v>176.92307692307691</v>
      </c>
      <c r="K47" s="341"/>
    </row>
    <row r="48" spans="1:11" ht="15" customHeight="1" x14ac:dyDescent="0.25">
      <c r="A48" s="1467"/>
      <c r="B48" s="1113">
        <v>75421</v>
      </c>
      <c r="C48" s="1083"/>
      <c r="D48" s="1113" t="s">
        <v>125</v>
      </c>
      <c r="E48" s="1114">
        <f>SUM(E49:E51)</f>
        <v>8000</v>
      </c>
      <c r="F48" s="1114">
        <f>SUM(F49:F51)</f>
        <v>8000</v>
      </c>
      <c r="G48" s="1115">
        <f t="shared" si="0"/>
        <v>100</v>
      </c>
      <c r="H48" s="1114">
        <f>SUM(H49:H51)</f>
        <v>12000</v>
      </c>
      <c r="I48" s="1115">
        <f t="shared" si="1"/>
        <v>150</v>
      </c>
      <c r="J48" s="1104">
        <f t="shared" si="2"/>
        <v>150</v>
      </c>
      <c r="K48" s="1091"/>
    </row>
    <row r="49" spans="1:11" ht="15" customHeight="1" x14ac:dyDescent="0.25">
      <c r="A49" s="1467"/>
      <c r="B49" s="1464"/>
      <c r="C49" s="1061">
        <v>4170</v>
      </c>
      <c r="D49" s="1066" t="s">
        <v>45</v>
      </c>
      <c r="E49" s="1064">
        <v>1000</v>
      </c>
      <c r="F49" s="1064">
        <v>1000</v>
      </c>
      <c r="G49" s="1104">
        <f t="shared" si="0"/>
        <v>100</v>
      </c>
      <c r="H49" s="1064">
        <v>1000</v>
      </c>
      <c r="I49" s="1104">
        <f>SUM(H49/F49*100)</f>
        <v>100</v>
      </c>
      <c r="J49" s="1104">
        <f>SUM(H49/E49*100)</f>
        <v>100</v>
      </c>
      <c r="K49" s="1096"/>
    </row>
    <row r="50" spans="1:11" ht="15" x14ac:dyDescent="0.25">
      <c r="A50" s="1467"/>
      <c r="B50" s="1465"/>
      <c r="C50" s="1118">
        <v>4210</v>
      </c>
      <c r="D50" s="787" t="s">
        <v>31</v>
      </c>
      <c r="E50" s="1119">
        <v>5000</v>
      </c>
      <c r="F50" s="1119">
        <v>5000</v>
      </c>
      <c r="G50" s="1120">
        <f t="shared" si="0"/>
        <v>100</v>
      </c>
      <c r="H50" s="1119">
        <v>6000</v>
      </c>
      <c r="I50" s="1120">
        <f t="shared" si="1"/>
        <v>120</v>
      </c>
      <c r="J50" s="1121">
        <f t="shared" si="2"/>
        <v>120</v>
      </c>
      <c r="K50" s="787"/>
    </row>
    <row r="51" spans="1:11" ht="15" x14ac:dyDescent="0.25">
      <c r="A51" s="1467"/>
      <c r="B51" s="1466"/>
      <c r="C51" s="1122">
        <v>4300</v>
      </c>
      <c r="D51" s="1123" t="s">
        <v>22</v>
      </c>
      <c r="E51" s="1124">
        <v>2000</v>
      </c>
      <c r="F51" s="1124">
        <v>2000</v>
      </c>
      <c r="G51" s="1125">
        <f t="shared" si="0"/>
        <v>100</v>
      </c>
      <c r="H51" s="1124">
        <v>5000</v>
      </c>
      <c r="I51" s="1125">
        <f t="shared" si="1"/>
        <v>250</v>
      </c>
      <c r="J51" s="1126">
        <f t="shared" si="2"/>
        <v>250</v>
      </c>
      <c r="K51" s="1127"/>
    </row>
    <row r="52" spans="1:11" ht="15" x14ac:dyDescent="0.25">
      <c r="A52" s="1467"/>
      <c r="B52" s="417">
        <v>75495</v>
      </c>
      <c r="C52" s="418"/>
      <c r="D52" s="418" t="s">
        <v>71</v>
      </c>
      <c r="E52" s="421">
        <f>SUM(E53:E53)</f>
        <v>0</v>
      </c>
      <c r="F52" s="421">
        <f>SUM(F53:F53)</f>
        <v>0</v>
      </c>
      <c r="G52" s="1303" t="e">
        <f t="shared" si="0"/>
        <v>#DIV/0!</v>
      </c>
      <c r="H52" s="421">
        <f>SUM(H53:H53)</f>
        <v>35000</v>
      </c>
      <c r="I52" s="1303" t="e">
        <f>SUM(H52/F52*100)</f>
        <v>#DIV/0!</v>
      </c>
      <c r="J52" s="1304" t="e">
        <f>SUM(H52/E52*100)</f>
        <v>#DIV/0!</v>
      </c>
      <c r="K52" s="418"/>
    </row>
    <row r="53" spans="1:11" ht="15" x14ac:dyDescent="0.25">
      <c r="A53" s="1468"/>
      <c r="B53" s="1310"/>
      <c r="C53" s="1311">
        <v>4210</v>
      </c>
      <c r="D53" s="398" t="s">
        <v>31</v>
      </c>
      <c r="E53" s="1312">
        <v>0</v>
      </c>
      <c r="F53" s="1312">
        <v>0</v>
      </c>
      <c r="G53" s="1313" t="e">
        <f t="shared" si="0"/>
        <v>#DIV/0!</v>
      </c>
      <c r="H53" s="1312">
        <v>35000</v>
      </c>
      <c r="I53" s="1313" t="e">
        <f>SUM(H53/F53*100)</f>
        <v>#DIV/0!</v>
      </c>
      <c r="J53" s="1313" t="e">
        <f>SUM(H53/E53*100)</f>
        <v>#DIV/0!</v>
      </c>
      <c r="K53" s="1311"/>
    </row>
  </sheetData>
  <sheetProtection selectLockedCells="1" selectUnlockedCells="1"/>
  <mergeCells count="4">
    <mergeCell ref="D4:F4"/>
    <mergeCell ref="D6:D8"/>
    <mergeCell ref="B49:B51"/>
    <mergeCell ref="A47:A53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81" firstPageNumber="0" orientation="landscape" r:id="rId1"/>
  <headerFooter alignWithMargins="0"/>
  <rowBreaks count="1" manualBreakCount="1">
    <brk id="29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115" zoomScaleNormal="100" zoomScaleSheetLayoutView="115" workbookViewId="0">
      <pane xSplit="3" ySplit="10" topLeftCell="D11" activePane="bottomRight" state="frozen"/>
      <selection pane="topRight" activeCell="D1" sqref="D1"/>
      <selection pane="bottomLeft" activeCell="A41" sqref="A41"/>
      <selection pane="bottomRight" activeCell="D5" sqref="D5"/>
    </sheetView>
  </sheetViews>
  <sheetFormatPr defaultRowHeight="12.75" x14ac:dyDescent="0.2"/>
  <cols>
    <col min="1" max="1" width="7" style="1" customWidth="1"/>
    <col min="2" max="2" width="7.5703125" style="1" customWidth="1"/>
    <col min="3" max="3" width="5.7109375" style="1" customWidth="1"/>
    <col min="4" max="4" width="45.140625" style="3" customWidth="1"/>
    <col min="5" max="5" width="14.7109375" style="3" customWidth="1"/>
    <col min="6" max="6" width="14.7109375" style="1" customWidth="1"/>
    <col min="7" max="7" width="9.28515625" style="1" customWidth="1"/>
    <col min="8" max="8" width="12.5703125" style="1" customWidth="1"/>
    <col min="9" max="9" width="11" style="1" customWidth="1"/>
    <col min="10" max="10" width="9.28515625" style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1"/>
      <c r="D1" s="51"/>
      <c r="E1" s="51"/>
      <c r="F1" s="51"/>
      <c r="G1" s="51"/>
      <c r="H1" s="53"/>
      <c r="I1" s="51" t="s">
        <v>0</v>
      </c>
      <c r="J1" s="51"/>
      <c r="K1" s="51"/>
    </row>
    <row r="2" spans="1:11" ht="15" x14ac:dyDescent="0.25">
      <c r="A2" s="51"/>
      <c r="B2" s="51"/>
      <c r="C2" s="51"/>
      <c r="D2" s="51"/>
      <c r="E2" s="51"/>
      <c r="F2" s="51"/>
      <c r="G2" s="51"/>
      <c r="H2" s="53"/>
      <c r="I2" s="53" t="s">
        <v>217</v>
      </c>
      <c r="J2" s="51"/>
      <c r="K2" s="51"/>
    </row>
    <row r="3" spans="1:11" ht="15" x14ac:dyDescent="0.25">
      <c r="A3" s="51"/>
      <c r="B3" s="51"/>
      <c r="C3" s="51"/>
      <c r="D3" s="51"/>
      <c r="E3" s="51"/>
      <c r="F3" s="51"/>
      <c r="G3" s="51"/>
      <c r="H3" s="53"/>
      <c r="I3" s="51" t="s">
        <v>239</v>
      </c>
      <c r="J3" s="51"/>
      <c r="K3" s="51"/>
    </row>
    <row r="4" spans="1:11" ht="18.75" customHeight="1" x14ac:dyDescent="0.25">
      <c r="A4" s="51"/>
      <c r="B4" s="51"/>
      <c r="C4" s="51"/>
      <c r="D4" s="1463" t="s">
        <v>278</v>
      </c>
      <c r="E4" s="1463"/>
      <c r="F4" s="1463"/>
      <c r="G4" s="51"/>
      <c r="H4" s="51"/>
      <c r="I4" s="51"/>
      <c r="J4" s="51"/>
      <c r="K4" s="51"/>
    </row>
    <row r="5" spans="1:11" ht="15.75" thickBo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15.75" thickBot="1" x14ac:dyDescent="0.3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6.5" thickTop="1" thickBot="1" x14ac:dyDescent="0.3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6.5" thickTop="1" thickBot="1" x14ac:dyDescent="0.3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thickTop="1" thickBot="1" x14ac:dyDescent="0.25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21" customFormat="1" ht="31.5" customHeight="1" thickTop="1" thickBot="1" x14ac:dyDescent="0.25">
      <c r="A10" s="383">
        <v>755</v>
      </c>
      <c r="B10" s="279"/>
      <c r="C10" s="279"/>
      <c r="D10" s="384" t="s">
        <v>265</v>
      </c>
      <c r="E10" s="48">
        <f>SUM(E13)</f>
        <v>71791</v>
      </c>
      <c r="F10" s="48">
        <f>SUM(F13)</f>
        <v>71791</v>
      </c>
      <c r="G10" s="49">
        <f t="shared" ref="G10:G19" si="0">SUM(F10/E10*100)</f>
        <v>100</v>
      </c>
      <c r="H10" s="48">
        <f>SUM(H13)</f>
        <v>125208</v>
      </c>
      <c r="I10" s="49">
        <f t="shared" ref="I10:I18" si="1">SUM(H10/F10*100)</f>
        <v>174.40626262344864</v>
      </c>
      <c r="J10" s="99">
        <f t="shared" ref="J10:J19" si="2">SUM(H10/E10*100)</f>
        <v>174.40626262344864</v>
      </c>
      <c r="K10" s="308"/>
    </row>
    <row r="11" spans="1:11" s="21" customFormat="1" ht="15" hidden="1" customHeight="1" x14ac:dyDescent="0.2">
      <c r="A11" s="385"/>
      <c r="B11" s="227">
        <v>75405</v>
      </c>
      <c r="C11" s="227"/>
      <c r="D11" s="1257" t="s">
        <v>117</v>
      </c>
      <c r="E11" s="318">
        <f>SUM(E12)</f>
        <v>0</v>
      </c>
      <c r="F11" s="318">
        <f>SUM(F12)</f>
        <v>0</v>
      </c>
      <c r="G11" s="224" t="e">
        <f t="shared" si="0"/>
        <v>#DIV/0!</v>
      </c>
      <c r="H11" s="223">
        <f>SUM(H12)</f>
        <v>0</v>
      </c>
      <c r="I11" s="224" t="e">
        <f t="shared" si="1"/>
        <v>#DIV/0!</v>
      </c>
      <c r="J11" s="224" t="e">
        <f t="shared" si="2"/>
        <v>#DIV/0!</v>
      </c>
      <c r="K11" s="226"/>
    </row>
    <row r="12" spans="1:11" s="21" customFormat="1" ht="12.75" hidden="1" customHeight="1" x14ac:dyDescent="0.2">
      <c r="A12" s="385"/>
      <c r="B12" s="97"/>
      <c r="C12" s="157">
        <v>3000</v>
      </c>
      <c r="D12" s="1260" t="s">
        <v>116</v>
      </c>
      <c r="E12" s="218"/>
      <c r="F12" s="218"/>
      <c r="G12" s="162" t="e">
        <f t="shared" si="0"/>
        <v>#DIV/0!</v>
      </c>
      <c r="H12" s="161"/>
      <c r="I12" s="162" t="e">
        <f t="shared" si="1"/>
        <v>#DIV/0!</v>
      </c>
      <c r="J12" s="163" t="e">
        <f t="shared" si="2"/>
        <v>#DIV/0!</v>
      </c>
      <c r="K12" s="164"/>
    </row>
    <row r="13" spans="1:11" s="9" customFormat="1" ht="27" customHeight="1" x14ac:dyDescent="0.2">
      <c r="A13" s="385"/>
      <c r="B13" s="232">
        <v>75515</v>
      </c>
      <c r="C13" s="232"/>
      <c r="D13" s="334" t="s">
        <v>266</v>
      </c>
      <c r="E13" s="233">
        <f>SUM(E14:E16)</f>
        <v>71791</v>
      </c>
      <c r="F13" s="233">
        <f>SUM(F14:F16)</f>
        <v>71791</v>
      </c>
      <c r="G13" s="149">
        <f t="shared" si="0"/>
        <v>100</v>
      </c>
      <c r="H13" s="233">
        <f>SUM(H14:H16)</f>
        <v>125208</v>
      </c>
      <c r="I13" s="149">
        <f t="shared" si="1"/>
        <v>174.40626262344864</v>
      </c>
      <c r="J13" s="149">
        <f t="shared" si="2"/>
        <v>174.40626262344864</v>
      </c>
      <c r="K13" s="230"/>
    </row>
    <row r="14" spans="1:11" ht="77.25" customHeight="1" x14ac:dyDescent="0.2">
      <c r="A14" s="392"/>
      <c r="B14" s="161"/>
      <c r="C14" s="1061">
        <v>2360</v>
      </c>
      <c r="D14" s="1071" t="s">
        <v>73</v>
      </c>
      <c r="E14" s="1064">
        <v>9530</v>
      </c>
      <c r="F14" s="1064">
        <v>9530</v>
      </c>
      <c r="G14" s="1063">
        <f t="shared" si="0"/>
        <v>100</v>
      </c>
      <c r="H14" s="1064">
        <v>60726</v>
      </c>
      <c r="I14" s="1063">
        <f t="shared" si="1"/>
        <v>637.20881427072402</v>
      </c>
      <c r="J14" s="1255">
        <f t="shared" si="2"/>
        <v>637.20881427072402</v>
      </c>
      <c r="K14" s="1096"/>
    </row>
    <row r="15" spans="1:11" ht="19.5" customHeight="1" x14ac:dyDescent="0.25">
      <c r="A15" s="392"/>
      <c r="B15" s="161"/>
      <c r="C15" s="188">
        <v>4210</v>
      </c>
      <c r="D15" s="181" t="s">
        <v>31</v>
      </c>
      <c r="E15" s="182">
        <v>2315</v>
      </c>
      <c r="F15" s="182">
        <v>2315</v>
      </c>
      <c r="G15" s="183">
        <f t="shared" si="0"/>
        <v>100</v>
      </c>
      <c r="H15" s="182">
        <v>3756</v>
      </c>
      <c r="I15" s="183">
        <f t="shared" si="1"/>
        <v>162.2462203023758</v>
      </c>
      <c r="J15" s="184">
        <f t="shared" si="2"/>
        <v>162.2462203023758</v>
      </c>
      <c r="K15" s="185"/>
    </row>
    <row r="16" spans="1:11" ht="18" customHeight="1" thickBot="1" x14ac:dyDescent="0.3">
      <c r="A16" s="1268"/>
      <c r="B16" s="253"/>
      <c r="C16" s="294">
        <v>4300</v>
      </c>
      <c r="D16" s="343" t="s">
        <v>22</v>
      </c>
      <c r="E16" s="295">
        <v>59946</v>
      </c>
      <c r="F16" s="295">
        <v>59946</v>
      </c>
      <c r="G16" s="511">
        <f t="shared" si="0"/>
        <v>100</v>
      </c>
      <c r="H16" s="295">
        <v>60726</v>
      </c>
      <c r="I16" s="511">
        <f t="shared" si="1"/>
        <v>101.30117105394856</v>
      </c>
      <c r="J16" s="1269">
        <f t="shared" si="2"/>
        <v>101.30117105394856</v>
      </c>
      <c r="K16" s="297"/>
    </row>
    <row r="17" spans="1:11" ht="12.75" hidden="1" customHeight="1" x14ac:dyDescent="0.25">
      <c r="A17" s="1256"/>
      <c r="B17" s="293"/>
      <c r="C17" s="1209">
        <v>4610</v>
      </c>
      <c r="D17" s="217" t="s">
        <v>95</v>
      </c>
      <c r="E17" s="566"/>
      <c r="F17" s="566"/>
      <c r="G17" s="567" t="e">
        <f t="shared" si="0"/>
        <v>#DIV/0!</v>
      </c>
      <c r="H17" s="566"/>
      <c r="I17" s="567" t="e">
        <f t="shared" si="1"/>
        <v>#DIV/0!</v>
      </c>
      <c r="J17" s="567" t="e">
        <f t="shared" si="2"/>
        <v>#DIV/0!</v>
      </c>
      <c r="K17" s="696"/>
    </row>
    <row r="18" spans="1:11" ht="12.75" hidden="1" customHeight="1" x14ac:dyDescent="0.2">
      <c r="A18" s="1256"/>
      <c r="B18" s="293"/>
      <c r="C18" s="404">
        <v>6050</v>
      </c>
      <c r="D18" s="273" t="s">
        <v>61</v>
      </c>
      <c r="E18" s="405"/>
      <c r="F18" s="405"/>
      <c r="G18" s="406" t="e">
        <f t="shared" si="0"/>
        <v>#DIV/0!</v>
      </c>
      <c r="H18" s="405"/>
      <c r="I18" s="950" t="e">
        <f t="shared" si="1"/>
        <v>#DIV/0!</v>
      </c>
      <c r="J18" s="406" t="e">
        <f t="shared" si="2"/>
        <v>#DIV/0!</v>
      </c>
      <c r="K18" s="408"/>
    </row>
    <row r="19" spans="1:11" ht="12.75" hidden="1" customHeight="1" x14ac:dyDescent="0.25">
      <c r="A19" s="1256"/>
      <c r="B19" s="293"/>
      <c r="C19" s="409">
        <v>6060</v>
      </c>
      <c r="D19" s="217" t="s">
        <v>62</v>
      </c>
      <c r="E19" s="410"/>
      <c r="F19" s="410"/>
      <c r="G19" s="411" t="e">
        <f t="shared" si="0"/>
        <v>#DIV/0!</v>
      </c>
      <c r="H19" s="410"/>
      <c r="I19" s="411"/>
      <c r="J19" s="411" t="e">
        <f t="shared" si="2"/>
        <v>#DIV/0!</v>
      </c>
      <c r="K19" s="412"/>
    </row>
  </sheetData>
  <sheetProtection selectLockedCells="1" selectUnlockedCells="1"/>
  <mergeCells count="2">
    <mergeCell ref="D4:F4"/>
    <mergeCell ref="D6:D8"/>
  </mergeCells>
  <printOptions horizontalCentered="1"/>
  <pageMargins left="0.70866141732283472" right="0.70866141732283472" top="0.98425196850393704" bottom="0.70866141732283472" header="0" footer="0"/>
  <pageSetup paperSize="9" scale="81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15" zoomScaleNormal="11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11" sqref="G11"/>
    </sheetView>
  </sheetViews>
  <sheetFormatPr defaultRowHeight="12.75" x14ac:dyDescent="0.2"/>
  <cols>
    <col min="1" max="1" width="5.28515625" style="1" customWidth="1"/>
    <col min="2" max="2" width="7.42578125" style="1" customWidth="1"/>
    <col min="3" max="3" width="5.7109375" style="2" customWidth="1"/>
    <col min="4" max="4" width="44.7109375" style="3" customWidth="1"/>
    <col min="5" max="5" width="14.7109375" style="3" customWidth="1"/>
    <col min="6" max="6" width="14.7109375" style="1" customWidth="1"/>
    <col min="7" max="7" width="9.28515625" style="1" customWidth="1"/>
    <col min="8" max="8" width="14.7109375" style="1" customWidth="1"/>
    <col min="9" max="10" width="10.5703125" style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1"/>
      <c r="I1" s="54" t="s">
        <v>0</v>
      </c>
      <c r="J1" s="54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1"/>
      <c r="I2" s="53" t="s">
        <v>217</v>
      </c>
      <c r="J2" s="54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1"/>
      <c r="I3" s="54" t="s">
        <v>239</v>
      </c>
      <c r="J3" s="54"/>
      <c r="K3" s="51"/>
    </row>
    <row r="4" spans="1:11" ht="15" x14ac:dyDescent="0.25">
      <c r="A4" s="51"/>
      <c r="B4" s="51"/>
      <c r="C4" s="52"/>
      <c r="D4" s="101" t="s">
        <v>252</v>
      </c>
      <c r="E4" s="101"/>
      <c r="F4" s="51"/>
      <c r="G4" s="51"/>
      <c r="H4" s="51"/>
      <c r="I4" s="51"/>
      <c r="J4" s="51"/>
      <c r="K4" s="51"/>
    </row>
    <row r="5" spans="1:11" ht="15" x14ac:dyDescent="0.25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1" ht="15" x14ac:dyDescent="0.25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5" x14ac:dyDescent="0.25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5" x14ac:dyDescent="0.25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thickTop="1" thickBot="1" x14ac:dyDescent="0.25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23" customFormat="1" ht="29.25" customHeight="1" thickTop="1" thickBot="1" x14ac:dyDescent="0.25">
      <c r="A10" s="153">
        <v>757</v>
      </c>
      <c r="B10" s="425"/>
      <c r="C10" s="422"/>
      <c r="D10" s="281" t="s">
        <v>126</v>
      </c>
      <c r="E10" s="423">
        <f>SUM(E11)</f>
        <v>250000</v>
      </c>
      <c r="F10" s="423">
        <f>SUM(F11)</f>
        <v>250000</v>
      </c>
      <c r="G10" s="424">
        <f>SUM(F10/E10*100)</f>
        <v>100</v>
      </c>
      <c r="H10" s="423">
        <f>SUM(H11)</f>
        <v>300000</v>
      </c>
      <c r="I10" s="424">
        <f>SUM(H10/F10*100)</f>
        <v>120</v>
      </c>
      <c r="J10" s="424">
        <f>SUM(H10/E10*100)</f>
        <v>120</v>
      </c>
      <c r="K10" s="426"/>
    </row>
    <row r="11" spans="1:11" s="9" customFormat="1" ht="36" customHeight="1" x14ac:dyDescent="0.2">
      <c r="A11" s="221"/>
      <c r="B11" s="430">
        <v>75702</v>
      </c>
      <c r="C11" s="431"/>
      <c r="D11" s="427" t="s">
        <v>127</v>
      </c>
      <c r="E11" s="92">
        <f>SUM(E12:E12)</f>
        <v>250000</v>
      </c>
      <c r="F11" s="92">
        <f>SUM(F12:F12)</f>
        <v>250000</v>
      </c>
      <c r="G11" s="94">
        <f>SUM(F11/E11*100)</f>
        <v>100</v>
      </c>
      <c r="H11" s="92">
        <f>SUM(H12:H12)</f>
        <v>300000</v>
      </c>
      <c r="I11" s="94">
        <f>SUM(H11/F11*100)</f>
        <v>120</v>
      </c>
      <c r="J11" s="94">
        <f>SUM(H11/E11*100)</f>
        <v>120</v>
      </c>
      <c r="K11" s="277"/>
    </row>
    <row r="12" spans="1:11" s="9" customFormat="1" ht="72" customHeight="1" x14ac:dyDescent="0.2">
      <c r="A12" s="952"/>
      <c r="B12" s="612"/>
      <c r="C12" s="1228" t="s">
        <v>128</v>
      </c>
      <c r="D12" s="1229" t="s">
        <v>233</v>
      </c>
      <c r="E12" s="396">
        <v>250000</v>
      </c>
      <c r="F12" s="396">
        <v>250000</v>
      </c>
      <c r="G12" s="596">
        <f>SUM(F12/E12*100)</f>
        <v>100</v>
      </c>
      <c r="H12" s="396">
        <v>300000</v>
      </c>
      <c r="I12" s="596">
        <f>SUM(H12/F12*100)</f>
        <v>120</v>
      </c>
      <c r="J12" s="596">
        <f>SUM(H12/E12*100)</f>
        <v>120</v>
      </c>
      <c r="K12" s="592"/>
    </row>
    <row r="13" spans="1:11" s="24" customFormat="1" ht="15" customHeight="1" x14ac:dyDescent="0.2">
      <c r="C13" s="25"/>
      <c r="D13" s="26"/>
      <c r="E13" s="26"/>
    </row>
    <row r="14" spans="1:11" s="24" customFormat="1" ht="15" customHeight="1" x14ac:dyDescent="0.2">
      <c r="C14" s="25"/>
      <c r="D14" s="27"/>
      <c r="E14" s="27"/>
    </row>
    <row r="15" spans="1:11" s="24" customFormat="1" ht="15" customHeight="1" x14ac:dyDescent="0.2">
      <c r="C15" s="25"/>
      <c r="D15" s="27"/>
      <c r="E15" s="27"/>
    </row>
    <row r="16" spans="1:11" s="24" customFormat="1" ht="15" customHeight="1" x14ac:dyDescent="0.2">
      <c r="C16" s="25"/>
      <c r="D16" s="27"/>
      <c r="E16" s="27"/>
    </row>
  </sheetData>
  <sheetProtection selectLockedCells="1" selectUnlockedCells="1"/>
  <mergeCells count="1">
    <mergeCell ref="D6:D8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85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115" zoomScaleNormal="11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23" sqref="F23"/>
    </sheetView>
  </sheetViews>
  <sheetFormatPr defaultRowHeight="12.75" x14ac:dyDescent="0.2"/>
  <cols>
    <col min="1" max="1" width="5.28515625" style="1" customWidth="1"/>
    <col min="2" max="2" width="7.5703125" style="1" customWidth="1"/>
    <col min="3" max="3" width="5.7109375" style="2" customWidth="1"/>
    <col min="4" max="4" width="44.7109375" style="3" customWidth="1"/>
    <col min="5" max="5" width="14.7109375" style="3" customWidth="1"/>
    <col min="6" max="6" width="14.7109375" style="1" customWidth="1"/>
    <col min="7" max="7" width="9.28515625" style="1" customWidth="1"/>
    <col min="8" max="8" width="14.7109375" style="1" customWidth="1"/>
    <col min="9" max="10" width="9.28515625" style="1" customWidth="1"/>
    <col min="11" max="11" width="8.7109375" style="1" customWidth="1"/>
    <col min="12" max="16384" width="9.140625" style="1"/>
  </cols>
  <sheetData>
    <row r="1" spans="1:11" x14ac:dyDescent="0.2">
      <c r="A1" s="348"/>
      <c r="B1" s="348"/>
      <c r="C1" s="349"/>
      <c r="D1" s="348"/>
      <c r="E1" s="348"/>
      <c r="F1" s="348"/>
      <c r="G1" s="348"/>
      <c r="H1" s="350"/>
      <c r="I1" s="350" t="s">
        <v>0</v>
      </c>
      <c r="J1" s="350"/>
      <c r="K1" s="348"/>
    </row>
    <row r="2" spans="1:11" ht="15" x14ac:dyDescent="0.25">
      <c r="A2" s="348"/>
      <c r="B2" s="348"/>
      <c r="C2" s="349"/>
      <c r="D2" s="348"/>
      <c r="E2" s="348"/>
      <c r="F2" s="348"/>
      <c r="G2" s="348"/>
      <c r="H2" s="350"/>
      <c r="I2" s="53" t="s">
        <v>217</v>
      </c>
      <c r="J2" s="53"/>
      <c r="K2" s="348"/>
    </row>
    <row r="3" spans="1:11" x14ac:dyDescent="0.2">
      <c r="A3" s="348"/>
      <c r="B3" s="348"/>
      <c r="C3" s="349"/>
      <c r="D3" s="348"/>
      <c r="E3" s="348"/>
      <c r="F3" s="348"/>
      <c r="G3" s="348"/>
      <c r="H3" s="350"/>
      <c r="I3" s="350" t="s">
        <v>239</v>
      </c>
      <c r="J3" s="350"/>
      <c r="K3" s="348"/>
    </row>
    <row r="4" spans="1:11" ht="18.75" x14ac:dyDescent="0.3">
      <c r="A4" s="348"/>
      <c r="B4" s="348"/>
      <c r="C4" s="349"/>
      <c r="D4" s="351" t="s">
        <v>251</v>
      </c>
      <c r="E4" s="351"/>
      <c r="F4" s="348"/>
      <c r="G4" s="348"/>
      <c r="H4" s="348"/>
      <c r="I4" s="348"/>
      <c r="J4" s="348"/>
      <c r="K4" s="348"/>
    </row>
    <row r="5" spans="1:11" x14ac:dyDescent="0.2">
      <c r="A5" s="348"/>
      <c r="B5" s="348"/>
      <c r="C5" s="352"/>
      <c r="D5" s="348"/>
      <c r="E5" s="348"/>
      <c r="F5" s="348"/>
      <c r="G5" s="348"/>
      <c r="H5" s="348"/>
      <c r="I5" s="348"/>
      <c r="J5" s="348"/>
      <c r="K5" s="348"/>
    </row>
    <row r="6" spans="1:11" ht="13.5" customHeight="1" x14ac:dyDescent="0.25">
      <c r="A6" s="353"/>
      <c r="B6" s="354"/>
      <c r="C6" s="355"/>
      <c r="D6" s="1469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356" t="s">
        <v>4</v>
      </c>
      <c r="J6" s="356" t="s">
        <v>4</v>
      </c>
      <c r="K6" s="357"/>
    </row>
    <row r="7" spans="1:11" ht="13.5" customHeight="1" x14ac:dyDescent="0.25">
      <c r="A7" s="358" t="s">
        <v>6</v>
      </c>
      <c r="B7" s="359" t="s">
        <v>7</v>
      </c>
      <c r="C7" s="360" t="s">
        <v>8</v>
      </c>
      <c r="D7" s="1469"/>
      <c r="E7" s="68" t="s">
        <v>9</v>
      </c>
      <c r="F7" s="69" t="s">
        <v>10</v>
      </c>
      <c r="G7" s="70" t="s">
        <v>11</v>
      </c>
      <c r="H7" s="69" t="s">
        <v>12</v>
      </c>
      <c r="I7" s="362" t="s">
        <v>13</v>
      </c>
      <c r="J7" s="362" t="s">
        <v>14</v>
      </c>
      <c r="K7" s="363" t="s">
        <v>15</v>
      </c>
    </row>
    <row r="8" spans="1:11" ht="15" customHeight="1" x14ac:dyDescent="0.25">
      <c r="A8" s="358"/>
      <c r="B8" s="360"/>
      <c r="C8" s="360"/>
      <c r="D8" s="1469"/>
      <c r="E8" s="68" t="s">
        <v>218</v>
      </c>
      <c r="F8" s="69" t="s">
        <v>240</v>
      </c>
      <c r="G8" s="69" t="s">
        <v>16</v>
      </c>
      <c r="H8" s="69" t="s">
        <v>241</v>
      </c>
      <c r="I8" s="361" t="s">
        <v>16</v>
      </c>
      <c r="J8" s="361" t="s">
        <v>16</v>
      </c>
      <c r="K8" s="364"/>
    </row>
    <row r="9" spans="1:11" s="7" customFormat="1" ht="15" customHeight="1" thickTop="1" thickBot="1" x14ac:dyDescent="0.25">
      <c r="A9" s="365">
        <v>1</v>
      </c>
      <c r="B9" s="366">
        <v>2</v>
      </c>
      <c r="C9" s="366">
        <v>3</v>
      </c>
      <c r="D9" s="366">
        <v>4</v>
      </c>
      <c r="E9" s="367">
        <v>5</v>
      </c>
      <c r="F9" s="366">
        <v>6</v>
      </c>
      <c r="G9" s="366"/>
      <c r="H9" s="366">
        <v>8</v>
      </c>
      <c r="I9" s="366">
        <v>9</v>
      </c>
      <c r="J9" s="366">
        <v>10</v>
      </c>
      <c r="K9" s="368">
        <v>11</v>
      </c>
    </row>
    <row r="10" spans="1:11" s="21" customFormat="1" ht="23.25" customHeight="1" thickTop="1" thickBot="1" x14ac:dyDescent="0.25">
      <c r="A10" s="153">
        <v>758</v>
      </c>
      <c r="B10" s="432"/>
      <c r="C10" s="97"/>
      <c r="D10" s="419" t="s">
        <v>129</v>
      </c>
      <c r="E10" s="423">
        <f>SUM(E11)</f>
        <v>247480</v>
      </c>
      <c r="F10" s="423">
        <f>SUM(F11)</f>
        <v>146580</v>
      </c>
      <c r="G10" s="424">
        <f>SUM(F10/E10*100)</f>
        <v>59.229028608372388</v>
      </c>
      <c r="H10" s="433">
        <f>SUM(H11)</f>
        <v>300000</v>
      </c>
      <c r="I10" s="49">
        <f>SUM(H10/F10*100)</f>
        <v>204.66639377814161</v>
      </c>
      <c r="J10" s="424">
        <f>SUM(H10/E10*100)</f>
        <v>121.2219169225796</v>
      </c>
      <c r="K10" s="426"/>
    </row>
    <row r="11" spans="1:11" s="9" customFormat="1" ht="15" customHeight="1" thickBot="1" x14ac:dyDescent="0.25">
      <c r="A11" s="1470"/>
      <c r="B11" s="446">
        <v>75818</v>
      </c>
      <c r="C11" s="446"/>
      <c r="D11" s="434" t="s">
        <v>130</v>
      </c>
      <c r="E11" s="447">
        <f>SUM(E12)</f>
        <v>247480</v>
      </c>
      <c r="F11" s="447">
        <f>SUM(F12)</f>
        <v>146580</v>
      </c>
      <c r="G11" s="448">
        <f>SUM(F11/E11*100)</f>
        <v>59.229028608372388</v>
      </c>
      <c r="H11" s="447">
        <f>SUM(H12)</f>
        <v>300000</v>
      </c>
      <c r="I11" s="449">
        <f>SUM(H11/F11*100)</f>
        <v>204.66639377814161</v>
      </c>
      <c r="J11" s="448">
        <f>SUM(H11/E11*100)</f>
        <v>121.2219169225796</v>
      </c>
      <c r="K11" s="450"/>
    </row>
    <row r="12" spans="1:11" s="10" customFormat="1" ht="12.75" customHeight="1" thickBot="1" x14ac:dyDescent="0.25">
      <c r="A12" s="1470"/>
      <c r="B12" s="1471"/>
      <c r="C12" s="435">
        <v>4810</v>
      </c>
      <c r="D12" s="436" t="s">
        <v>131</v>
      </c>
      <c r="E12" s="387">
        <f>SUM(E14:E15)</f>
        <v>247480</v>
      </c>
      <c r="F12" s="387">
        <f>SUM(F14:F15)</f>
        <v>146580</v>
      </c>
      <c r="G12" s="386">
        <f>SUM(F12/E12*100)</f>
        <v>59.229028608372388</v>
      </c>
      <c r="H12" s="387">
        <f>SUM(H14:H15)</f>
        <v>300000</v>
      </c>
      <c r="I12" s="386">
        <f>SUM(H12/F12*100)</f>
        <v>204.66639377814161</v>
      </c>
      <c r="J12" s="386">
        <f>SUM(H12/E12*100)</f>
        <v>121.2219169225796</v>
      </c>
      <c r="K12" s="388"/>
    </row>
    <row r="13" spans="1:11" s="10" customFormat="1" ht="12.75" customHeight="1" thickBot="1" x14ac:dyDescent="0.25">
      <c r="A13" s="1470"/>
      <c r="B13" s="1471"/>
      <c r="C13" s="1472"/>
      <c r="D13" s="437" t="s">
        <v>132</v>
      </c>
      <c r="E13" s="438"/>
      <c r="F13" s="438"/>
      <c r="G13" s="439"/>
      <c r="H13" s="438"/>
      <c r="I13" s="439"/>
      <c r="J13" s="439"/>
      <c r="K13" s="440"/>
    </row>
    <row r="14" spans="1:11" s="10" customFormat="1" ht="12.75" customHeight="1" thickBot="1" x14ac:dyDescent="0.25">
      <c r="A14" s="1470"/>
      <c r="B14" s="1471"/>
      <c r="C14" s="1472"/>
      <c r="D14" s="389" t="s">
        <v>133</v>
      </c>
      <c r="E14" s="387">
        <v>157480</v>
      </c>
      <c r="F14" s="387">
        <v>56580</v>
      </c>
      <c r="G14" s="386">
        <f>SUM(F14/E14*100)</f>
        <v>35.928371856743709</v>
      </c>
      <c r="H14" s="387">
        <v>199000</v>
      </c>
      <c r="I14" s="386">
        <f>SUM(H14/F14*100)</f>
        <v>351.71438670908447</v>
      </c>
      <c r="J14" s="386">
        <f>SUM(H14/E14*100)</f>
        <v>126.36525273050545</v>
      </c>
      <c r="K14" s="388"/>
    </row>
    <row r="15" spans="1:11" ht="13.5" thickBot="1" x14ac:dyDescent="0.25">
      <c r="A15" s="1470"/>
      <c r="B15" s="1471"/>
      <c r="C15" s="1472"/>
      <c r="D15" s="441" t="s">
        <v>134</v>
      </c>
      <c r="E15" s="442">
        <v>90000</v>
      </c>
      <c r="F15" s="442">
        <v>90000</v>
      </c>
      <c r="G15" s="443">
        <f>SUM(F15/E15*100)</f>
        <v>100</v>
      </c>
      <c r="H15" s="442">
        <v>101000</v>
      </c>
      <c r="I15" s="444">
        <f>SUM(H15/F15*100)</f>
        <v>112.22222222222223</v>
      </c>
      <c r="J15" s="444">
        <f>SUM(H15/E15*100)</f>
        <v>112.22222222222223</v>
      </c>
      <c r="K15" s="445"/>
    </row>
  </sheetData>
  <sheetProtection selectLockedCells="1" selectUnlockedCells="1"/>
  <mergeCells count="4">
    <mergeCell ref="D6:D8"/>
    <mergeCell ref="A11:A15"/>
    <mergeCell ref="B12:B15"/>
    <mergeCell ref="C13:C15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85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1"/>
  <sheetViews>
    <sheetView tabSelected="1" zoomScaleNormal="100" zoomScaleSheetLayoutView="85" workbookViewId="0">
      <pane xSplit="3" ySplit="10" topLeftCell="D291" activePane="bottomRight" state="frozen"/>
      <selection pane="topRight" activeCell="D1" sqref="D1"/>
      <selection pane="bottomLeft" activeCell="A87" sqref="A87"/>
      <selection pane="bottomRight" activeCell="G215" sqref="G215"/>
    </sheetView>
  </sheetViews>
  <sheetFormatPr defaultRowHeight="12.75" x14ac:dyDescent="0.2"/>
  <cols>
    <col min="1" max="1" width="5.28515625" style="28" customWidth="1"/>
    <col min="2" max="2" width="9" style="28" customWidth="1"/>
    <col min="3" max="3" width="5.7109375" style="29" customWidth="1"/>
    <col min="4" max="4" width="42.7109375" style="30" customWidth="1"/>
    <col min="5" max="5" width="16.85546875" style="30" customWidth="1"/>
    <col min="6" max="6" width="16.5703125" style="28" customWidth="1"/>
    <col min="7" max="7" width="12.5703125" style="28" customWidth="1"/>
    <col min="8" max="8" width="14.140625" style="28" customWidth="1"/>
    <col min="9" max="10" width="12.5703125" style="28" customWidth="1"/>
    <col min="11" max="11" width="9.85546875" style="28" customWidth="1"/>
    <col min="12" max="16384" width="9.140625" style="28"/>
  </cols>
  <sheetData>
    <row r="1" spans="1:11" ht="15" x14ac:dyDescent="0.25">
      <c r="A1" s="831"/>
      <c r="B1" s="831"/>
      <c r="C1" s="832"/>
      <c r="D1" s="831"/>
      <c r="E1" s="831"/>
      <c r="F1" s="831"/>
      <c r="G1" s="831"/>
      <c r="H1" s="833"/>
      <c r="I1" s="831" t="s">
        <v>0</v>
      </c>
      <c r="J1" s="831"/>
      <c r="K1" s="831"/>
    </row>
    <row r="2" spans="1:11" ht="15" x14ac:dyDescent="0.25">
      <c r="A2" s="831"/>
      <c r="B2" s="831"/>
      <c r="C2" s="832"/>
      <c r="D2" s="831"/>
      <c r="E2" s="831"/>
      <c r="F2" s="831"/>
      <c r="G2" s="831"/>
      <c r="H2" s="833"/>
      <c r="I2" s="53" t="s">
        <v>217</v>
      </c>
      <c r="J2" s="53"/>
      <c r="K2" s="831"/>
    </row>
    <row r="3" spans="1:11" ht="15" x14ac:dyDescent="0.25">
      <c r="A3" s="831"/>
      <c r="B3" s="831"/>
      <c r="C3" s="832"/>
      <c r="D3" s="831"/>
      <c r="E3" s="831"/>
      <c r="F3" s="831"/>
      <c r="G3" s="831"/>
      <c r="H3" s="833"/>
      <c r="I3" s="831" t="s">
        <v>239</v>
      </c>
      <c r="J3" s="831"/>
      <c r="K3" s="831"/>
    </row>
    <row r="4" spans="1:11" ht="15" x14ac:dyDescent="0.25">
      <c r="A4" s="831"/>
      <c r="B4" s="831"/>
      <c r="C4" s="832"/>
      <c r="D4" s="835" t="s">
        <v>250</v>
      </c>
      <c r="E4" s="835"/>
      <c r="F4" s="831"/>
      <c r="G4" s="831"/>
      <c r="H4" s="831"/>
      <c r="I4" s="831"/>
      <c r="J4" s="834"/>
      <c r="K4" s="831"/>
    </row>
    <row r="5" spans="1:11" ht="15" x14ac:dyDescent="0.25">
      <c r="A5" s="831"/>
      <c r="B5" s="831"/>
      <c r="C5" s="836"/>
      <c r="D5" s="831"/>
      <c r="E5" s="831"/>
      <c r="F5" s="831"/>
      <c r="G5" s="831"/>
      <c r="H5" s="831"/>
      <c r="I5" s="831"/>
      <c r="J5" s="831"/>
      <c r="K5" s="831"/>
    </row>
    <row r="6" spans="1:11" ht="15" x14ac:dyDescent="0.25">
      <c r="A6" s="837"/>
      <c r="B6" s="838"/>
      <c r="C6" s="839"/>
      <c r="D6" s="1473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840" t="s">
        <v>4</v>
      </c>
      <c r="J6" s="840" t="s">
        <v>4</v>
      </c>
      <c r="K6" s="841"/>
    </row>
    <row r="7" spans="1:11" ht="15" x14ac:dyDescent="0.25">
      <c r="A7" s="842" t="s">
        <v>6</v>
      </c>
      <c r="B7" s="843" t="s">
        <v>7</v>
      </c>
      <c r="C7" s="843" t="s">
        <v>8</v>
      </c>
      <c r="D7" s="1473"/>
      <c r="E7" s="68" t="s">
        <v>9</v>
      </c>
      <c r="F7" s="69" t="s">
        <v>10</v>
      </c>
      <c r="G7" s="70" t="s">
        <v>11</v>
      </c>
      <c r="H7" s="69" t="s">
        <v>12</v>
      </c>
      <c r="I7" s="844" t="s">
        <v>13</v>
      </c>
      <c r="J7" s="844" t="s">
        <v>14</v>
      </c>
      <c r="K7" s="845" t="s">
        <v>15</v>
      </c>
    </row>
    <row r="8" spans="1:11" ht="15" x14ac:dyDescent="0.25">
      <c r="A8" s="842"/>
      <c r="B8" s="843"/>
      <c r="C8" s="843"/>
      <c r="D8" s="1473"/>
      <c r="E8" s="68" t="s">
        <v>218</v>
      </c>
      <c r="F8" s="69" t="s">
        <v>240</v>
      </c>
      <c r="G8" s="69" t="s">
        <v>16</v>
      </c>
      <c r="H8" s="69" t="s">
        <v>241</v>
      </c>
      <c r="I8" s="846" t="s">
        <v>16</v>
      </c>
      <c r="J8" s="846" t="s">
        <v>16</v>
      </c>
      <c r="K8" s="847"/>
    </row>
    <row r="9" spans="1:11" s="31" customFormat="1" ht="12.75" customHeight="1" x14ac:dyDescent="0.2">
      <c r="A9" s="848">
        <v>1</v>
      </c>
      <c r="B9" s="849">
        <v>2</v>
      </c>
      <c r="C9" s="849">
        <v>3</v>
      </c>
      <c r="D9" s="849">
        <v>4</v>
      </c>
      <c r="E9" s="850">
        <v>5</v>
      </c>
      <c r="F9" s="849">
        <v>6</v>
      </c>
      <c r="G9" s="849">
        <v>7</v>
      </c>
      <c r="H9" s="849">
        <v>8</v>
      </c>
      <c r="I9" s="849">
        <v>9</v>
      </c>
      <c r="J9" s="849">
        <v>10</v>
      </c>
      <c r="K9" s="851">
        <v>11</v>
      </c>
    </row>
    <row r="10" spans="1:11" s="32" customFormat="1" ht="21.75" customHeight="1" x14ac:dyDescent="0.2">
      <c r="A10" s="828">
        <v>801</v>
      </c>
      <c r="B10" s="513"/>
      <c r="C10" s="513"/>
      <c r="D10" s="513" t="s">
        <v>135</v>
      </c>
      <c r="E10" s="829">
        <f>SUM(E11+E32+E49+E111+E178+E266+E194+E216)</f>
        <v>12968578.49</v>
      </c>
      <c r="F10" s="829">
        <f>SUM(F11+F32+F49+F111+F178+F266+F194+F216)</f>
        <v>12968578.49</v>
      </c>
      <c r="G10" s="829">
        <f t="shared" ref="G10:G138" si="0">SUM(F10/E10*100)</f>
        <v>100</v>
      </c>
      <c r="H10" s="1069">
        <f>SUM(H11+H32+H49+H111+H178+H266+H194+H216)</f>
        <v>12428883</v>
      </c>
      <c r="I10" s="829">
        <f t="shared" ref="I10:I137" si="1">SUM(H10/F10*100)</f>
        <v>95.838437571117325</v>
      </c>
      <c r="J10" s="829">
        <f t="shared" ref="J10:J138" si="2">SUM(H10/E10*100)</f>
        <v>95.838437571117325</v>
      </c>
      <c r="K10" s="830"/>
    </row>
    <row r="11" spans="1:11" s="33" customFormat="1" ht="15" customHeight="1" x14ac:dyDescent="0.2">
      <c r="A11" s="929"/>
      <c r="B11" s="930">
        <v>80102</v>
      </c>
      <c r="C11" s="930"/>
      <c r="D11" s="852" t="s">
        <v>136</v>
      </c>
      <c r="E11" s="931">
        <f>SUM(E12+E29)</f>
        <v>1129283.6499999999</v>
      </c>
      <c r="F11" s="931">
        <f>SUM(F12+F29)</f>
        <v>1129283.6499999999</v>
      </c>
      <c r="G11" s="932">
        <f t="shared" si="0"/>
        <v>100</v>
      </c>
      <c r="H11" s="933">
        <f>SUM(H12+H29)</f>
        <v>1011027</v>
      </c>
      <c r="I11" s="934">
        <f t="shared" si="1"/>
        <v>89.528171243779198</v>
      </c>
      <c r="J11" s="934">
        <f t="shared" si="2"/>
        <v>89.528171243779198</v>
      </c>
      <c r="K11" s="935"/>
    </row>
    <row r="12" spans="1:11" s="34" customFormat="1" ht="15" customHeight="1" x14ac:dyDescent="0.2">
      <c r="A12" s="853"/>
      <c r="B12" s="557"/>
      <c r="C12" s="558"/>
      <c r="D12" s="516" t="s">
        <v>137</v>
      </c>
      <c r="E12" s="907">
        <f>SUM(E13:E28)</f>
        <v>1129283.6499999999</v>
      </c>
      <c r="F12" s="907">
        <f>SUM(F13:F28)</f>
        <v>1129283.6499999999</v>
      </c>
      <c r="G12" s="524">
        <f t="shared" si="0"/>
        <v>100</v>
      </c>
      <c r="H12" s="523">
        <f>SUM(H13:H28)</f>
        <v>1011027</v>
      </c>
      <c r="I12" s="524">
        <f t="shared" si="1"/>
        <v>89.528171243779198</v>
      </c>
      <c r="J12" s="1230">
        <f t="shared" si="2"/>
        <v>89.528171243779198</v>
      </c>
      <c r="K12" s="1231"/>
    </row>
    <row r="13" spans="1:11" ht="12.75" customHeight="1" x14ac:dyDescent="0.25">
      <c r="A13" s="853"/>
      <c r="B13" s="517"/>
      <c r="C13" s="854">
        <v>3020</v>
      </c>
      <c r="D13" s="124" t="s">
        <v>37</v>
      </c>
      <c r="E13" s="855">
        <v>3600</v>
      </c>
      <c r="F13" s="855">
        <v>3600</v>
      </c>
      <c r="G13" s="856">
        <f t="shared" si="0"/>
        <v>100</v>
      </c>
      <c r="H13" s="857">
        <v>3600</v>
      </c>
      <c r="I13" s="856">
        <f t="shared" si="1"/>
        <v>100</v>
      </c>
      <c r="J13" s="1154">
        <f t="shared" si="2"/>
        <v>100</v>
      </c>
      <c r="K13" s="1156"/>
    </row>
    <row r="14" spans="1:11" ht="12.75" customHeight="1" x14ac:dyDescent="0.25">
      <c r="A14" s="853"/>
      <c r="B14" s="517"/>
      <c r="C14" s="522">
        <v>4010</v>
      </c>
      <c r="D14" s="291" t="s">
        <v>39</v>
      </c>
      <c r="E14" s="858">
        <v>758600</v>
      </c>
      <c r="F14" s="858">
        <v>758600</v>
      </c>
      <c r="G14" s="521">
        <f t="shared" si="0"/>
        <v>100</v>
      </c>
      <c r="H14" s="525">
        <v>656356</v>
      </c>
      <c r="I14" s="521">
        <f t="shared" si="1"/>
        <v>86.522014236751914</v>
      </c>
      <c r="J14" s="521">
        <f t="shared" si="2"/>
        <v>86.522014236751914</v>
      </c>
      <c r="K14" s="526"/>
    </row>
    <row r="15" spans="1:11" ht="12.75" customHeight="1" x14ac:dyDescent="0.25">
      <c r="A15" s="853"/>
      <c r="B15" s="517"/>
      <c r="C15" s="522">
        <v>4040</v>
      </c>
      <c r="D15" s="291" t="s">
        <v>41</v>
      </c>
      <c r="E15" s="858">
        <v>47383</v>
      </c>
      <c r="F15" s="858">
        <v>47383</v>
      </c>
      <c r="G15" s="521">
        <f t="shared" si="0"/>
        <v>100</v>
      </c>
      <c r="H15" s="525">
        <v>60000</v>
      </c>
      <c r="I15" s="521">
        <f t="shared" si="1"/>
        <v>126.62769347656334</v>
      </c>
      <c r="J15" s="521">
        <f t="shared" si="2"/>
        <v>126.62769347656334</v>
      </c>
      <c r="K15" s="526"/>
    </row>
    <row r="16" spans="1:11" ht="12.75" customHeight="1" x14ac:dyDescent="0.25">
      <c r="A16" s="853"/>
      <c r="B16" s="517"/>
      <c r="C16" s="522">
        <v>4110</v>
      </c>
      <c r="D16" s="291" t="s">
        <v>42</v>
      </c>
      <c r="E16" s="858">
        <v>139500</v>
      </c>
      <c r="F16" s="858">
        <v>139500</v>
      </c>
      <c r="G16" s="521">
        <f t="shared" si="0"/>
        <v>100</v>
      </c>
      <c r="H16" s="525">
        <v>125000</v>
      </c>
      <c r="I16" s="521">
        <f t="shared" si="1"/>
        <v>89.605734767025098</v>
      </c>
      <c r="J16" s="521">
        <f t="shared" si="2"/>
        <v>89.605734767025098</v>
      </c>
      <c r="K16" s="526"/>
    </row>
    <row r="17" spans="1:11" ht="12.75" customHeight="1" x14ac:dyDescent="0.25">
      <c r="A17" s="853"/>
      <c r="B17" s="517"/>
      <c r="C17" s="522">
        <v>4120</v>
      </c>
      <c r="D17" s="291" t="s">
        <v>43</v>
      </c>
      <c r="E17" s="858">
        <v>19800</v>
      </c>
      <c r="F17" s="858">
        <v>19800</v>
      </c>
      <c r="G17" s="521">
        <f t="shared" si="0"/>
        <v>100</v>
      </c>
      <c r="H17" s="525">
        <v>17800</v>
      </c>
      <c r="I17" s="521">
        <f t="shared" si="1"/>
        <v>89.898989898989896</v>
      </c>
      <c r="J17" s="521">
        <f t="shared" si="2"/>
        <v>89.898989898989896</v>
      </c>
      <c r="K17" s="526"/>
    </row>
    <row r="18" spans="1:11" ht="12.75" customHeight="1" x14ac:dyDescent="0.25">
      <c r="A18" s="853"/>
      <c r="B18" s="517"/>
      <c r="C18" s="522">
        <v>4170</v>
      </c>
      <c r="D18" s="291" t="s">
        <v>45</v>
      </c>
      <c r="E18" s="858">
        <v>1300</v>
      </c>
      <c r="F18" s="858">
        <v>1300</v>
      </c>
      <c r="G18" s="521">
        <f t="shared" si="0"/>
        <v>100</v>
      </c>
      <c r="H18" s="525">
        <v>1300</v>
      </c>
      <c r="I18" s="521">
        <f t="shared" si="1"/>
        <v>100</v>
      </c>
      <c r="J18" s="521">
        <f t="shared" si="2"/>
        <v>100</v>
      </c>
      <c r="K18" s="526"/>
    </row>
    <row r="19" spans="1:11" ht="12.75" customHeight="1" x14ac:dyDescent="0.25">
      <c r="A19" s="853"/>
      <c r="B19" s="517"/>
      <c r="C19" s="522">
        <v>4210</v>
      </c>
      <c r="D19" s="291" t="s">
        <v>31</v>
      </c>
      <c r="E19" s="858">
        <v>21395.58</v>
      </c>
      <c r="F19" s="858">
        <v>21395.58</v>
      </c>
      <c r="G19" s="521">
        <f t="shared" si="0"/>
        <v>100</v>
      </c>
      <c r="H19" s="525">
        <v>21331</v>
      </c>
      <c r="I19" s="521">
        <f t="shared" si="1"/>
        <v>99.698161956815369</v>
      </c>
      <c r="J19" s="521">
        <f t="shared" si="2"/>
        <v>99.698161956815369</v>
      </c>
      <c r="K19" s="526"/>
    </row>
    <row r="20" spans="1:11" ht="12.75" customHeight="1" x14ac:dyDescent="0.25">
      <c r="A20" s="853"/>
      <c r="B20" s="517"/>
      <c r="C20" s="522">
        <v>4220</v>
      </c>
      <c r="D20" s="291" t="s">
        <v>162</v>
      </c>
      <c r="E20" s="858">
        <v>1500</v>
      </c>
      <c r="F20" s="858">
        <v>1500</v>
      </c>
      <c r="G20" s="521">
        <f t="shared" si="0"/>
        <v>100</v>
      </c>
      <c r="H20" s="525">
        <v>1500</v>
      </c>
      <c r="I20" s="1044">
        <f>SUM(H20/F20*100)</f>
        <v>100</v>
      </c>
      <c r="J20" s="1044">
        <f>SUM(H20/E20*100)</f>
        <v>100</v>
      </c>
      <c r="K20" s="526"/>
    </row>
    <row r="21" spans="1:11" ht="12.75" customHeight="1" x14ac:dyDescent="0.25">
      <c r="A21" s="853"/>
      <c r="B21" s="517"/>
      <c r="C21" s="522">
        <v>4240</v>
      </c>
      <c r="D21" s="291" t="s">
        <v>88</v>
      </c>
      <c r="E21" s="858">
        <v>37910.07</v>
      </c>
      <c r="F21" s="858">
        <v>37910.07</v>
      </c>
      <c r="G21" s="521">
        <f t="shared" si="0"/>
        <v>100</v>
      </c>
      <c r="H21" s="525">
        <v>31449</v>
      </c>
      <c r="I21" s="521">
        <f t="shared" si="1"/>
        <v>82.956850251133801</v>
      </c>
      <c r="J21" s="521">
        <f t="shared" si="2"/>
        <v>82.956850251133801</v>
      </c>
      <c r="K21" s="526"/>
    </row>
    <row r="22" spans="1:11" ht="12.75" customHeight="1" x14ac:dyDescent="0.25">
      <c r="A22" s="853"/>
      <c r="B22" s="517"/>
      <c r="C22" s="522">
        <v>4260</v>
      </c>
      <c r="D22" s="291" t="s">
        <v>46</v>
      </c>
      <c r="E22" s="858">
        <v>29783</v>
      </c>
      <c r="F22" s="858">
        <v>29783</v>
      </c>
      <c r="G22" s="521">
        <f t="shared" si="0"/>
        <v>100</v>
      </c>
      <c r="H22" s="525">
        <v>29783</v>
      </c>
      <c r="I22" s="521">
        <f t="shared" si="1"/>
        <v>100</v>
      </c>
      <c r="J22" s="521">
        <f t="shared" si="2"/>
        <v>100</v>
      </c>
      <c r="K22" s="526"/>
    </row>
    <row r="23" spans="1:11" ht="12.75" customHeight="1" x14ac:dyDescent="0.25">
      <c r="A23" s="853"/>
      <c r="B23" s="517"/>
      <c r="C23" s="522">
        <v>4270</v>
      </c>
      <c r="D23" s="291" t="s">
        <v>47</v>
      </c>
      <c r="E23" s="858">
        <v>2111</v>
      </c>
      <c r="F23" s="858">
        <v>2111</v>
      </c>
      <c r="G23" s="521">
        <f t="shared" si="0"/>
        <v>100</v>
      </c>
      <c r="H23" s="525">
        <v>2111</v>
      </c>
      <c r="I23" s="521">
        <f t="shared" si="1"/>
        <v>100</v>
      </c>
      <c r="J23" s="521">
        <f t="shared" si="2"/>
        <v>100</v>
      </c>
      <c r="K23" s="526"/>
    </row>
    <row r="24" spans="1:11" ht="12.75" customHeight="1" x14ac:dyDescent="0.25">
      <c r="A24" s="853"/>
      <c r="B24" s="517"/>
      <c r="C24" s="522">
        <v>4280</v>
      </c>
      <c r="D24" s="291" t="s">
        <v>48</v>
      </c>
      <c r="E24" s="858">
        <v>1144</v>
      </c>
      <c r="F24" s="858">
        <v>1144</v>
      </c>
      <c r="G24" s="521">
        <f t="shared" si="0"/>
        <v>100</v>
      </c>
      <c r="H24" s="525">
        <v>1144</v>
      </c>
      <c r="I24" s="521">
        <f t="shared" si="1"/>
        <v>100</v>
      </c>
      <c r="J24" s="521">
        <f t="shared" si="2"/>
        <v>100</v>
      </c>
      <c r="K24" s="526"/>
    </row>
    <row r="25" spans="1:11" ht="12.75" customHeight="1" x14ac:dyDescent="0.25">
      <c r="A25" s="853"/>
      <c r="B25" s="517"/>
      <c r="C25" s="522">
        <v>4300</v>
      </c>
      <c r="D25" s="196" t="s">
        <v>22</v>
      </c>
      <c r="E25" s="858">
        <v>12600</v>
      </c>
      <c r="F25" s="858">
        <v>12600</v>
      </c>
      <c r="G25" s="521">
        <f t="shared" si="0"/>
        <v>100</v>
      </c>
      <c r="H25" s="525">
        <v>12600</v>
      </c>
      <c r="I25" s="521">
        <f t="shared" si="1"/>
        <v>100</v>
      </c>
      <c r="J25" s="521">
        <f t="shared" si="2"/>
        <v>100</v>
      </c>
      <c r="K25" s="526"/>
    </row>
    <row r="26" spans="1:11" ht="12.75" customHeight="1" x14ac:dyDescent="0.25">
      <c r="A26" s="853"/>
      <c r="B26" s="517"/>
      <c r="C26" s="522">
        <v>4360</v>
      </c>
      <c r="D26" s="1004" t="s">
        <v>234</v>
      </c>
      <c r="E26" s="858">
        <v>6710</v>
      </c>
      <c r="F26" s="858">
        <v>6710</v>
      </c>
      <c r="G26" s="521">
        <f t="shared" si="0"/>
        <v>100</v>
      </c>
      <c r="H26" s="525">
        <v>6710</v>
      </c>
      <c r="I26" s="521">
        <f t="shared" si="1"/>
        <v>100</v>
      </c>
      <c r="J26" s="521">
        <f t="shared" si="2"/>
        <v>100</v>
      </c>
      <c r="K26" s="526"/>
    </row>
    <row r="27" spans="1:11" ht="12.75" customHeight="1" x14ac:dyDescent="0.25">
      <c r="A27" s="853"/>
      <c r="B27" s="517"/>
      <c r="C27" s="522">
        <v>4440</v>
      </c>
      <c r="D27" s="291" t="s">
        <v>55</v>
      </c>
      <c r="E27" s="858">
        <v>34847</v>
      </c>
      <c r="F27" s="858">
        <v>34847</v>
      </c>
      <c r="G27" s="521">
        <f t="shared" si="0"/>
        <v>100</v>
      </c>
      <c r="H27" s="525">
        <v>29893</v>
      </c>
      <c r="I27" s="521">
        <f t="shared" si="1"/>
        <v>85.783568169426346</v>
      </c>
      <c r="J27" s="521">
        <f t="shared" si="2"/>
        <v>85.783568169426346</v>
      </c>
      <c r="K27" s="526"/>
    </row>
    <row r="28" spans="1:11" ht="12.75" customHeight="1" x14ac:dyDescent="0.25">
      <c r="A28" s="853"/>
      <c r="B28" s="517"/>
      <c r="C28" s="540">
        <v>4780</v>
      </c>
      <c r="D28" s="484" t="s">
        <v>138</v>
      </c>
      <c r="E28" s="859">
        <v>11100</v>
      </c>
      <c r="F28" s="859">
        <v>11100</v>
      </c>
      <c r="G28" s="859">
        <f t="shared" si="0"/>
        <v>100</v>
      </c>
      <c r="H28" s="860">
        <v>10450</v>
      </c>
      <c r="I28" s="859">
        <f t="shared" si="1"/>
        <v>94.14414414414415</v>
      </c>
      <c r="J28" s="859">
        <f t="shared" si="2"/>
        <v>94.14414414414415</v>
      </c>
      <c r="K28" s="526"/>
    </row>
    <row r="29" spans="1:11" ht="12.75" hidden="1" customHeight="1" x14ac:dyDescent="0.2">
      <c r="A29" s="853"/>
      <c r="B29" s="517"/>
      <c r="C29" s="558"/>
      <c r="D29" s="516" t="s">
        <v>139</v>
      </c>
      <c r="E29" s="524">
        <f>SUM(E30:E31)</f>
        <v>0</v>
      </c>
      <c r="F29" s="524">
        <f>SUM(F30:F31)</f>
        <v>0</v>
      </c>
      <c r="G29" s="524"/>
      <c r="H29" s="530">
        <f>SUM(H30:H31)</f>
        <v>0</v>
      </c>
      <c r="I29" s="524"/>
      <c r="J29" s="1230"/>
      <c r="K29" s="1232"/>
    </row>
    <row r="30" spans="1:11" ht="12.75" hidden="1" customHeight="1" x14ac:dyDescent="0.25">
      <c r="A30" s="853"/>
      <c r="B30" s="517"/>
      <c r="C30" s="522">
        <v>4010</v>
      </c>
      <c r="D30" s="291" t="s">
        <v>39</v>
      </c>
      <c r="E30" s="532"/>
      <c r="F30" s="532"/>
      <c r="G30" s="532"/>
      <c r="H30" s="531"/>
      <c r="I30" s="532"/>
      <c r="J30" s="1143"/>
      <c r="K30" s="1156"/>
    </row>
    <row r="31" spans="1:11" ht="12.75" hidden="1" customHeight="1" x14ac:dyDescent="0.25">
      <c r="A31" s="853"/>
      <c r="B31" s="517"/>
      <c r="C31" s="533">
        <v>4110</v>
      </c>
      <c r="D31" s="534" t="s">
        <v>42</v>
      </c>
      <c r="E31" s="535"/>
      <c r="F31" s="535"/>
      <c r="G31" s="535"/>
      <c r="H31" s="861"/>
      <c r="I31" s="535"/>
      <c r="J31" s="535"/>
      <c r="K31" s="528"/>
    </row>
    <row r="32" spans="1:11" s="33" customFormat="1" ht="15" customHeight="1" x14ac:dyDescent="0.2">
      <c r="A32" s="828"/>
      <c r="B32" s="515">
        <v>80111</v>
      </c>
      <c r="C32" s="515"/>
      <c r="D32" s="516" t="s">
        <v>140</v>
      </c>
      <c r="E32" s="907">
        <f>SUM(E33+E46)</f>
        <v>1038122.84</v>
      </c>
      <c r="F32" s="907">
        <f>SUM(F33+F46)</f>
        <v>1038122.84</v>
      </c>
      <c r="G32" s="524">
        <f t="shared" si="0"/>
        <v>100</v>
      </c>
      <c r="H32" s="523">
        <f>SUM(H33+H46)</f>
        <v>1020431</v>
      </c>
      <c r="I32" s="524">
        <f t="shared" si="1"/>
        <v>98.295785496830035</v>
      </c>
      <c r="J32" s="1230">
        <f t="shared" si="2"/>
        <v>98.295785496830035</v>
      </c>
      <c r="K32" s="1233"/>
    </row>
    <row r="33" spans="1:11" s="34" customFormat="1" ht="15" customHeight="1" x14ac:dyDescent="0.2">
      <c r="A33" s="853"/>
      <c r="B33" s="557"/>
      <c r="C33" s="558"/>
      <c r="D33" s="516" t="s">
        <v>137</v>
      </c>
      <c r="E33" s="907">
        <f>SUM(E34:E45)</f>
        <v>1038122.84</v>
      </c>
      <c r="F33" s="907">
        <f>SUM(F34:F45)</f>
        <v>1038122.84</v>
      </c>
      <c r="G33" s="524">
        <f t="shared" si="0"/>
        <v>100</v>
      </c>
      <c r="H33" s="523">
        <f>SUM(H34:H45)</f>
        <v>1020431</v>
      </c>
      <c r="I33" s="524">
        <f t="shared" si="1"/>
        <v>98.295785496830035</v>
      </c>
      <c r="J33" s="1230">
        <f t="shared" si="2"/>
        <v>98.295785496830035</v>
      </c>
      <c r="K33" s="1231"/>
    </row>
    <row r="34" spans="1:11" s="34" customFormat="1" ht="12.75" customHeight="1" x14ac:dyDescent="0.25">
      <c r="A34" s="853"/>
      <c r="B34" s="517"/>
      <c r="C34" s="519">
        <v>3020</v>
      </c>
      <c r="D34" s="124" t="s">
        <v>37</v>
      </c>
      <c r="E34" s="862">
        <v>1400</v>
      </c>
      <c r="F34" s="862">
        <v>1400</v>
      </c>
      <c r="G34" s="532">
        <f t="shared" si="0"/>
        <v>100</v>
      </c>
      <c r="H34" s="863">
        <v>1400</v>
      </c>
      <c r="I34" s="532">
        <f t="shared" si="1"/>
        <v>100</v>
      </c>
      <c r="J34" s="1143">
        <f t="shared" si="2"/>
        <v>100</v>
      </c>
      <c r="K34" s="1144"/>
    </row>
    <row r="35" spans="1:11" s="34" customFormat="1" ht="12.75" customHeight="1" x14ac:dyDescent="0.25">
      <c r="A35" s="853"/>
      <c r="B35" s="517"/>
      <c r="C35" s="540">
        <v>4010</v>
      </c>
      <c r="D35" s="291" t="s">
        <v>39</v>
      </c>
      <c r="E35" s="864">
        <v>714503</v>
      </c>
      <c r="F35" s="864">
        <v>714503</v>
      </c>
      <c r="G35" s="859">
        <f t="shared" si="0"/>
        <v>100</v>
      </c>
      <c r="H35" s="865">
        <v>699200</v>
      </c>
      <c r="I35" s="859">
        <f t="shared" si="1"/>
        <v>97.858231525969799</v>
      </c>
      <c r="J35" s="859">
        <f t="shared" si="2"/>
        <v>97.858231525969799</v>
      </c>
      <c r="K35" s="889"/>
    </row>
    <row r="36" spans="1:11" s="34" customFormat="1" ht="12.75" customHeight="1" x14ac:dyDescent="0.25">
      <c r="A36" s="853"/>
      <c r="B36" s="517"/>
      <c r="C36" s="540">
        <v>4040</v>
      </c>
      <c r="D36" s="291" t="s">
        <v>41</v>
      </c>
      <c r="E36" s="864">
        <v>51763</v>
      </c>
      <c r="F36" s="864">
        <v>51763</v>
      </c>
      <c r="G36" s="859">
        <f t="shared" si="0"/>
        <v>100</v>
      </c>
      <c r="H36" s="865">
        <v>48000</v>
      </c>
      <c r="I36" s="859">
        <f t="shared" si="1"/>
        <v>92.730328613102017</v>
      </c>
      <c r="J36" s="859">
        <f t="shared" si="2"/>
        <v>92.730328613102017</v>
      </c>
      <c r="K36" s="889"/>
    </row>
    <row r="37" spans="1:11" s="34" customFormat="1" ht="12.75" customHeight="1" x14ac:dyDescent="0.25">
      <c r="A37" s="853"/>
      <c r="B37" s="517"/>
      <c r="C37" s="866">
        <v>4110</v>
      </c>
      <c r="D37" s="544" t="s">
        <v>42</v>
      </c>
      <c r="E37" s="867">
        <v>127726</v>
      </c>
      <c r="F37" s="867">
        <v>127726</v>
      </c>
      <c r="G37" s="545">
        <f t="shared" si="0"/>
        <v>100</v>
      </c>
      <c r="H37" s="868">
        <v>131400</v>
      </c>
      <c r="I37" s="545">
        <f t="shared" si="1"/>
        <v>102.87646994347274</v>
      </c>
      <c r="J37" s="545">
        <f t="shared" si="2"/>
        <v>102.87646994347274</v>
      </c>
      <c r="K37" s="546"/>
    </row>
    <row r="38" spans="1:11" s="34" customFormat="1" ht="12.75" customHeight="1" x14ac:dyDescent="0.25">
      <c r="A38" s="853"/>
      <c r="B38" s="517"/>
      <c r="C38" s="540">
        <v>4120</v>
      </c>
      <c r="D38" s="291" t="s">
        <v>43</v>
      </c>
      <c r="E38" s="864">
        <v>11800</v>
      </c>
      <c r="F38" s="864">
        <v>11800</v>
      </c>
      <c r="G38" s="859">
        <f t="shared" si="0"/>
        <v>100</v>
      </c>
      <c r="H38" s="865">
        <v>18700</v>
      </c>
      <c r="I38" s="859">
        <f t="shared" si="1"/>
        <v>158.47457627118644</v>
      </c>
      <c r="J38" s="859">
        <f t="shared" si="2"/>
        <v>158.47457627118644</v>
      </c>
      <c r="K38" s="889"/>
    </row>
    <row r="39" spans="1:11" s="34" customFormat="1" ht="12.75" customHeight="1" x14ac:dyDescent="0.25">
      <c r="A39" s="853"/>
      <c r="B39" s="517"/>
      <c r="C39" s="522">
        <v>4210</v>
      </c>
      <c r="D39" s="291" t="s">
        <v>31</v>
      </c>
      <c r="E39" s="864">
        <v>10090.08</v>
      </c>
      <c r="F39" s="864">
        <v>10090.08</v>
      </c>
      <c r="G39" s="859">
        <f t="shared" si="0"/>
        <v>100</v>
      </c>
      <c r="H39" s="865">
        <v>10000</v>
      </c>
      <c r="I39" s="1044">
        <f>SUM(H39/F39*100)</f>
        <v>99.107241964384812</v>
      </c>
      <c r="J39" s="1044">
        <f>SUM(H39/E39*100)</f>
        <v>99.107241964384812</v>
      </c>
      <c r="K39" s="889"/>
    </row>
    <row r="40" spans="1:11" s="34" customFormat="1" ht="12.75" customHeight="1" x14ac:dyDescent="0.25">
      <c r="A40" s="853"/>
      <c r="B40" s="517"/>
      <c r="C40" s="522">
        <v>4220</v>
      </c>
      <c r="D40" s="291" t="s">
        <v>162</v>
      </c>
      <c r="E40" s="864">
        <v>1500</v>
      </c>
      <c r="F40" s="864">
        <v>1500</v>
      </c>
      <c r="G40" s="859">
        <f t="shared" si="0"/>
        <v>100</v>
      </c>
      <c r="H40" s="865">
        <v>1500</v>
      </c>
      <c r="I40" s="1044">
        <f>SUM(H40/F40*100)</f>
        <v>100</v>
      </c>
      <c r="J40" s="1044">
        <f>SUM(H40/E40*100)</f>
        <v>100</v>
      </c>
      <c r="K40" s="889"/>
    </row>
    <row r="41" spans="1:11" s="34" customFormat="1" ht="12.75" customHeight="1" x14ac:dyDescent="0.25">
      <c r="A41" s="853"/>
      <c r="B41" s="517"/>
      <c r="C41" s="522">
        <v>4240</v>
      </c>
      <c r="D41" s="291" t="s">
        <v>88</v>
      </c>
      <c r="E41" s="864">
        <v>44089.760000000002</v>
      </c>
      <c r="F41" s="864">
        <v>44089.760000000002</v>
      </c>
      <c r="G41" s="859">
        <f t="shared" si="0"/>
        <v>100</v>
      </c>
      <c r="H41" s="865">
        <v>35080</v>
      </c>
      <c r="I41" s="1044">
        <f>SUM(H41/F41*100)</f>
        <v>79.564960208447488</v>
      </c>
      <c r="J41" s="1044">
        <f>SUM(H41/E41*100)</f>
        <v>79.564960208447488</v>
      </c>
      <c r="K41" s="889"/>
    </row>
    <row r="42" spans="1:11" s="34" customFormat="1" ht="12.75" customHeight="1" x14ac:dyDescent="0.25">
      <c r="A42" s="1131"/>
      <c r="B42" s="876"/>
      <c r="C42" s="1132">
        <v>4260</v>
      </c>
      <c r="D42" s="1138" t="s">
        <v>46</v>
      </c>
      <c r="E42" s="1133">
        <v>31278</v>
      </c>
      <c r="F42" s="1133">
        <v>31278</v>
      </c>
      <c r="G42" s="1134">
        <f t="shared" si="0"/>
        <v>100</v>
      </c>
      <c r="H42" s="1135">
        <v>31278</v>
      </c>
      <c r="I42" s="1136">
        <f>SUM(H42/F42*100)</f>
        <v>100</v>
      </c>
      <c r="J42" s="1136">
        <f>SUM(H42/E42*100)</f>
        <v>100</v>
      </c>
      <c r="K42" s="1137"/>
    </row>
    <row r="43" spans="1:11" s="34" customFormat="1" ht="12.75" hidden="1" customHeight="1" x14ac:dyDescent="0.25">
      <c r="A43" s="1131"/>
      <c r="B43" s="876"/>
      <c r="C43" s="1325">
        <v>4300</v>
      </c>
      <c r="D43" s="1326" t="s">
        <v>22</v>
      </c>
      <c r="E43" s="1011"/>
      <c r="F43" s="1011"/>
      <c r="G43" s="1327" t="e">
        <f t="shared" si="0"/>
        <v>#DIV/0!</v>
      </c>
      <c r="H43" s="1318"/>
      <c r="I43" s="1176" t="e">
        <f>SUM(H43/F43*100)</f>
        <v>#DIV/0!</v>
      </c>
      <c r="J43" s="1176" t="e">
        <f>SUM(H43/E43*100)</f>
        <v>#DIV/0!</v>
      </c>
      <c r="K43" s="1012"/>
    </row>
    <row r="44" spans="1:11" s="35" customFormat="1" ht="12.75" customHeight="1" x14ac:dyDescent="0.25">
      <c r="A44" s="869"/>
      <c r="B44" s="543"/>
      <c r="C44" s="957">
        <v>4440</v>
      </c>
      <c r="D44" s="534" t="s">
        <v>55</v>
      </c>
      <c r="E44" s="1000">
        <v>32773</v>
      </c>
      <c r="F44" s="1000">
        <v>32773</v>
      </c>
      <c r="G44" s="520">
        <f t="shared" si="0"/>
        <v>100</v>
      </c>
      <c r="H44" s="1009">
        <v>32773</v>
      </c>
      <c r="I44" s="1008">
        <f t="shared" si="1"/>
        <v>100</v>
      </c>
      <c r="J44" s="520">
        <f t="shared" si="2"/>
        <v>100</v>
      </c>
      <c r="K44" s="1010"/>
    </row>
    <row r="45" spans="1:11" s="35" customFormat="1" ht="21" customHeight="1" x14ac:dyDescent="0.25">
      <c r="A45" s="869"/>
      <c r="B45" s="543"/>
      <c r="C45" s="514">
        <v>4780</v>
      </c>
      <c r="D45" s="490" t="s">
        <v>138</v>
      </c>
      <c r="E45" s="870">
        <v>11200</v>
      </c>
      <c r="F45" s="870">
        <v>11200</v>
      </c>
      <c r="G45" s="871">
        <f t="shared" si="0"/>
        <v>100</v>
      </c>
      <c r="H45" s="872">
        <v>11100</v>
      </c>
      <c r="I45" s="873">
        <f t="shared" si="1"/>
        <v>99.107142857142861</v>
      </c>
      <c r="J45" s="871">
        <f t="shared" si="2"/>
        <v>99.107142857142861</v>
      </c>
      <c r="K45" s="874"/>
    </row>
    <row r="46" spans="1:11" s="35" customFormat="1" ht="12.75" hidden="1" customHeight="1" x14ac:dyDescent="0.2">
      <c r="A46" s="869"/>
      <c r="B46" s="543"/>
      <c r="C46" s="875"/>
      <c r="D46" s="936" t="s">
        <v>139</v>
      </c>
      <c r="E46" s="921">
        <f>SUM(E47:E48)</f>
        <v>0</v>
      </c>
      <c r="F46" s="921">
        <f>SUM(F47:F48)</f>
        <v>0</v>
      </c>
      <c r="G46" s="541"/>
      <c r="H46" s="922">
        <f>SUM(H47:H48)</f>
        <v>0</v>
      </c>
      <c r="I46" s="923"/>
      <c r="J46" s="541"/>
      <c r="K46" s="924"/>
    </row>
    <row r="47" spans="1:11" s="35" customFormat="1" ht="12.75" hidden="1" customHeight="1" x14ac:dyDescent="0.25">
      <c r="A47" s="869"/>
      <c r="B47" s="543"/>
      <c r="C47" s="540">
        <v>4010</v>
      </c>
      <c r="D47" s="291" t="s">
        <v>39</v>
      </c>
      <c r="E47" s="862"/>
      <c r="F47" s="862"/>
      <c r="G47" s="532"/>
      <c r="H47" s="857"/>
      <c r="I47" s="856"/>
      <c r="J47" s="1143"/>
      <c r="K47" s="1156"/>
    </row>
    <row r="48" spans="1:11" s="35" customFormat="1" ht="12.75" hidden="1" customHeight="1" x14ac:dyDescent="0.25">
      <c r="A48" s="869"/>
      <c r="B48" s="543"/>
      <c r="C48" s="876">
        <v>4110</v>
      </c>
      <c r="D48" s="877" t="s">
        <v>42</v>
      </c>
      <c r="E48" s="878"/>
      <c r="F48" s="878"/>
      <c r="G48" s="879"/>
      <c r="H48" s="880"/>
      <c r="I48" s="881"/>
      <c r="J48" s="879"/>
      <c r="K48" s="882"/>
    </row>
    <row r="49" spans="1:11" s="33" customFormat="1" ht="15" customHeight="1" x14ac:dyDescent="0.2">
      <c r="A49" s="828"/>
      <c r="B49" s="515">
        <v>80120</v>
      </c>
      <c r="C49" s="515"/>
      <c r="D49" s="516" t="s">
        <v>141</v>
      </c>
      <c r="E49" s="937">
        <f>SUM(E50+E72+E68+E91)</f>
        <v>3476244</v>
      </c>
      <c r="F49" s="937">
        <f>SUM(F50+F72+F68+F91)</f>
        <v>3476244</v>
      </c>
      <c r="G49" s="937">
        <f t="shared" si="0"/>
        <v>100</v>
      </c>
      <c r="H49" s="938">
        <f>SUM(H50+H72+H68+H91)</f>
        <v>4191954</v>
      </c>
      <c r="I49" s="524">
        <f t="shared" si="1"/>
        <v>120.58860080017398</v>
      </c>
      <c r="J49" s="1230">
        <f t="shared" si="2"/>
        <v>120.58860080017398</v>
      </c>
      <c r="K49" s="1233"/>
    </row>
    <row r="50" spans="1:11" s="34" customFormat="1" ht="15" customHeight="1" x14ac:dyDescent="0.2">
      <c r="A50" s="853"/>
      <c r="B50" s="557"/>
      <c r="C50" s="558"/>
      <c r="D50" s="516" t="s">
        <v>142</v>
      </c>
      <c r="E50" s="939">
        <f>SUM(E51:E67)</f>
        <v>1529581</v>
      </c>
      <c r="F50" s="939">
        <f>SUM(F51:F67)</f>
        <v>1529581</v>
      </c>
      <c r="G50" s="937">
        <f t="shared" si="0"/>
        <v>100</v>
      </c>
      <c r="H50" s="523">
        <f>SUM(H51:H67)</f>
        <v>1573377</v>
      </c>
      <c r="I50" s="524">
        <f t="shared" si="1"/>
        <v>102.86326778379178</v>
      </c>
      <c r="J50" s="1230">
        <f t="shared" si="2"/>
        <v>102.86326778379178</v>
      </c>
      <c r="K50" s="1231"/>
    </row>
    <row r="51" spans="1:11" ht="12.75" customHeight="1" x14ac:dyDescent="0.25">
      <c r="A51" s="853"/>
      <c r="B51" s="517"/>
      <c r="C51" s="854">
        <v>3020</v>
      </c>
      <c r="D51" s="124" t="s">
        <v>37</v>
      </c>
      <c r="E51" s="855">
        <v>2400</v>
      </c>
      <c r="F51" s="855">
        <v>2400</v>
      </c>
      <c r="G51" s="856">
        <f t="shared" si="0"/>
        <v>100</v>
      </c>
      <c r="H51" s="857">
        <v>2400</v>
      </c>
      <c r="I51" s="856">
        <f t="shared" si="1"/>
        <v>100</v>
      </c>
      <c r="J51" s="1154">
        <f t="shared" si="2"/>
        <v>100</v>
      </c>
      <c r="K51" s="1156"/>
    </row>
    <row r="52" spans="1:11" ht="12.75" customHeight="1" x14ac:dyDescent="0.25">
      <c r="A52" s="853"/>
      <c r="B52" s="517"/>
      <c r="C52" s="522">
        <v>4010</v>
      </c>
      <c r="D52" s="291" t="s">
        <v>39</v>
      </c>
      <c r="E52" s="858">
        <v>948450</v>
      </c>
      <c r="F52" s="858">
        <v>948450</v>
      </c>
      <c r="G52" s="521">
        <f t="shared" si="0"/>
        <v>100</v>
      </c>
      <c r="H52" s="525">
        <v>1014864</v>
      </c>
      <c r="I52" s="521">
        <f t="shared" si="1"/>
        <v>107.00237229163372</v>
      </c>
      <c r="J52" s="521">
        <f t="shared" si="2"/>
        <v>107.00237229163372</v>
      </c>
      <c r="K52" s="526"/>
    </row>
    <row r="53" spans="1:11" ht="12.75" customHeight="1" x14ac:dyDescent="0.25">
      <c r="A53" s="853"/>
      <c r="B53" s="517"/>
      <c r="C53" s="522">
        <v>4040</v>
      </c>
      <c r="D53" s="291" t="s">
        <v>41</v>
      </c>
      <c r="E53" s="858">
        <v>73977</v>
      </c>
      <c r="F53" s="858">
        <v>73977</v>
      </c>
      <c r="G53" s="521">
        <f t="shared" si="0"/>
        <v>100</v>
      </c>
      <c r="H53" s="525">
        <v>86775</v>
      </c>
      <c r="I53" s="521">
        <f t="shared" si="1"/>
        <v>117.29997161279857</v>
      </c>
      <c r="J53" s="521">
        <f t="shared" si="2"/>
        <v>117.29997161279857</v>
      </c>
      <c r="K53" s="526"/>
    </row>
    <row r="54" spans="1:11" ht="12.75" customHeight="1" x14ac:dyDescent="0.25">
      <c r="A54" s="853"/>
      <c r="B54" s="517"/>
      <c r="C54" s="522">
        <v>4110</v>
      </c>
      <c r="D54" s="291" t="s">
        <v>42</v>
      </c>
      <c r="E54" s="858">
        <v>173249</v>
      </c>
      <c r="F54" s="858">
        <v>173249</v>
      </c>
      <c r="G54" s="521">
        <f t="shared" si="0"/>
        <v>100</v>
      </c>
      <c r="H54" s="525">
        <v>189104</v>
      </c>
      <c r="I54" s="521">
        <f t="shared" si="1"/>
        <v>109.15156797441831</v>
      </c>
      <c r="J54" s="521">
        <f t="shared" si="2"/>
        <v>109.15156797441831</v>
      </c>
      <c r="K54" s="526"/>
    </row>
    <row r="55" spans="1:11" ht="12.75" customHeight="1" x14ac:dyDescent="0.25">
      <c r="A55" s="853"/>
      <c r="B55" s="517"/>
      <c r="C55" s="522">
        <v>4120</v>
      </c>
      <c r="D55" s="291" t="s">
        <v>43</v>
      </c>
      <c r="E55" s="858">
        <v>24906</v>
      </c>
      <c r="F55" s="858">
        <v>24906</v>
      </c>
      <c r="G55" s="521">
        <f t="shared" si="0"/>
        <v>100</v>
      </c>
      <c r="H55" s="525">
        <v>27092</v>
      </c>
      <c r="I55" s="521">
        <f t="shared" si="1"/>
        <v>108.77700152573678</v>
      </c>
      <c r="J55" s="521">
        <f t="shared" si="2"/>
        <v>108.77700152573678</v>
      </c>
      <c r="K55" s="526"/>
    </row>
    <row r="56" spans="1:11" ht="12.75" customHeight="1" x14ac:dyDescent="0.25">
      <c r="A56" s="853"/>
      <c r="B56" s="517"/>
      <c r="C56" s="522">
        <v>4170</v>
      </c>
      <c r="D56" s="291" t="s">
        <v>45</v>
      </c>
      <c r="E56" s="858">
        <v>240</v>
      </c>
      <c r="F56" s="858">
        <v>240</v>
      </c>
      <c r="G56" s="521">
        <f t="shared" si="0"/>
        <v>100</v>
      </c>
      <c r="H56" s="525">
        <v>5300</v>
      </c>
      <c r="I56" s="521">
        <f t="shared" si="1"/>
        <v>2208.333333333333</v>
      </c>
      <c r="J56" s="521">
        <f t="shared" si="2"/>
        <v>2208.333333333333</v>
      </c>
      <c r="K56" s="526"/>
    </row>
    <row r="57" spans="1:11" ht="12.75" customHeight="1" x14ac:dyDescent="0.25">
      <c r="A57" s="853"/>
      <c r="B57" s="517"/>
      <c r="C57" s="522">
        <v>4210</v>
      </c>
      <c r="D57" s="291" t="s">
        <v>31</v>
      </c>
      <c r="E57" s="858">
        <v>54074</v>
      </c>
      <c r="F57" s="858">
        <v>54074</v>
      </c>
      <c r="G57" s="521">
        <f t="shared" si="0"/>
        <v>100</v>
      </c>
      <c r="H57" s="525">
        <v>29500</v>
      </c>
      <c r="I57" s="521">
        <f t="shared" si="1"/>
        <v>54.554869253245556</v>
      </c>
      <c r="J57" s="521">
        <f t="shared" si="2"/>
        <v>54.554869253245556</v>
      </c>
      <c r="K57" s="526"/>
    </row>
    <row r="58" spans="1:11" ht="12.75" customHeight="1" x14ac:dyDescent="0.25">
      <c r="A58" s="853"/>
      <c r="B58" s="517"/>
      <c r="C58" s="522">
        <v>4240</v>
      </c>
      <c r="D58" s="291" t="s">
        <v>88</v>
      </c>
      <c r="E58" s="858">
        <v>15000</v>
      </c>
      <c r="F58" s="858">
        <v>15000</v>
      </c>
      <c r="G58" s="521">
        <f t="shared" si="0"/>
        <v>100</v>
      </c>
      <c r="H58" s="525">
        <v>2000</v>
      </c>
      <c r="I58" s="521">
        <f t="shared" si="1"/>
        <v>13.333333333333334</v>
      </c>
      <c r="J58" s="521">
        <f t="shared" si="2"/>
        <v>13.333333333333334</v>
      </c>
      <c r="K58" s="526"/>
    </row>
    <row r="59" spans="1:11" ht="12.75" customHeight="1" x14ac:dyDescent="0.25">
      <c r="A59" s="853"/>
      <c r="B59" s="517"/>
      <c r="C59" s="522">
        <v>4260</v>
      </c>
      <c r="D59" s="291" t="s">
        <v>46</v>
      </c>
      <c r="E59" s="858">
        <v>109681</v>
      </c>
      <c r="F59" s="858">
        <v>109681</v>
      </c>
      <c r="G59" s="521">
        <f t="shared" si="0"/>
        <v>100</v>
      </c>
      <c r="H59" s="525">
        <v>110281</v>
      </c>
      <c r="I59" s="521">
        <f t="shared" si="1"/>
        <v>100.54704096425087</v>
      </c>
      <c r="J59" s="521">
        <f t="shared" si="2"/>
        <v>100.54704096425087</v>
      </c>
      <c r="K59" s="526"/>
    </row>
    <row r="60" spans="1:11" ht="12.75" customHeight="1" x14ac:dyDescent="0.25">
      <c r="A60" s="853"/>
      <c r="B60" s="517"/>
      <c r="C60" s="522">
        <v>4270</v>
      </c>
      <c r="D60" s="291" t="s">
        <v>47</v>
      </c>
      <c r="E60" s="858">
        <v>44561</v>
      </c>
      <c r="F60" s="858">
        <v>44561</v>
      </c>
      <c r="G60" s="521">
        <f t="shared" si="0"/>
        <v>100</v>
      </c>
      <c r="H60" s="525">
        <v>16150</v>
      </c>
      <c r="I60" s="521">
        <f t="shared" si="1"/>
        <v>36.242454163955031</v>
      </c>
      <c r="J60" s="521">
        <f t="shared" si="2"/>
        <v>36.242454163955031</v>
      </c>
      <c r="K60" s="526"/>
    </row>
    <row r="61" spans="1:11" ht="12.75" customHeight="1" x14ac:dyDescent="0.25">
      <c r="A61" s="853"/>
      <c r="B61" s="517"/>
      <c r="C61" s="522">
        <v>4280</v>
      </c>
      <c r="D61" s="291" t="s">
        <v>48</v>
      </c>
      <c r="E61" s="858">
        <v>2000</v>
      </c>
      <c r="F61" s="858">
        <v>2000</v>
      </c>
      <c r="G61" s="521">
        <f t="shared" si="0"/>
        <v>100</v>
      </c>
      <c r="H61" s="525">
        <v>2000</v>
      </c>
      <c r="I61" s="521">
        <f t="shared" si="1"/>
        <v>100</v>
      </c>
      <c r="J61" s="521">
        <f t="shared" si="2"/>
        <v>100</v>
      </c>
      <c r="K61" s="526"/>
    </row>
    <row r="62" spans="1:11" ht="12.75" customHeight="1" x14ac:dyDescent="0.25">
      <c r="A62" s="853"/>
      <c r="B62" s="517"/>
      <c r="C62" s="522">
        <v>4300</v>
      </c>
      <c r="D62" s="196" t="s">
        <v>22</v>
      </c>
      <c r="E62" s="858">
        <v>17138</v>
      </c>
      <c r="F62" s="858">
        <v>17138</v>
      </c>
      <c r="G62" s="521">
        <f t="shared" si="0"/>
        <v>100</v>
      </c>
      <c r="H62" s="525">
        <v>16000</v>
      </c>
      <c r="I62" s="521">
        <f t="shared" si="1"/>
        <v>93.35978527249388</v>
      </c>
      <c r="J62" s="521">
        <f t="shared" si="2"/>
        <v>93.35978527249388</v>
      </c>
      <c r="K62" s="526"/>
    </row>
    <row r="63" spans="1:11" ht="18.75" customHeight="1" x14ac:dyDescent="0.25">
      <c r="A63" s="853"/>
      <c r="B63" s="517"/>
      <c r="C63" s="540">
        <v>4360</v>
      </c>
      <c r="D63" s="1004" t="s">
        <v>234</v>
      </c>
      <c r="E63" s="859">
        <v>5880</v>
      </c>
      <c r="F63" s="859">
        <v>5880</v>
      </c>
      <c r="G63" s="859">
        <f t="shared" si="0"/>
        <v>100</v>
      </c>
      <c r="H63" s="860">
        <v>6380</v>
      </c>
      <c r="I63" s="859">
        <f t="shared" si="1"/>
        <v>108.50340136054422</v>
      </c>
      <c r="J63" s="859">
        <f t="shared" si="2"/>
        <v>108.50340136054422</v>
      </c>
      <c r="K63" s="526"/>
    </row>
    <row r="64" spans="1:11" ht="12.75" customHeight="1" x14ac:dyDescent="0.25">
      <c r="A64" s="853"/>
      <c r="B64" s="517"/>
      <c r="C64" s="522">
        <v>4410</v>
      </c>
      <c r="D64" s="291" t="s">
        <v>54</v>
      </c>
      <c r="E64" s="858">
        <v>1500</v>
      </c>
      <c r="F64" s="858">
        <v>1500</v>
      </c>
      <c r="G64" s="521">
        <f t="shared" si="0"/>
        <v>100</v>
      </c>
      <c r="H64" s="525">
        <v>2000</v>
      </c>
      <c r="I64" s="521">
        <f t="shared" si="1"/>
        <v>133.33333333333331</v>
      </c>
      <c r="J64" s="521">
        <f t="shared" si="2"/>
        <v>133.33333333333331</v>
      </c>
      <c r="K64" s="526"/>
    </row>
    <row r="65" spans="1:11" ht="12.75" customHeight="1" x14ac:dyDescent="0.25">
      <c r="A65" s="853"/>
      <c r="B65" s="517"/>
      <c r="C65" s="522">
        <v>4440</v>
      </c>
      <c r="D65" s="291" t="s">
        <v>55</v>
      </c>
      <c r="E65" s="858">
        <v>54085</v>
      </c>
      <c r="F65" s="858">
        <v>54085</v>
      </c>
      <c r="G65" s="521">
        <f t="shared" si="0"/>
        <v>100</v>
      </c>
      <c r="H65" s="525">
        <v>60411</v>
      </c>
      <c r="I65" s="521">
        <f t="shared" si="1"/>
        <v>111.69640380881944</v>
      </c>
      <c r="J65" s="521">
        <f t="shared" si="2"/>
        <v>111.69640380881944</v>
      </c>
      <c r="K65" s="526"/>
    </row>
    <row r="66" spans="1:11" ht="12.75" customHeight="1" x14ac:dyDescent="0.25">
      <c r="A66" s="853"/>
      <c r="B66" s="517"/>
      <c r="C66" s="522">
        <v>4580</v>
      </c>
      <c r="D66" s="291" t="s">
        <v>262</v>
      </c>
      <c r="E66" s="858">
        <v>120</v>
      </c>
      <c r="F66" s="858">
        <v>120</v>
      </c>
      <c r="G66" s="521">
        <f t="shared" si="0"/>
        <v>100</v>
      </c>
      <c r="H66" s="525">
        <v>120</v>
      </c>
      <c r="I66" s="521">
        <f t="shared" si="1"/>
        <v>100</v>
      </c>
      <c r="J66" s="521">
        <f t="shared" si="2"/>
        <v>100</v>
      </c>
      <c r="K66" s="526"/>
    </row>
    <row r="67" spans="1:11" ht="33" customHeight="1" x14ac:dyDescent="0.25">
      <c r="A67" s="853"/>
      <c r="B67" s="517"/>
      <c r="C67" s="540">
        <v>4700</v>
      </c>
      <c r="D67" s="190" t="s">
        <v>60</v>
      </c>
      <c r="E67" s="864">
        <v>2320</v>
      </c>
      <c r="F67" s="864">
        <v>2320</v>
      </c>
      <c r="G67" s="859">
        <f t="shared" si="0"/>
        <v>100</v>
      </c>
      <c r="H67" s="865">
        <v>3000</v>
      </c>
      <c r="I67" s="859">
        <f t="shared" si="1"/>
        <v>129.31034482758622</v>
      </c>
      <c r="J67" s="859">
        <f t="shared" si="2"/>
        <v>129.31034482758622</v>
      </c>
      <c r="K67" s="526"/>
    </row>
    <row r="68" spans="1:11" ht="15" customHeight="1" x14ac:dyDescent="0.25">
      <c r="A68" s="853"/>
      <c r="B68" s="517"/>
      <c r="C68" s="556"/>
      <c r="D68" s="516" t="s">
        <v>139</v>
      </c>
      <c r="E68" s="907">
        <f>SUM(E69:E71)</f>
        <v>248303</v>
      </c>
      <c r="F68" s="907">
        <f>SUM(F69:F71)</f>
        <v>248303</v>
      </c>
      <c r="G68" s="524">
        <f t="shared" si="0"/>
        <v>100</v>
      </c>
      <c r="H68" s="523">
        <f>SUM(H69:H71)</f>
        <v>294456</v>
      </c>
      <c r="I68" s="524">
        <f t="shared" si="1"/>
        <v>118.58737107485612</v>
      </c>
      <c r="J68" s="1230">
        <f t="shared" si="2"/>
        <v>118.58737107485612</v>
      </c>
      <c r="K68" s="1234"/>
    </row>
    <row r="69" spans="1:11" ht="31.5" customHeight="1" x14ac:dyDescent="0.25">
      <c r="A69" s="853"/>
      <c r="B69" s="517"/>
      <c r="C69" s="519">
        <v>2540</v>
      </c>
      <c r="D69" s="239" t="s">
        <v>143</v>
      </c>
      <c r="E69" s="862">
        <v>238840</v>
      </c>
      <c r="F69" s="862">
        <v>238840</v>
      </c>
      <c r="G69" s="1143">
        <f t="shared" si="0"/>
        <v>100</v>
      </c>
      <c r="H69" s="863">
        <v>270691</v>
      </c>
      <c r="I69" s="532">
        <f t="shared" si="1"/>
        <v>113.33570591190755</v>
      </c>
      <c r="J69" s="1143">
        <f t="shared" si="2"/>
        <v>113.33570591190755</v>
      </c>
      <c r="K69" s="1156"/>
    </row>
    <row r="70" spans="1:11" ht="12.75" customHeight="1" x14ac:dyDescent="0.25">
      <c r="A70" s="853"/>
      <c r="B70" s="517"/>
      <c r="C70" s="522">
        <v>4010</v>
      </c>
      <c r="D70" s="291" t="s">
        <v>39</v>
      </c>
      <c r="E70" s="864">
        <v>9463</v>
      </c>
      <c r="F70" s="864">
        <v>9463</v>
      </c>
      <c r="G70" s="859">
        <f t="shared" si="0"/>
        <v>100</v>
      </c>
      <c r="H70" s="865">
        <v>23765</v>
      </c>
      <c r="I70" s="1044">
        <f>SUM(H70/F70*100)</f>
        <v>251.13600338159148</v>
      </c>
      <c r="J70" s="1044">
        <f>SUM(H70/E70*100)</f>
        <v>251.13600338159148</v>
      </c>
      <c r="K70" s="526"/>
    </row>
    <row r="71" spans="1:11" ht="12.75" hidden="1" customHeight="1" x14ac:dyDescent="0.25">
      <c r="A71" s="853"/>
      <c r="B71" s="517"/>
      <c r="C71" s="522">
        <v>4110</v>
      </c>
      <c r="D71" s="291" t="s">
        <v>42</v>
      </c>
      <c r="E71" s="883"/>
      <c r="F71" s="883"/>
      <c r="G71" s="535" t="e">
        <f t="shared" si="0"/>
        <v>#DIV/0!</v>
      </c>
      <c r="H71" s="543"/>
      <c r="I71" s="535" t="e">
        <f t="shared" si="1"/>
        <v>#DIV/0!</v>
      </c>
      <c r="J71" s="535" t="e">
        <f t="shared" si="2"/>
        <v>#DIV/0!</v>
      </c>
      <c r="K71" s="528"/>
    </row>
    <row r="72" spans="1:11" s="36" customFormat="1" ht="15" customHeight="1" x14ac:dyDescent="0.25">
      <c r="A72" s="853"/>
      <c r="B72" s="517"/>
      <c r="C72" s="1416"/>
      <c r="D72" s="1289" t="s">
        <v>144</v>
      </c>
      <c r="E72" s="1314">
        <f>SUM(E73:E90)</f>
        <v>1599660</v>
      </c>
      <c r="F72" s="1314">
        <f>SUM(F73:F90)</f>
        <v>1599660</v>
      </c>
      <c r="G72" s="1230">
        <f t="shared" si="0"/>
        <v>100</v>
      </c>
      <c r="H72" s="1417">
        <f>SUM(H73:H90)</f>
        <v>2217796</v>
      </c>
      <c r="I72" s="1230">
        <f t="shared" si="1"/>
        <v>138.6417113636648</v>
      </c>
      <c r="J72" s="1230">
        <f t="shared" si="2"/>
        <v>138.6417113636648</v>
      </c>
      <c r="K72" s="1232"/>
    </row>
    <row r="73" spans="1:11" s="36" customFormat="1" ht="12.75" customHeight="1" x14ac:dyDescent="0.25">
      <c r="A73" s="853"/>
      <c r="B73" s="517"/>
      <c r="C73" s="1151">
        <v>3020</v>
      </c>
      <c r="D73" s="1066" t="s">
        <v>37</v>
      </c>
      <c r="E73" s="1418">
        <v>3316</v>
      </c>
      <c r="F73" s="1418">
        <v>3316</v>
      </c>
      <c r="G73" s="1143">
        <f t="shared" si="0"/>
        <v>100</v>
      </c>
      <c r="H73" s="1142">
        <v>3316</v>
      </c>
      <c r="I73" s="1143">
        <f t="shared" si="1"/>
        <v>100</v>
      </c>
      <c r="J73" s="1143">
        <f t="shared" si="2"/>
        <v>100</v>
      </c>
      <c r="K73" s="1156"/>
    </row>
    <row r="74" spans="1:11" ht="12.75" customHeight="1" x14ac:dyDescent="0.25">
      <c r="A74" s="853"/>
      <c r="B74" s="517"/>
      <c r="C74" s="884">
        <v>4010</v>
      </c>
      <c r="D74" s="544" t="s">
        <v>39</v>
      </c>
      <c r="E74" s="885">
        <v>985077</v>
      </c>
      <c r="F74" s="885">
        <v>985077</v>
      </c>
      <c r="G74" s="886">
        <f t="shared" si="0"/>
        <v>100</v>
      </c>
      <c r="H74" s="887">
        <v>1460609</v>
      </c>
      <c r="I74" s="886">
        <f t="shared" si="1"/>
        <v>148.27358673484409</v>
      </c>
      <c r="J74" s="886">
        <f t="shared" si="2"/>
        <v>148.27358673484409</v>
      </c>
      <c r="K74" s="888"/>
    </row>
    <row r="75" spans="1:11" ht="12.75" customHeight="1" x14ac:dyDescent="0.25">
      <c r="A75" s="853"/>
      <c r="B75" s="517"/>
      <c r="C75" s="522">
        <v>4040</v>
      </c>
      <c r="D75" s="291" t="s">
        <v>41</v>
      </c>
      <c r="E75" s="858">
        <v>113132</v>
      </c>
      <c r="F75" s="858">
        <v>113132</v>
      </c>
      <c r="G75" s="521">
        <f t="shared" si="0"/>
        <v>100</v>
      </c>
      <c r="H75" s="525">
        <v>131601</v>
      </c>
      <c r="I75" s="521">
        <f t="shared" si="1"/>
        <v>116.32517766856417</v>
      </c>
      <c r="J75" s="521">
        <f t="shared" si="2"/>
        <v>116.32517766856417</v>
      </c>
      <c r="K75" s="526"/>
    </row>
    <row r="76" spans="1:11" ht="12.75" customHeight="1" x14ac:dyDescent="0.25">
      <c r="A76" s="853"/>
      <c r="B76" s="517"/>
      <c r="C76" s="522">
        <v>4110</v>
      </c>
      <c r="D76" s="291" t="s">
        <v>42</v>
      </c>
      <c r="E76" s="858">
        <v>187548</v>
      </c>
      <c r="F76" s="858">
        <v>187548</v>
      </c>
      <c r="G76" s="521">
        <f t="shared" si="0"/>
        <v>100</v>
      </c>
      <c r="H76" s="525">
        <v>276420</v>
      </c>
      <c r="I76" s="521">
        <f t="shared" si="1"/>
        <v>147.38626911510653</v>
      </c>
      <c r="J76" s="521">
        <f t="shared" si="2"/>
        <v>147.38626911510653</v>
      </c>
      <c r="K76" s="526"/>
    </row>
    <row r="77" spans="1:11" ht="12.75" customHeight="1" x14ac:dyDescent="0.25">
      <c r="A77" s="853"/>
      <c r="B77" s="517"/>
      <c r="C77" s="522">
        <v>4120</v>
      </c>
      <c r="D77" s="291" t="s">
        <v>43</v>
      </c>
      <c r="E77" s="858">
        <v>26747</v>
      </c>
      <c r="F77" s="858">
        <v>26747</v>
      </c>
      <c r="G77" s="521">
        <f t="shared" si="0"/>
        <v>100</v>
      </c>
      <c r="H77" s="525">
        <v>39191</v>
      </c>
      <c r="I77" s="521">
        <f t="shared" si="1"/>
        <v>146.52484390772798</v>
      </c>
      <c r="J77" s="521">
        <f t="shared" si="2"/>
        <v>146.52484390772798</v>
      </c>
      <c r="K77" s="526"/>
    </row>
    <row r="78" spans="1:11" ht="12.75" customHeight="1" x14ac:dyDescent="0.25">
      <c r="A78" s="853"/>
      <c r="B78" s="517"/>
      <c r="C78" s="522">
        <v>4170</v>
      </c>
      <c r="D78" s="291" t="s">
        <v>45</v>
      </c>
      <c r="E78" s="858">
        <v>85</v>
      </c>
      <c r="F78" s="858">
        <v>85</v>
      </c>
      <c r="G78" s="521">
        <f t="shared" si="0"/>
        <v>100</v>
      </c>
      <c r="H78" s="525">
        <v>85</v>
      </c>
      <c r="I78" s="521">
        <f t="shared" si="1"/>
        <v>100</v>
      </c>
      <c r="J78" s="521">
        <f t="shared" si="2"/>
        <v>100</v>
      </c>
      <c r="K78" s="526"/>
    </row>
    <row r="79" spans="1:11" ht="12.75" customHeight="1" x14ac:dyDescent="0.25">
      <c r="A79" s="853"/>
      <c r="B79" s="517"/>
      <c r="C79" s="522">
        <v>4210</v>
      </c>
      <c r="D79" s="291" t="s">
        <v>31</v>
      </c>
      <c r="E79" s="858">
        <v>49506</v>
      </c>
      <c r="F79" s="858">
        <v>49506</v>
      </c>
      <c r="G79" s="521">
        <f t="shared" si="0"/>
        <v>100</v>
      </c>
      <c r="H79" s="525">
        <v>49506</v>
      </c>
      <c r="I79" s="521">
        <f t="shared" si="1"/>
        <v>100</v>
      </c>
      <c r="J79" s="521">
        <f t="shared" si="2"/>
        <v>100</v>
      </c>
      <c r="K79" s="526"/>
    </row>
    <row r="80" spans="1:11" ht="12.75" customHeight="1" x14ac:dyDescent="0.25">
      <c r="A80" s="853"/>
      <c r="B80" s="517"/>
      <c r="C80" s="522">
        <v>4240</v>
      </c>
      <c r="D80" s="291" t="s">
        <v>88</v>
      </c>
      <c r="E80" s="858">
        <v>13458</v>
      </c>
      <c r="F80" s="858">
        <v>13458</v>
      </c>
      <c r="G80" s="521">
        <f t="shared" si="0"/>
        <v>100</v>
      </c>
      <c r="H80" s="525">
        <v>13458</v>
      </c>
      <c r="I80" s="521">
        <f t="shared" si="1"/>
        <v>100</v>
      </c>
      <c r="J80" s="521">
        <f t="shared" si="2"/>
        <v>100</v>
      </c>
      <c r="K80" s="526"/>
    </row>
    <row r="81" spans="1:11" ht="12.75" customHeight="1" x14ac:dyDescent="0.25">
      <c r="A81" s="1131"/>
      <c r="B81" s="876"/>
      <c r="C81" s="1132">
        <v>4260</v>
      </c>
      <c r="D81" s="1138" t="s">
        <v>46</v>
      </c>
      <c r="E81" s="902">
        <v>99804</v>
      </c>
      <c r="F81" s="902">
        <v>99804</v>
      </c>
      <c r="G81" s="903">
        <f t="shared" si="0"/>
        <v>100</v>
      </c>
      <c r="H81" s="904">
        <v>104794</v>
      </c>
      <c r="I81" s="903">
        <f t="shared" si="1"/>
        <v>104.99979960723019</v>
      </c>
      <c r="J81" s="903">
        <f t="shared" si="2"/>
        <v>104.99979960723019</v>
      </c>
      <c r="K81" s="905"/>
    </row>
    <row r="82" spans="1:11" ht="12.75" customHeight="1" x14ac:dyDescent="0.25">
      <c r="A82" s="1328"/>
      <c r="B82" s="1329"/>
      <c r="C82" s="533">
        <v>4270</v>
      </c>
      <c r="D82" s="534" t="s">
        <v>47</v>
      </c>
      <c r="E82" s="1007">
        <v>23507</v>
      </c>
      <c r="F82" s="1007">
        <v>23507</v>
      </c>
      <c r="G82" s="1008">
        <f t="shared" si="0"/>
        <v>100</v>
      </c>
      <c r="H82" s="1009">
        <v>23507</v>
      </c>
      <c r="I82" s="1008">
        <f t="shared" si="1"/>
        <v>100</v>
      </c>
      <c r="J82" s="1008">
        <f t="shared" si="2"/>
        <v>100</v>
      </c>
      <c r="K82" s="1010"/>
    </row>
    <row r="83" spans="1:11" ht="12.75" customHeight="1" x14ac:dyDescent="0.25">
      <c r="A83" s="853"/>
      <c r="B83" s="517"/>
      <c r="C83" s="522">
        <v>4280</v>
      </c>
      <c r="D83" s="291" t="s">
        <v>48</v>
      </c>
      <c r="E83" s="858">
        <v>2935</v>
      </c>
      <c r="F83" s="858">
        <v>2935</v>
      </c>
      <c r="G83" s="521">
        <f t="shared" si="0"/>
        <v>100</v>
      </c>
      <c r="H83" s="525">
        <v>2935</v>
      </c>
      <c r="I83" s="521">
        <f t="shared" si="1"/>
        <v>100</v>
      </c>
      <c r="J83" s="521">
        <f t="shared" si="2"/>
        <v>100</v>
      </c>
      <c r="K83" s="526"/>
    </row>
    <row r="84" spans="1:11" ht="12.75" customHeight="1" x14ac:dyDescent="0.25">
      <c r="A84" s="853"/>
      <c r="B84" s="517"/>
      <c r="C84" s="522">
        <v>4300</v>
      </c>
      <c r="D84" s="196" t="s">
        <v>22</v>
      </c>
      <c r="E84" s="858">
        <v>27247</v>
      </c>
      <c r="F84" s="858">
        <v>27247</v>
      </c>
      <c r="G84" s="521">
        <f t="shared" si="0"/>
        <v>100</v>
      </c>
      <c r="H84" s="525">
        <v>27247</v>
      </c>
      <c r="I84" s="521">
        <f t="shared" si="1"/>
        <v>100</v>
      </c>
      <c r="J84" s="521">
        <f t="shared" si="2"/>
        <v>100</v>
      </c>
      <c r="K84" s="526"/>
    </row>
    <row r="85" spans="1:11" ht="12.75" customHeight="1" x14ac:dyDescent="0.25">
      <c r="A85" s="853"/>
      <c r="B85" s="517"/>
      <c r="C85" s="522">
        <v>4360</v>
      </c>
      <c r="D85" s="1004" t="s">
        <v>234</v>
      </c>
      <c r="E85" s="858">
        <v>4146</v>
      </c>
      <c r="F85" s="858">
        <v>4146</v>
      </c>
      <c r="G85" s="521">
        <f t="shared" si="0"/>
        <v>100</v>
      </c>
      <c r="H85" s="525">
        <v>4146</v>
      </c>
      <c r="I85" s="521">
        <f t="shared" si="1"/>
        <v>100</v>
      </c>
      <c r="J85" s="521">
        <f t="shared" si="2"/>
        <v>100</v>
      </c>
      <c r="K85" s="526"/>
    </row>
    <row r="86" spans="1:11" ht="12.75" customHeight="1" x14ac:dyDescent="0.25">
      <c r="A86" s="853"/>
      <c r="B86" s="517"/>
      <c r="C86" s="540">
        <v>4410</v>
      </c>
      <c r="D86" s="291" t="s">
        <v>54</v>
      </c>
      <c r="E86" s="859">
        <v>4887</v>
      </c>
      <c r="F86" s="859">
        <v>4887</v>
      </c>
      <c r="G86" s="859">
        <f t="shared" si="0"/>
        <v>100</v>
      </c>
      <c r="H86" s="860">
        <v>4887</v>
      </c>
      <c r="I86" s="859">
        <f t="shared" si="1"/>
        <v>100</v>
      </c>
      <c r="J86" s="859">
        <f t="shared" si="2"/>
        <v>100</v>
      </c>
      <c r="K86" s="526"/>
    </row>
    <row r="87" spans="1:11" ht="12.75" customHeight="1" x14ac:dyDescent="0.25">
      <c r="A87" s="853"/>
      <c r="B87" s="517"/>
      <c r="C87" s="522">
        <v>4440</v>
      </c>
      <c r="D87" s="291" t="s">
        <v>55</v>
      </c>
      <c r="E87" s="858">
        <v>54438</v>
      </c>
      <c r="F87" s="858">
        <v>54438</v>
      </c>
      <c r="G87" s="521">
        <f t="shared" si="0"/>
        <v>100</v>
      </c>
      <c r="H87" s="525">
        <v>72267</v>
      </c>
      <c r="I87" s="521">
        <f t="shared" si="1"/>
        <v>132.7510195084316</v>
      </c>
      <c r="J87" s="521">
        <f t="shared" si="2"/>
        <v>132.7510195084316</v>
      </c>
      <c r="K87" s="526"/>
    </row>
    <row r="88" spans="1:11" ht="12.75" customHeight="1" x14ac:dyDescent="0.25">
      <c r="A88" s="853"/>
      <c r="B88" s="517"/>
      <c r="C88" s="1129">
        <v>4520</v>
      </c>
      <c r="D88" s="586" t="s">
        <v>213</v>
      </c>
      <c r="E88" s="858">
        <v>698</v>
      </c>
      <c r="F88" s="858">
        <v>698</v>
      </c>
      <c r="G88" s="521">
        <f t="shared" si="0"/>
        <v>100</v>
      </c>
      <c r="H88" s="525">
        <v>698</v>
      </c>
      <c r="I88" s="521">
        <f t="shared" si="1"/>
        <v>100</v>
      </c>
      <c r="J88" s="521">
        <f t="shared" si="2"/>
        <v>100</v>
      </c>
      <c r="K88" s="526"/>
    </row>
    <row r="89" spans="1:11" ht="32.25" customHeight="1" x14ac:dyDescent="0.2">
      <c r="A89" s="853"/>
      <c r="B89" s="517"/>
      <c r="C89" s="189">
        <v>4700</v>
      </c>
      <c r="D89" s="190" t="s">
        <v>60</v>
      </c>
      <c r="E89" s="864">
        <v>3129</v>
      </c>
      <c r="F89" s="864">
        <v>3129</v>
      </c>
      <c r="G89" s="859">
        <f t="shared" si="0"/>
        <v>100</v>
      </c>
      <c r="H89" s="865">
        <v>3129</v>
      </c>
      <c r="I89" s="859">
        <f t="shared" si="1"/>
        <v>100</v>
      </c>
      <c r="J89" s="859">
        <f t="shared" si="2"/>
        <v>100</v>
      </c>
      <c r="K89" s="889"/>
    </row>
    <row r="90" spans="1:11" ht="28.5" hidden="1" customHeight="1" x14ac:dyDescent="0.2">
      <c r="A90" s="853"/>
      <c r="B90" s="517"/>
      <c r="C90" s="242">
        <v>6060</v>
      </c>
      <c r="D90" s="243" t="s">
        <v>220</v>
      </c>
      <c r="E90" s="870"/>
      <c r="F90" s="870"/>
      <c r="G90" s="871" t="e">
        <f t="shared" si="0"/>
        <v>#DIV/0!</v>
      </c>
      <c r="H90" s="908"/>
      <c r="I90" s="1130" t="e">
        <f>SUM(H90/F90*100)</f>
        <v>#DIV/0!</v>
      </c>
      <c r="J90" s="1130" t="e">
        <f>SUM(H90/E90*100)</f>
        <v>#DIV/0!</v>
      </c>
      <c r="K90" s="909"/>
    </row>
    <row r="91" spans="1:11" ht="15" customHeight="1" x14ac:dyDescent="0.2">
      <c r="A91" s="853"/>
      <c r="B91" s="517"/>
      <c r="C91" s="172"/>
      <c r="D91" s="516" t="s">
        <v>147</v>
      </c>
      <c r="E91" s="907">
        <f>SUM(E92:E110)</f>
        <v>98700</v>
      </c>
      <c r="F91" s="907">
        <f>SUM(F92:F110)</f>
        <v>98700</v>
      </c>
      <c r="G91" s="524">
        <f t="shared" si="0"/>
        <v>100</v>
      </c>
      <c r="H91" s="523">
        <f>SUM(H92:H110)</f>
        <v>106325</v>
      </c>
      <c r="I91" s="524">
        <f t="shared" si="1"/>
        <v>107.72543059777102</v>
      </c>
      <c r="J91" s="1230">
        <f t="shared" si="2"/>
        <v>107.72543059777102</v>
      </c>
      <c r="K91" s="1233"/>
    </row>
    <row r="92" spans="1:11" ht="12.75" customHeight="1" x14ac:dyDescent="0.25">
      <c r="A92" s="853"/>
      <c r="B92" s="517"/>
      <c r="C92" s="157">
        <v>3020</v>
      </c>
      <c r="D92" s="371" t="s">
        <v>37</v>
      </c>
      <c r="E92" s="883">
        <v>418</v>
      </c>
      <c r="F92" s="883">
        <v>418</v>
      </c>
      <c r="G92" s="535">
        <f t="shared" si="0"/>
        <v>100</v>
      </c>
      <c r="H92" s="543">
        <v>379</v>
      </c>
      <c r="I92" s="535">
        <f t="shared" si="1"/>
        <v>90.669856459330148</v>
      </c>
      <c r="J92" s="535">
        <f t="shared" si="2"/>
        <v>90.669856459330148</v>
      </c>
      <c r="K92" s="537"/>
    </row>
    <row r="93" spans="1:11" ht="12.75" customHeight="1" x14ac:dyDescent="0.25">
      <c r="A93" s="853"/>
      <c r="B93" s="517"/>
      <c r="C93" s="189">
        <v>4010</v>
      </c>
      <c r="D93" s="291" t="s">
        <v>39</v>
      </c>
      <c r="E93" s="864">
        <v>41765</v>
      </c>
      <c r="F93" s="864">
        <v>41765</v>
      </c>
      <c r="G93" s="859">
        <f t="shared" si="0"/>
        <v>100</v>
      </c>
      <c r="H93" s="865">
        <v>52242</v>
      </c>
      <c r="I93" s="859">
        <f t="shared" si="1"/>
        <v>125.08559798874657</v>
      </c>
      <c r="J93" s="859">
        <f t="shared" si="2"/>
        <v>125.08559798874657</v>
      </c>
      <c r="K93" s="889"/>
    </row>
    <row r="94" spans="1:11" ht="12.75" customHeight="1" x14ac:dyDescent="0.25">
      <c r="A94" s="853"/>
      <c r="B94" s="517"/>
      <c r="C94" s="189">
        <v>4040</v>
      </c>
      <c r="D94" s="291" t="s">
        <v>41</v>
      </c>
      <c r="E94" s="864">
        <v>7107</v>
      </c>
      <c r="F94" s="864">
        <v>7107</v>
      </c>
      <c r="G94" s="859">
        <f t="shared" si="0"/>
        <v>100</v>
      </c>
      <c r="H94" s="865">
        <v>4646</v>
      </c>
      <c r="I94" s="859">
        <f t="shared" si="1"/>
        <v>65.372168284789637</v>
      </c>
      <c r="J94" s="859">
        <f t="shared" si="2"/>
        <v>65.372168284789637</v>
      </c>
      <c r="K94" s="889"/>
    </row>
    <row r="95" spans="1:11" ht="12.75" customHeight="1" x14ac:dyDescent="0.25">
      <c r="A95" s="853"/>
      <c r="B95" s="517"/>
      <c r="C95" s="189">
        <v>4110</v>
      </c>
      <c r="D95" s="291" t="s">
        <v>42</v>
      </c>
      <c r="E95" s="864">
        <v>8620</v>
      </c>
      <c r="F95" s="864">
        <v>8620</v>
      </c>
      <c r="G95" s="859">
        <f t="shared" si="0"/>
        <v>100</v>
      </c>
      <c r="H95" s="865">
        <v>9830</v>
      </c>
      <c r="I95" s="859">
        <f t="shared" si="1"/>
        <v>114.03712296983758</v>
      </c>
      <c r="J95" s="859">
        <f t="shared" si="2"/>
        <v>114.03712296983758</v>
      </c>
      <c r="K95" s="889"/>
    </row>
    <row r="96" spans="1:11" ht="12.75" customHeight="1" x14ac:dyDescent="0.25">
      <c r="A96" s="853"/>
      <c r="B96" s="517"/>
      <c r="C96" s="189">
        <v>4120</v>
      </c>
      <c r="D96" s="291" t="s">
        <v>43</v>
      </c>
      <c r="E96" s="864">
        <v>1205</v>
      </c>
      <c r="F96" s="864">
        <v>1205</v>
      </c>
      <c r="G96" s="859">
        <f t="shared" si="0"/>
        <v>100</v>
      </c>
      <c r="H96" s="865">
        <v>1394</v>
      </c>
      <c r="I96" s="859">
        <f t="shared" si="1"/>
        <v>115.68464730290458</v>
      </c>
      <c r="J96" s="859">
        <f t="shared" si="2"/>
        <v>115.68464730290458</v>
      </c>
      <c r="K96" s="889"/>
    </row>
    <row r="97" spans="1:11" ht="12.75" hidden="1" customHeight="1" x14ac:dyDescent="0.25">
      <c r="A97" s="853"/>
      <c r="B97" s="517"/>
      <c r="C97" s="189">
        <v>4170</v>
      </c>
      <c r="D97" s="291" t="s">
        <v>45</v>
      </c>
      <c r="E97" s="864"/>
      <c r="F97" s="864"/>
      <c r="G97" s="859" t="e">
        <f t="shared" si="0"/>
        <v>#DIV/0!</v>
      </c>
      <c r="H97" s="865"/>
      <c r="I97" s="859" t="e">
        <f t="shared" si="1"/>
        <v>#DIV/0!</v>
      </c>
      <c r="J97" s="859" t="e">
        <f t="shared" si="2"/>
        <v>#DIV/0!</v>
      </c>
      <c r="K97" s="889"/>
    </row>
    <row r="98" spans="1:11" ht="12.75" customHeight="1" x14ac:dyDescent="0.25">
      <c r="A98" s="853"/>
      <c r="B98" s="517"/>
      <c r="C98" s="189">
        <v>4170</v>
      </c>
      <c r="D98" s="291" t="s">
        <v>45</v>
      </c>
      <c r="E98" s="864">
        <v>80</v>
      </c>
      <c r="F98" s="864">
        <v>80</v>
      </c>
      <c r="G98" s="859">
        <f t="shared" si="0"/>
        <v>100</v>
      </c>
      <c r="H98" s="865">
        <v>75</v>
      </c>
      <c r="I98" s="859">
        <f t="shared" si="1"/>
        <v>93.75</v>
      </c>
      <c r="J98" s="859">
        <f t="shared" si="2"/>
        <v>93.75</v>
      </c>
      <c r="K98" s="889"/>
    </row>
    <row r="99" spans="1:11" ht="12.75" customHeight="1" x14ac:dyDescent="0.25">
      <c r="A99" s="853"/>
      <c r="B99" s="517"/>
      <c r="C99" s="189">
        <v>4210</v>
      </c>
      <c r="D99" s="291" t="s">
        <v>31</v>
      </c>
      <c r="E99" s="864">
        <v>6399</v>
      </c>
      <c r="F99" s="864">
        <v>6399</v>
      </c>
      <c r="G99" s="859">
        <f t="shared" si="0"/>
        <v>100</v>
      </c>
      <c r="H99" s="865">
        <v>5939</v>
      </c>
      <c r="I99" s="859">
        <f t="shared" si="1"/>
        <v>92.811376777621504</v>
      </c>
      <c r="J99" s="859">
        <f t="shared" si="2"/>
        <v>92.811376777621504</v>
      </c>
      <c r="K99" s="889"/>
    </row>
    <row r="100" spans="1:11" ht="36.75" hidden="1" customHeight="1" x14ac:dyDescent="0.25">
      <c r="A100" s="853"/>
      <c r="B100" s="517"/>
      <c r="C100" s="189">
        <v>4230</v>
      </c>
      <c r="D100" s="890" t="s">
        <v>103</v>
      </c>
      <c r="E100" s="864"/>
      <c r="F100" s="864"/>
      <c r="G100" s="859" t="e">
        <f t="shared" si="0"/>
        <v>#DIV/0!</v>
      </c>
      <c r="H100" s="865"/>
      <c r="I100" s="1044" t="e">
        <f>SUM(H100/F100*100)</f>
        <v>#DIV/0!</v>
      </c>
      <c r="J100" s="1044" t="e">
        <f>SUM(H100/E100*100)</f>
        <v>#DIV/0!</v>
      </c>
      <c r="K100" s="889"/>
    </row>
    <row r="101" spans="1:11" ht="17.25" customHeight="1" x14ac:dyDescent="0.25">
      <c r="A101" s="853"/>
      <c r="B101" s="517"/>
      <c r="C101" s="189">
        <v>4240</v>
      </c>
      <c r="D101" s="291" t="s">
        <v>88</v>
      </c>
      <c r="E101" s="864">
        <v>1328</v>
      </c>
      <c r="F101" s="864">
        <v>1328</v>
      </c>
      <c r="G101" s="859">
        <f t="shared" si="0"/>
        <v>100</v>
      </c>
      <c r="H101" s="865">
        <v>757</v>
      </c>
      <c r="I101" s="859">
        <f t="shared" si="1"/>
        <v>57.003012048192772</v>
      </c>
      <c r="J101" s="859">
        <f t="shared" si="2"/>
        <v>57.003012048192772</v>
      </c>
      <c r="K101" s="889"/>
    </row>
    <row r="102" spans="1:11" ht="12.75" customHeight="1" x14ac:dyDescent="0.25">
      <c r="A102" s="853"/>
      <c r="B102" s="517"/>
      <c r="C102" s="189">
        <v>4260</v>
      </c>
      <c r="D102" s="291" t="s">
        <v>46</v>
      </c>
      <c r="E102" s="864">
        <v>19149</v>
      </c>
      <c r="F102" s="864">
        <v>19149</v>
      </c>
      <c r="G102" s="859">
        <f t="shared" si="0"/>
        <v>100</v>
      </c>
      <c r="H102" s="865">
        <v>16247</v>
      </c>
      <c r="I102" s="859">
        <f t="shared" si="1"/>
        <v>84.845161627239023</v>
      </c>
      <c r="J102" s="859">
        <f t="shared" si="2"/>
        <v>84.845161627239023</v>
      </c>
      <c r="K102" s="889"/>
    </row>
    <row r="103" spans="1:11" ht="12.75" customHeight="1" x14ac:dyDescent="0.25">
      <c r="A103" s="853"/>
      <c r="B103" s="517"/>
      <c r="C103" s="189">
        <v>4270</v>
      </c>
      <c r="D103" s="291" t="s">
        <v>47</v>
      </c>
      <c r="E103" s="864">
        <v>2464</v>
      </c>
      <c r="F103" s="864">
        <v>2464</v>
      </c>
      <c r="G103" s="859">
        <f t="shared" si="0"/>
        <v>100</v>
      </c>
      <c r="H103" s="865">
        <v>1117</v>
      </c>
      <c r="I103" s="859">
        <f t="shared" si="1"/>
        <v>45.332792207792203</v>
      </c>
      <c r="J103" s="859">
        <f t="shared" si="2"/>
        <v>45.332792207792203</v>
      </c>
      <c r="K103" s="889"/>
    </row>
    <row r="104" spans="1:11" ht="12.75" customHeight="1" x14ac:dyDescent="0.25">
      <c r="A104" s="853"/>
      <c r="B104" s="517"/>
      <c r="C104" s="189">
        <v>4280</v>
      </c>
      <c r="D104" s="291" t="s">
        <v>48</v>
      </c>
      <c r="E104" s="864">
        <v>240</v>
      </c>
      <c r="F104" s="864">
        <v>240</v>
      </c>
      <c r="G104" s="859">
        <f t="shared" si="0"/>
        <v>100</v>
      </c>
      <c r="H104" s="865">
        <v>223</v>
      </c>
      <c r="I104" s="859">
        <f t="shared" si="1"/>
        <v>92.916666666666671</v>
      </c>
      <c r="J104" s="859">
        <f t="shared" si="2"/>
        <v>92.916666666666671</v>
      </c>
      <c r="K104" s="889"/>
    </row>
    <row r="105" spans="1:11" ht="12.75" customHeight="1" x14ac:dyDescent="0.25">
      <c r="A105" s="853"/>
      <c r="B105" s="517"/>
      <c r="C105" s="189">
        <v>4300</v>
      </c>
      <c r="D105" s="196" t="s">
        <v>22</v>
      </c>
      <c r="E105" s="864">
        <v>6311</v>
      </c>
      <c r="F105" s="864">
        <v>6311</v>
      </c>
      <c r="G105" s="859">
        <f t="shared" si="0"/>
        <v>100</v>
      </c>
      <c r="H105" s="865">
        <v>4093</v>
      </c>
      <c r="I105" s="859">
        <f t="shared" si="1"/>
        <v>64.855015053081928</v>
      </c>
      <c r="J105" s="859">
        <f t="shared" si="2"/>
        <v>64.855015053081928</v>
      </c>
      <c r="K105" s="889"/>
    </row>
    <row r="106" spans="1:11" ht="20.25" customHeight="1" x14ac:dyDescent="0.2">
      <c r="A106" s="853"/>
      <c r="B106" s="517"/>
      <c r="C106" s="189">
        <v>4360</v>
      </c>
      <c r="D106" s="1004" t="s">
        <v>234</v>
      </c>
      <c r="E106" s="864">
        <v>674</v>
      </c>
      <c r="F106" s="864">
        <v>674</v>
      </c>
      <c r="G106" s="859">
        <f t="shared" si="0"/>
        <v>100</v>
      </c>
      <c r="H106" s="865">
        <v>447</v>
      </c>
      <c r="I106" s="859">
        <f t="shared" si="1"/>
        <v>66.320474777448069</v>
      </c>
      <c r="J106" s="859">
        <f t="shared" si="2"/>
        <v>66.320474777448069</v>
      </c>
      <c r="K106" s="889"/>
    </row>
    <row r="107" spans="1:11" ht="12.75" customHeight="1" x14ac:dyDescent="0.25">
      <c r="A107" s="853"/>
      <c r="B107" s="517"/>
      <c r="C107" s="189">
        <v>4410</v>
      </c>
      <c r="D107" s="291" t="s">
        <v>54</v>
      </c>
      <c r="E107" s="864">
        <v>240</v>
      </c>
      <c r="F107" s="864">
        <v>240</v>
      </c>
      <c r="G107" s="859">
        <f t="shared" si="0"/>
        <v>100</v>
      </c>
      <c r="H107" s="865">
        <v>223</v>
      </c>
      <c r="I107" s="859">
        <f t="shared" si="1"/>
        <v>92.916666666666671</v>
      </c>
      <c r="J107" s="859">
        <f t="shared" si="2"/>
        <v>92.916666666666671</v>
      </c>
      <c r="K107" s="889"/>
    </row>
    <row r="108" spans="1:11" ht="12.75" customHeight="1" x14ac:dyDescent="0.25">
      <c r="A108" s="853"/>
      <c r="B108" s="517"/>
      <c r="C108" s="189">
        <v>4440</v>
      </c>
      <c r="D108" s="291" t="s">
        <v>55</v>
      </c>
      <c r="E108" s="864">
        <v>2388</v>
      </c>
      <c r="F108" s="864">
        <v>2388</v>
      </c>
      <c r="G108" s="859">
        <f t="shared" si="0"/>
        <v>100</v>
      </c>
      <c r="H108" s="865">
        <v>8440</v>
      </c>
      <c r="I108" s="859">
        <f t="shared" si="1"/>
        <v>353.43383584589617</v>
      </c>
      <c r="J108" s="859">
        <f t="shared" si="2"/>
        <v>353.43383584589617</v>
      </c>
      <c r="K108" s="889"/>
    </row>
    <row r="109" spans="1:11" ht="12.75" customHeight="1" x14ac:dyDescent="0.25">
      <c r="A109" s="853"/>
      <c r="B109" s="517"/>
      <c r="C109" s="189">
        <v>4480</v>
      </c>
      <c r="D109" s="291" t="s">
        <v>56</v>
      </c>
      <c r="E109" s="864">
        <v>72</v>
      </c>
      <c r="F109" s="864">
        <v>72</v>
      </c>
      <c r="G109" s="859">
        <f t="shared" si="0"/>
        <v>100</v>
      </c>
      <c r="H109" s="865">
        <v>74</v>
      </c>
      <c r="I109" s="859">
        <f t="shared" si="1"/>
        <v>102.77777777777777</v>
      </c>
      <c r="J109" s="859">
        <f t="shared" si="2"/>
        <v>102.77777777777777</v>
      </c>
      <c r="K109" s="889"/>
    </row>
    <row r="110" spans="1:11" ht="27.75" customHeight="1" x14ac:dyDescent="0.2">
      <c r="A110" s="853"/>
      <c r="B110" s="517"/>
      <c r="C110" s="157">
        <v>4700</v>
      </c>
      <c r="D110" s="158" t="s">
        <v>60</v>
      </c>
      <c r="E110" s="883">
        <v>240</v>
      </c>
      <c r="F110" s="883">
        <v>240</v>
      </c>
      <c r="G110" s="535">
        <f t="shared" si="0"/>
        <v>100</v>
      </c>
      <c r="H110" s="865">
        <v>199</v>
      </c>
      <c r="I110" s="535">
        <f t="shared" si="1"/>
        <v>82.916666666666671</v>
      </c>
      <c r="J110" s="535">
        <f t="shared" si="2"/>
        <v>82.916666666666671</v>
      </c>
      <c r="K110" s="537"/>
    </row>
    <row r="111" spans="1:11" s="33" customFormat="1" ht="15" customHeight="1" x14ac:dyDescent="0.2">
      <c r="A111" s="828"/>
      <c r="B111" s="515">
        <v>80130</v>
      </c>
      <c r="C111" s="515"/>
      <c r="D111" s="516" t="s">
        <v>145</v>
      </c>
      <c r="E111" s="939">
        <f>SUM(E112+E132+E150+E170)</f>
        <v>5716017</v>
      </c>
      <c r="F111" s="939">
        <f>SUM(F112+F132+F150+F170)</f>
        <v>5716017</v>
      </c>
      <c r="G111" s="937">
        <f t="shared" si="0"/>
        <v>100</v>
      </c>
      <c r="H111" s="523">
        <f>SUM(H112+H132+H150+H170)</f>
        <v>4446339</v>
      </c>
      <c r="I111" s="524">
        <f t="shared" si="1"/>
        <v>77.787364873127558</v>
      </c>
      <c r="J111" s="1230">
        <f t="shared" si="2"/>
        <v>77.787364873127558</v>
      </c>
      <c r="K111" s="1233"/>
    </row>
    <row r="112" spans="1:11" s="34" customFormat="1" ht="15" customHeight="1" x14ac:dyDescent="0.2">
      <c r="A112" s="853"/>
      <c r="B112" s="557"/>
      <c r="C112" s="558"/>
      <c r="D112" s="516" t="s">
        <v>144</v>
      </c>
      <c r="E112" s="939">
        <f>SUM(E113:E131)</f>
        <v>1919299</v>
      </c>
      <c r="F112" s="939">
        <f>SUM(F113:F131)</f>
        <v>1919299</v>
      </c>
      <c r="G112" s="937">
        <f>SUM(F112/E112*100)</f>
        <v>100</v>
      </c>
      <c r="H112" s="523">
        <f>SUM(H113:H131)</f>
        <v>1572509</v>
      </c>
      <c r="I112" s="524">
        <f t="shared" si="1"/>
        <v>81.931423920921134</v>
      </c>
      <c r="J112" s="1230">
        <f t="shared" si="2"/>
        <v>81.931423920921134</v>
      </c>
      <c r="K112" s="1231"/>
    </row>
    <row r="113" spans="1:11" s="34" customFormat="1" ht="12.75" customHeight="1" x14ac:dyDescent="0.25">
      <c r="A113" s="853"/>
      <c r="B113" s="517"/>
      <c r="C113" s="1139">
        <v>3020</v>
      </c>
      <c r="D113" s="1066" t="s">
        <v>37</v>
      </c>
      <c r="E113" s="1140">
        <v>1073</v>
      </c>
      <c r="F113" s="1140">
        <v>1073</v>
      </c>
      <c r="G113" s="1141">
        <f>SUM(F113/E113*100)</f>
        <v>100</v>
      </c>
      <c r="H113" s="1142">
        <v>900</v>
      </c>
      <c r="I113" s="1143">
        <f t="shared" si="1"/>
        <v>83.876980428704556</v>
      </c>
      <c r="J113" s="1143">
        <f t="shared" si="2"/>
        <v>83.876980428704556</v>
      </c>
      <c r="K113" s="1144"/>
    </row>
    <row r="114" spans="1:11" ht="12.75" customHeight="1" x14ac:dyDescent="0.25">
      <c r="A114" s="853"/>
      <c r="B114" s="517"/>
      <c r="C114" s="522">
        <v>4010</v>
      </c>
      <c r="D114" s="291" t="s">
        <v>39</v>
      </c>
      <c r="E114" s="858">
        <v>1286981</v>
      </c>
      <c r="F114" s="858">
        <v>1286981</v>
      </c>
      <c r="G114" s="521">
        <f t="shared" si="0"/>
        <v>100</v>
      </c>
      <c r="H114" s="525">
        <v>993857</v>
      </c>
      <c r="I114" s="521">
        <f t="shared" si="1"/>
        <v>77.223906180433119</v>
      </c>
      <c r="J114" s="521">
        <f t="shared" si="2"/>
        <v>77.223906180433119</v>
      </c>
      <c r="K114" s="526"/>
    </row>
    <row r="115" spans="1:11" ht="12.75" customHeight="1" x14ac:dyDescent="0.25">
      <c r="A115" s="853"/>
      <c r="B115" s="517"/>
      <c r="C115" s="522">
        <v>4040</v>
      </c>
      <c r="D115" s="291" t="s">
        <v>41</v>
      </c>
      <c r="E115" s="858">
        <v>78248</v>
      </c>
      <c r="F115" s="858">
        <v>78248</v>
      </c>
      <c r="G115" s="521">
        <f t="shared" si="0"/>
        <v>100</v>
      </c>
      <c r="H115" s="525">
        <v>90461</v>
      </c>
      <c r="I115" s="521">
        <f t="shared" si="1"/>
        <v>115.60806665985072</v>
      </c>
      <c r="J115" s="521">
        <f t="shared" si="2"/>
        <v>115.60806665985072</v>
      </c>
      <c r="K115" s="526"/>
    </row>
    <row r="116" spans="1:11" ht="12.75" customHeight="1" x14ac:dyDescent="0.25">
      <c r="A116" s="853"/>
      <c r="B116" s="517"/>
      <c r="C116" s="522">
        <v>4110</v>
      </c>
      <c r="D116" s="291" t="s">
        <v>42</v>
      </c>
      <c r="E116" s="858">
        <v>235415</v>
      </c>
      <c r="F116" s="858">
        <v>235415</v>
      </c>
      <c r="G116" s="521">
        <f t="shared" si="0"/>
        <v>100</v>
      </c>
      <c r="H116" s="525">
        <v>187803</v>
      </c>
      <c r="I116" s="521">
        <f t="shared" si="1"/>
        <v>79.775290444534122</v>
      </c>
      <c r="J116" s="521">
        <f t="shared" si="2"/>
        <v>79.775290444534122</v>
      </c>
      <c r="K116" s="526"/>
    </row>
    <row r="117" spans="1:11" ht="12.75" customHeight="1" x14ac:dyDescent="0.25">
      <c r="A117" s="1131"/>
      <c r="B117" s="876"/>
      <c r="C117" s="1132">
        <v>4120</v>
      </c>
      <c r="D117" s="1138" t="s">
        <v>43</v>
      </c>
      <c r="E117" s="902">
        <v>33574</v>
      </c>
      <c r="F117" s="902">
        <v>33574</v>
      </c>
      <c r="G117" s="903">
        <f t="shared" si="0"/>
        <v>100</v>
      </c>
      <c r="H117" s="904">
        <v>26622</v>
      </c>
      <c r="I117" s="903">
        <f t="shared" si="1"/>
        <v>79.293500923333525</v>
      </c>
      <c r="J117" s="903">
        <f t="shared" si="2"/>
        <v>79.293500923333525</v>
      </c>
      <c r="K117" s="905"/>
    </row>
    <row r="118" spans="1:11" ht="12.75" customHeight="1" x14ac:dyDescent="0.25">
      <c r="A118" s="853"/>
      <c r="B118" s="517"/>
      <c r="C118" s="533">
        <v>4170</v>
      </c>
      <c r="D118" s="534" t="s">
        <v>45</v>
      </c>
      <c r="E118" s="1007">
        <v>5330</v>
      </c>
      <c r="F118" s="1007">
        <v>5330</v>
      </c>
      <c r="G118" s="1008">
        <f t="shared" si="0"/>
        <v>100</v>
      </c>
      <c r="H118" s="1009">
        <v>5330</v>
      </c>
      <c r="I118" s="1008">
        <f t="shared" si="1"/>
        <v>100</v>
      </c>
      <c r="J118" s="1008">
        <f t="shared" si="2"/>
        <v>100</v>
      </c>
      <c r="K118" s="1010"/>
    </row>
    <row r="119" spans="1:11" ht="12.75" customHeight="1" x14ac:dyDescent="0.25">
      <c r="A119" s="853"/>
      <c r="B119" s="517"/>
      <c r="C119" s="522">
        <v>4210</v>
      </c>
      <c r="D119" s="291" t="s">
        <v>31</v>
      </c>
      <c r="E119" s="858">
        <v>19006</v>
      </c>
      <c r="F119" s="858">
        <v>19006</v>
      </c>
      <c r="G119" s="521">
        <f t="shared" si="0"/>
        <v>100</v>
      </c>
      <c r="H119" s="525">
        <v>19006</v>
      </c>
      <c r="I119" s="521">
        <f t="shared" si="1"/>
        <v>100</v>
      </c>
      <c r="J119" s="521">
        <f t="shared" si="2"/>
        <v>100</v>
      </c>
      <c r="K119" s="526"/>
    </row>
    <row r="120" spans="1:11" ht="12.75" customHeight="1" x14ac:dyDescent="0.25">
      <c r="A120" s="853"/>
      <c r="B120" s="517"/>
      <c r="C120" s="522">
        <v>4260</v>
      </c>
      <c r="D120" s="291" t="s">
        <v>46</v>
      </c>
      <c r="E120" s="858">
        <v>99804</v>
      </c>
      <c r="F120" s="858">
        <v>99804</v>
      </c>
      <c r="G120" s="521">
        <f t="shared" si="0"/>
        <v>100</v>
      </c>
      <c r="H120" s="525">
        <v>104794</v>
      </c>
      <c r="I120" s="521">
        <f t="shared" si="1"/>
        <v>104.99979960723019</v>
      </c>
      <c r="J120" s="521">
        <f t="shared" si="2"/>
        <v>104.99979960723019</v>
      </c>
      <c r="K120" s="526"/>
    </row>
    <row r="121" spans="1:11" ht="12.75" customHeight="1" x14ac:dyDescent="0.25">
      <c r="A121" s="853"/>
      <c r="B121" s="517"/>
      <c r="C121" s="522">
        <v>4270</v>
      </c>
      <c r="D121" s="291" t="s">
        <v>47</v>
      </c>
      <c r="E121" s="858">
        <v>51207</v>
      </c>
      <c r="F121" s="858">
        <v>51207</v>
      </c>
      <c r="G121" s="521">
        <f t="shared" si="0"/>
        <v>100</v>
      </c>
      <c r="H121" s="525">
        <v>51207</v>
      </c>
      <c r="I121" s="521">
        <f t="shared" si="1"/>
        <v>100</v>
      </c>
      <c r="J121" s="521">
        <f t="shared" si="2"/>
        <v>100</v>
      </c>
      <c r="K121" s="526"/>
    </row>
    <row r="122" spans="1:11" ht="12.75" customHeight="1" x14ac:dyDescent="0.25">
      <c r="A122" s="853"/>
      <c r="B122" s="517"/>
      <c r="C122" s="522">
        <v>4280</v>
      </c>
      <c r="D122" s="291" t="s">
        <v>48</v>
      </c>
      <c r="E122" s="858">
        <v>1160</v>
      </c>
      <c r="F122" s="858">
        <v>1160</v>
      </c>
      <c r="G122" s="521">
        <f t="shared" si="0"/>
        <v>100</v>
      </c>
      <c r="H122" s="525">
        <v>1160</v>
      </c>
      <c r="I122" s="521">
        <f t="shared" si="1"/>
        <v>100</v>
      </c>
      <c r="J122" s="521">
        <f t="shared" si="2"/>
        <v>100</v>
      </c>
      <c r="K122" s="526"/>
    </row>
    <row r="123" spans="1:11" ht="12.75" customHeight="1" x14ac:dyDescent="0.25">
      <c r="A123" s="853"/>
      <c r="B123" s="517"/>
      <c r="C123" s="522">
        <v>4300</v>
      </c>
      <c r="D123" s="196" t="s">
        <v>22</v>
      </c>
      <c r="E123" s="858">
        <v>25997</v>
      </c>
      <c r="F123" s="858">
        <v>25997</v>
      </c>
      <c r="G123" s="521">
        <f t="shared" si="0"/>
        <v>100</v>
      </c>
      <c r="H123" s="525">
        <v>26170</v>
      </c>
      <c r="I123" s="521">
        <f t="shared" si="1"/>
        <v>100.66546139939223</v>
      </c>
      <c r="J123" s="521">
        <f t="shared" si="2"/>
        <v>100.66546139939223</v>
      </c>
      <c r="K123" s="526"/>
    </row>
    <row r="124" spans="1:11" ht="12.75" customHeight="1" x14ac:dyDescent="0.25">
      <c r="A124" s="853"/>
      <c r="B124" s="517"/>
      <c r="C124" s="522">
        <v>4360</v>
      </c>
      <c r="D124" s="1004" t="s">
        <v>234</v>
      </c>
      <c r="E124" s="858">
        <v>4316</v>
      </c>
      <c r="F124" s="858">
        <v>4316</v>
      </c>
      <c r="G124" s="521">
        <f t="shared" si="0"/>
        <v>100</v>
      </c>
      <c r="H124" s="525">
        <v>4316</v>
      </c>
      <c r="I124" s="521">
        <f t="shared" si="1"/>
        <v>100</v>
      </c>
      <c r="J124" s="521">
        <f t="shared" si="2"/>
        <v>100</v>
      </c>
      <c r="K124" s="526"/>
    </row>
    <row r="125" spans="1:11" ht="12.75" customHeight="1" x14ac:dyDescent="0.25">
      <c r="A125" s="853"/>
      <c r="B125" s="517"/>
      <c r="C125" s="522">
        <v>4410</v>
      </c>
      <c r="D125" s="291" t="s">
        <v>54</v>
      </c>
      <c r="E125" s="858">
        <v>5274</v>
      </c>
      <c r="F125" s="858">
        <v>5274</v>
      </c>
      <c r="G125" s="521">
        <f t="shared" si="0"/>
        <v>100</v>
      </c>
      <c r="H125" s="525">
        <v>5274</v>
      </c>
      <c r="I125" s="521">
        <f t="shared" si="1"/>
        <v>100</v>
      </c>
      <c r="J125" s="521">
        <f t="shared" si="2"/>
        <v>100</v>
      </c>
      <c r="K125" s="526"/>
    </row>
    <row r="126" spans="1:11" ht="12.75" customHeight="1" x14ac:dyDescent="0.25">
      <c r="A126" s="853"/>
      <c r="B126" s="517"/>
      <c r="C126" s="189">
        <v>4420</v>
      </c>
      <c r="D126" s="181" t="s">
        <v>105</v>
      </c>
      <c r="E126" s="885">
        <v>641</v>
      </c>
      <c r="F126" s="885">
        <v>641</v>
      </c>
      <c r="G126" s="886">
        <f t="shared" si="0"/>
        <v>100</v>
      </c>
      <c r="H126" s="887">
        <v>641</v>
      </c>
      <c r="I126" s="886">
        <f t="shared" si="1"/>
        <v>100</v>
      </c>
      <c r="J126" s="886">
        <f t="shared" si="2"/>
        <v>100</v>
      </c>
      <c r="K126" s="888"/>
    </row>
    <row r="127" spans="1:11" ht="12.75" customHeight="1" x14ac:dyDescent="0.25">
      <c r="A127" s="853"/>
      <c r="B127" s="517"/>
      <c r="C127" s="884">
        <v>4440</v>
      </c>
      <c r="D127" s="544" t="s">
        <v>55</v>
      </c>
      <c r="E127" s="885">
        <v>65737</v>
      </c>
      <c r="F127" s="885">
        <v>65737</v>
      </c>
      <c r="G127" s="886">
        <f t="shared" si="0"/>
        <v>100</v>
      </c>
      <c r="H127" s="887">
        <v>49432</v>
      </c>
      <c r="I127" s="886">
        <f t="shared" si="1"/>
        <v>75.196616821576896</v>
      </c>
      <c r="J127" s="886">
        <f t="shared" si="2"/>
        <v>75.196616821576896</v>
      </c>
      <c r="K127" s="888"/>
    </row>
    <row r="128" spans="1:11" ht="12.75" customHeight="1" x14ac:dyDescent="0.25">
      <c r="A128" s="853"/>
      <c r="B128" s="517"/>
      <c r="C128" s="522">
        <v>4480</v>
      </c>
      <c r="D128" s="291" t="s">
        <v>56</v>
      </c>
      <c r="E128" s="858">
        <v>1391</v>
      </c>
      <c r="F128" s="858">
        <v>1391</v>
      </c>
      <c r="G128" s="521">
        <f t="shared" si="0"/>
        <v>100</v>
      </c>
      <c r="H128" s="525">
        <v>1391</v>
      </c>
      <c r="I128" s="521">
        <f t="shared" si="1"/>
        <v>100</v>
      </c>
      <c r="J128" s="521">
        <f t="shared" si="2"/>
        <v>100</v>
      </c>
      <c r="K128" s="526"/>
    </row>
    <row r="129" spans="1:11" ht="19.5" customHeight="1" x14ac:dyDescent="0.25">
      <c r="A129" s="853"/>
      <c r="B129" s="517"/>
      <c r="C129" s="189">
        <v>4610</v>
      </c>
      <c r="D129" s="181" t="s">
        <v>95</v>
      </c>
      <c r="E129" s="893">
        <v>285</v>
      </c>
      <c r="F129" s="893">
        <v>285</v>
      </c>
      <c r="G129" s="527">
        <f t="shared" si="0"/>
        <v>100</v>
      </c>
      <c r="H129" s="536">
        <v>285</v>
      </c>
      <c r="I129" s="527">
        <f t="shared" si="1"/>
        <v>100</v>
      </c>
      <c r="J129" s="527">
        <f t="shared" si="2"/>
        <v>100</v>
      </c>
      <c r="K129" s="528"/>
    </row>
    <row r="130" spans="1:11" ht="37.5" customHeight="1" x14ac:dyDescent="0.2">
      <c r="A130" s="853"/>
      <c r="B130" s="517"/>
      <c r="C130" s="866">
        <v>4700</v>
      </c>
      <c r="D130" s="166" t="s">
        <v>60</v>
      </c>
      <c r="E130" s="867">
        <v>3860</v>
      </c>
      <c r="F130" s="867">
        <v>3860</v>
      </c>
      <c r="G130" s="545">
        <f t="shared" si="0"/>
        <v>100</v>
      </c>
      <c r="H130" s="868">
        <v>3860</v>
      </c>
      <c r="I130" s="545">
        <f t="shared" si="1"/>
        <v>100</v>
      </c>
      <c r="J130" s="545">
        <f t="shared" si="2"/>
        <v>100</v>
      </c>
      <c r="K130" s="546"/>
    </row>
    <row r="131" spans="1:11" ht="12.75" hidden="1" customHeight="1" x14ac:dyDescent="0.25">
      <c r="A131" s="853"/>
      <c r="B131" s="517"/>
      <c r="C131" s="894">
        <v>6050</v>
      </c>
      <c r="D131" s="895" t="s">
        <v>61</v>
      </c>
      <c r="E131" s="867"/>
      <c r="F131" s="867"/>
      <c r="G131" s="545" t="e">
        <f t="shared" si="0"/>
        <v>#DIV/0!</v>
      </c>
      <c r="H131" s="868"/>
      <c r="I131" s="545" t="e">
        <f t="shared" si="1"/>
        <v>#DIV/0!</v>
      </c>
      <c r="J131" s="545" t="e">
        <f t="shared" si="2"/>
        <v>#DIV/0!</v>
      </c>
      <c r="K131" s="546"/>
    </row>
    <row r="132" spans="1:11" s="34" customFormat="1" ht="15" customHeight="1" x14ac:dyDescent="0.2">
      <c r="A132" s="828"/>
      <c r="B132" s="513"/>
      <c r="C132" s="558"/>
      <c r="D132" s="516" t="s">
        <v>146</v>
      </c>
      <c r="E132" s="939">
        <f>SUM(E133:E149)</f>
        <v>912493</v>
      </c>
      <c r="F132" s="939">
        <f>SUM(F133:F149)</f>
        <v>912493</v>
      </c>
      <c r="G132" s="937">
        <f t="shared" si="0"/>
        <v>100</v>
      </c>
      <c r="H132" s="523">
        <f>SUM(H133:H149)</f>
        <v>0</v>
      </c>
      <c r="I132" s="962">
        <f t="shared" si="1"/>
        <v>0</v>
      </c>
      <c r="J132" s="1419">
        <f t="shared" si="2"/>
        <v>0</v>
      </c>
      <c r="K132" s="1420"/>
    </row>
    <row r="133" spans="1:11" s="34" customFormat="1" ht="12.75" customHeight="1" x14ac:dyDescent="0.25">
      <c r="A133" s="853"/>
      <c r="B133" s="517"/>
      <c r="C133" s="854">
        <v>3020</v>
      </c>
      <c r="D133" s="124" t="s">
        <v>37</v>
      </c>
      <c r="E133" s="855">
        <v>194950</v>
      </c>
      <c r="F133" s="855">
        <v>194950</v>
      </c>
      <c r="G133" s="856">
        <f t="shared" si="0"/>
        <v>100</v>
      </c>
      <c r="H133" s="863"/>
      <c r="I133" s="1421">
        <f t="shared" si="1"/>
        <v>0</v>
      </c>
      <c r="J133" s="1422">
        <f t="shared" si="2"/>
        <v>0</v>
      </c>
      <c r="K133" s="1423"/>
    </row>
    <row r="134" spans="1:11" ht="12.75" customHeight="1" x14ac:dyDescent="0.25">
      <c r="A134" s="853"/>
      <c r="B134" s="517"/>
      <c r="C134" s="522">
        <v>4010</v>
      </c>
      <c r="D134" s="291" t="s">
        <v>39</v>
      </c>
      <c r="E134" s="858">
        <v>391513</v>
      </c>
      <c r="F134" s="858">
        <v>391513</v>
      </c>
      <c r="G134" s="521">
        <f t="shared" si="0"/>
        <v>100</v>
      </c>
      <c r="H134" s="525"/>
      <c r="I134" s="961">
        <f t="shared" si="1"/>
        <v>0</v>
      </c>
      <c r="J134" s="961">
        <f t="shared" si="2"/>
        <v>0</v>
      </c>
      <c r="K134" s="1424"/>
    </row>
    <row r="135" spans="1:11" ht="12.75" customHeight="1" x14ac:dyDescent="0.25">
      <c r="A135" s="853"/>
      <c r="B135" s="517"/>
      <c r="C135" s="522">
        <v>4040</v>
      </c>
      <c r="D135" s="291" t="s">
        <v>41</v>
      </c>
      <c r="E135" s="858">
        <v>92978</v>
      </c>
      <c r="F135" s="858">
        <v>92978</v>
      </c>
      <c r="G135" s="521">
        <f t="shared" si="0"/>
        <v>100</v>
      </c>
      <c r="H135" s="525"/>
      <c r="I135" s="961">
        <f t="shared" si="1"/>
        <v>0</v>
      </c>
      <c r="J135" s="961">
        <f t="shared" si="2"/>
        <v>0</v>
      </c>
      <c r="K135" s="1424"/>
    </row>
    <row r="136" spans="1:11" ht="12.75" customHeight="1" x14ac:dyDescent="0.25">
      <c r="A136" s="853"/>
      <c r="B136" s="517"/>
      <c r="C136" s="522">
        <v>4110</v>
      </c>
      <c r="D136" s="291" t="s">
        <v>42</v>
      </c>
      <c r="E136" s="858">
        <v>83923</v>
      </c>
      <c r="F136" s="858">
        <v>83923</v>
      </c>
      <c r="G136" s="521">
        <f t="shared" si="0"/>
        <v>100</v>
      </c>
      <c r="H136" s="525"/>
      <c r="I136" s="961">
        <f t="shared" si="1"/>
        <v>0</v>
      </c>
      <c r="J136" s="961">
        <f t="shared" si="2"/>
        <v>0</v>
      </c>
      <c r="K136" s="1424"/>
    </row>
    <row r="137" spans="1:11" ht="12.75" customHeight="1" x14ac:dyDescent="0.25">
      <c r="A137" s="853"/>
      <c r="B137" s="517"/>
      <c r="C137" s="522">
        <v>4120</v>
      </c>
      <c r="D137" s="291" t="s">
        <v>43</v>
      </c>
      <c r="E137" s="858">
        <v>8433</v>
      </c>
      <c r="F137" s="858">
        <v>8433</v>
      </c>
      <c r="G137" s="521">
        <f t="shared" si="0"/>
        <v>100</v>
      </c>
      <c r="H137" s="525"/>
      <c r="I137" s="961">
        <f t="shared" si="1"/>
        <v>0</v>
      </c>
      <c r="J137" s="961">
        <f t="shared" si="2"/>
        <v>0</v>
      </c>
      <c r="K137" s="1424"/>
    </row>
    <row r="138" spans="1:11" ht="12.75" customHeight="1" x14ac:dyDescent="0.25">
      <c r="A138" s="853"/>
      <c r="B138" s="517"/>
      <c r="C138" s="522">
        <v>4170</v>
      </c>
      <c r="D138" s="291" t="s">
        <v>45</v>
      </c>
      <c r="E138" s="858">
        <v>2244</v>
      </c>
      <c r="F138" s="858">
        <v>2244</v>
      </c>
      <c r="G138" s="521">
        <f t="shared" si="0"/>
        <v>100</v>
      </c>
      <c r="H138" s="525"/>
      <c r="I138" s="961">
        <f t="shared" ref="I138:I169" si="3">SUM(H138/F138*100)</f>
        <v>0</v>
      </c>
      <c r="J138" s="961">
        <f t="shared" si="2"/>
        <v>0</v>
      </c>
      <c r="K138" s="1424"/>
    </row>
    <row r="139" spans="1:11" ht="12.75" customHeight="1" x14ac:dyDescent="0.25">
      <c r="A139" s="853"/>
      <c r="B139" s="517"/>
      <c r="C139" s="522">
        <v>4210</v>
      </c>
      <c r="D139" s="291" t="s">
        <v>31</v>
      </c>
      <c r="E139" s="858">
        <v>11138</v>
      </c>
      <c r="F139" s="858">
        <v>11138</v>
      </c>
      <c r="G139" s="521">
        <f t="shared" ref="G139:G169" si="4">SUM(F139/E139*100)</f>
        <v>100</v>
      </c>
      <c r="H139" s="525"/>
      <c r="I139" s="961">
        <f t="shared" si="3"/>
        <v>0</v>
      </c>
      <c r="J139" s="961">
        <f t="shared" ref="J139:J169" si="5">SUM(H139/E139*100)</f>
        <v>0</v>
      </c>
      <c r="K139" s="1424"/>
    </row>
    <row r="140" spans="1:11" ht="29.25" hidden="1" customHeight="1" x14ac:dyDescent="0.25">
      <c r="A140" s="853"/>
      <c r="B140" s="517"/>
      <c r="C140" s="540">
        <v>4230</v>
      </c>
      <c r="D140" s="190" t="s">
        <v>103</v>
      </c>
      <c r="E140" s="858"/>
      <c r="F140" s="858"/>
      <c r="G140" s="521" t="e">
        <f t="shared" si="4"/>
        <v>#DIV/0!</v>
      </c>
      <c r="H140" s="525"/>
      <c r="I140" s="961" t="e">
        <f t="shared" si="3"/>
        <v>#DIV/0!</v>
      </c>
      <c r="J140" s="961" t="e">
        <f t="shared" si="5"/>
        <v>#DIV/0!</v>
      </c>
      <c r="K140" s="1424"/>
    </row>
    <row r="141" spans="1:11" ht="29.25" hidden="1" customHeight="1" x14ac:dyDescent="0.25">
      <c r="A141" s="853"/>
      <c r="B141" s="517"/>
      <c r="C141" s="540">
        <v>4240</v>
      </c>
      <c r="D141" s="484" t="s">
        <v>88</v>
      </c>
      <c r="E141" s="858">
        <v>0</v>
      </c>
      <c r="F141" s="858">
        <v>0</v>
      </c>
      <c r="G141" s="521" t="e">
        <f t="shared" si="4"/>
        <v>#DIV/0!</v>
      </c>
      <c r="H141" s="525"/>
      <c r="I141" s="961" t="e">
        <f t="shared" si="3"/>
        <v>#DIV/0!</v>
      </c>
      <c r="J141" s="961" t="e">
        <f t="shared" si="5"/>
        <v>#DIV/0!</v>
      </c>
      <c r="K141" s="1424"/>
    </row>
    <row r="142" spans="1:11" ht="12.75" customHeight="1" x14ac:dyDescent="0.25">
      <c r="A142" s="853"/>
      <c r="B142" s="517"/>
      <c r="C142" s="522">
        <v>4260</v>
      </c>
      <c r="D142" s="291" t="s">
        <v>46</v>
      </c>
      <c r="E142" s="858">
        <v>83465</v>
      </c>
      <c r="F142" s="858">
        <v>83465</v>
      </c>
      <c r="G142" s="521">
        <f t="shared" si="4"/>
        <v>100</v>
      </c>
      <c r="H142" s="525"/>
      <c r="I142" s="961">
        <f t="shared" si="3"/>
        <v>0</v>
      </c>
      <c r="J142" s="961">
        <f t="shared" si="5"/>
        <v>0</v>
      </c>
      <c r="K142" s="1424"/>
    </row>
    <row r="143" spans="1:11" ht="12.75" customHeight="1" x14ac:dyDescent="0.25">
      <c r="A143" s="853"/>
      <c r="B143" s="517"/>
      <c r="C143" s="522">
        <v>4270</v>
      </c>
      <c r="D143" s="291" t="s">
        <v>47</v>
      </c>
      <c r="E143" s="858">
        <v>748</v>
      </c>
      <c r="F143" s="858">
        <v>748</v>
      </c>
      <c r="G143" s="521">
        <f t="shared" si="4"/>
        <v>100</v>
      </c>
      <c r="H143" s="525"/>
      <c r="I143" s="961">
        <f t="shared" si="3"/>
        <v>0</v>
      </c>
      <c r="J143" s="961">
        <f t="shared" si="5"/>
        <v>0</v>
      </c>
      <c r="K143" s="1424"/>
    </row>
    <row r="144" spans="1:11" ht="12.75" customHeight="1" x14ac:dyDescent="0.25">
      <c r="A144" s="853"/>
      <c r="B144" s="517"/>
      <c r="C144" s="522">
        <v>4280</v>
      </c>
      <c r="D144" s="291" t="s">
        <v>48</v>
      </c>
      <c r="E144" s="858">
        <v>262</v>
      </c>
      <c r="F144" s="858">
        <v>262</v>
      </c>
      <c r="G144" s="521">
        <f t="shared" si="4"/>
        <v>100</v>
      </c>
      <c r="H144" s="525"/>
      <c r="I144" s="961">
        <f t="shared" si="3"/>
        <v>0</v>
      </c>
      <c r="J144" s="961">
        <f t="shared" si="5"/>
        <v>0</v>
      </c>
      <c r="K144" s="1424"/>
    </row>
    <row r="145" spans="1:11" ht="12.75" customHeight="1" x14ac:dyDescent="0.25">
      <c r="A145" s="853"/>
      <c r="B145" s="517"/>
      <c r="C145" s="522">
        <v>4300</v>
      </c>
      <c r="D145" s="196" t="s">
        <v>22</v>
      </c>
      <c r="E145" s="858">
        <v>16217</v>
      </c>
      <c r="F145" s="858">
        <v>16217</v>
      </c>
      <c r="G145" s="521">
        <f t="shared" si="4"/>
        <v>100</v>
      </c>
      <c r="H145" s="525"/>
      <c r="I145" s="961">
        <f t="shared" si="3"/>
        <v>0</v>
      </c>
      <c r="J145" s="961">
        <f t="shared" si="5"/>
        <v>0</v>
      </c>
      <c r="K145" s="1424"/>
    </row>
    <row r="146" spans="1:11" ht="18.75" customHeight="1" x14ac:dyDescent="0.2">
      <c r="A146" s="853"/>
      <c r="B146" s="517"/>
      <c r="C146" s="540">
        <v>4360</v>
      </c>
      <c r="D146" s="1004" t="s">
        <v>234</v>
      </c>
      <c r="E146" s="859">
        <v>2466</v>
      </c>
      <c r="F146" s="859">
        <v>2466</v>
      </c>
      <c r="G146" s="859">
        <f t="shared" si="4"/>
        <v>100</v>
      </c>
      <c r="H146" s="860"/>
      <c r="I146" s="1334">
        <f t="shared" si="3"/>
        <v>0</v>
      </c>
      <c r="J146" s="1334">
        <f t="shared" si="5"/>
        <v>0</v>
      </c>
      <c r="K146" s="1425"/>
    </row>
    <row r="147" spans="1:11" ht="12.75" customHeight="1" x14ac:dyDescent="0.25">
      <c r="A147" s="853"/>
      <c r="B147" s="517"/>
      <c r="C147" s="522">
        <v>4410</v>
      </c>
      <c r="D147" s="291" t="s">
        <v>54</v>
      </c>
      <c r="E147" s="858">
        <v>1112</v>
      </c>
      <c r="F147" s="858">
        <v>1112</v>
      </c>
      <c r="G147" s="521">
        <f t="shared" si="4"/>
        <v>100</v>
      </c>
      <c r="H147" s="525"/>
      <c r="I147" s="961">
        <f t="shared" si="3"/>
        <v>0</v>
      </c>
      <c r="J147" s="961">
        <f t="shared" si="5"/>
        <v>0</v>
      </c>
      <c r="K147" s="1424"/>
    </row>
    <row r="148" spans="1:11" ht="12.75" customHeight="1" x14ac:dyDescent="0.25">
      <c r="A148" s="853"/>
      <c r="B148" s="517"/>
      <c r="C148" s="522">
        <v>4440</v>
      </c>
      <c r="D148" s="291" t="s">
        <v>55</v>
      </c>
      <c r="E148" s="858">
        <v>22674</v>
      </c>
      <c r="F148" s="858">
        <v>22674</v>
      </c>
      <c r="G148" s="521">
        <f t="shared" si="4"/>
        <v>100</v>
      </c>
      <c r="H148" s="525"/>
      <c r="I148" s="961">
        <f t="shared" si="3"/>
        <v>0</v>
      </c>
      <c r="J148" s="961">
        <f t="shared" si="5"/>
        <v>0</v>
      </c>
      <c r="K148" s="1424"/>
    </row>
    <row r="149" spans="1:11" ht="30" customHeight="1" x14ac:dyDescent="0.2">
      <c r="A149" s="853"/>
      <c r="B149" s="517"/>
      <c r="C149" s="540">
        <v>4700</v>
      </c>
      <c r="D149" s="190" t="s">
        <v>60</v>
      </c>
      <c r="E149" s="864">
        <v>370</v>
      </c>
      <c r="F149" s="864">
        <v>370</v>
      </c>
      <c r="G149" s="859">
        <f t="shared" si="4"/>
        <v>100</v>
      </c>
      <c r="H149" s="865"/>
      <c r="I149" s="1334">
        <f t="shared" si="3"/>
        <v>0</v>
      </c>
      <c r="J149" s="1334">
        <f t="shared" si="5"/>
        <v>0</v>
      </c>
      <c r="K149" s="1335"/>
    </row>
    <row r="150" spans="1:11" s="36" customFormat="1" ht="15" customHeight="1" x14ac:dyDescent="0.25">
      <c r="A150" s="853"/>
      <c r="B150" s="517"/>
      <c r="C150" s="556"/>
      <c r="D150" s="516" t="s">
        <v>147</v>
      </c>
      <c r="E150" s="907">
        <f>SUM(E151:E169)</f>
        <v>2843985</v>
      </c>
      <c r="F150" s="907">
        <f>SUM(F151:F169)</f>
        <v>2843985</v>
      </c>
      <c r="G150" s="524">
        <f t="shared" si="4"/>
        <v>100</v>
      </c>
      <c r="H150" s="523">
        <f>SUM(H151:H169)</f>
        <v>2842397</v>
      </c>
      <c r="I150" s="524">
        <f t="shared" si="3"/>
        <v>99.944162855992559</v>
      </c>
      <c r="J150" s="1230">
        <f t="shared" si="5"/>
        <v>99.944162855992559</v>
      </c>
      <c r="K150" s="1232"/>
    </row>
    <row r="151" spans="1:11" s="36" customFormat="1" ht="12.75" customHeight="1" x14ac:dyDescent="0.25">
      <c r="A151" s="1131"/>
      <c r="B151" s="876"/>
      <c r="C151" s="1145">
        <v>3020</v>
      </c>
      <c r="D151" s="1146" t="s">
        <v>37</v>
      </c>
      <c r="E151" s="1147">
        <v>4769</v>
      </c>
      <c r="F151" s="1147">
        <v>4769</v>
      </c>
      <c r="G151" s="1148">
        <f t="shared" si="4"/>
        <v>100</v>
      </c>
      <c r="H151" s="1149">
        <v>4668</v>
      </c>
      <c r="I151" s="1148">
        <f t="shared" si="3"/>
        <v>97.882155588173632</v>
      </c>
      <c r="J151" s="1148">
        <f t="shared" si="5"/>
        <v>97.882155588173632</v>
      </c>
      <c r="K151" s="1150"/>
    </row>
    <row r="152" spans="1:11" ht="12.75" customHeight="1" x14ac:dyDescent="0.25">
      <c r="A152" s="853"/>
      <c r="B152" s="517"/>
      <c r="C152" s="533">
        <v>4010</v>
      </c>
      <c r="D152" s="534" t="s">
        <v>39</v>
      </c>
      <c r="E152" s="1007">
        <v>1775297</v>
      </c>
      <c r="F152" s="1007">
        <v>1775297</v>
      </c>
      <c r="G152" s="1008">
        <f t="shared" si="4"/>
        <v>100</v>
      </c>
      <c r="H152" s="1009">
        <v>1831209</v>
      </c>
      <c r="I152" s="1008">
        <f t="shared" si="3"/>
        <v>103.14944485345269</v>
      </c>
      <c r="J152" s="1008">
        <f t="shared" si="5"/>
        <v>103.14944485345269</v>
      </c>
      <c r="K152" s="1010"/>
    </row>
    <row r="153" spans="1:11" ht="12.75" customHeight="1" x14ac:dyDescent="0.25">
      <c r="A153" s="853"/>
      <c r="B153" s="517"/>
      <c r="C153" s="522">
        <v>4040</v>
      </c>
      <c r="D153" s="291" t="s">
        <v>41</v>
      </c>
      <c r="E153" s="858">
        <v>150472</v>
      </c>
      <c r="F153" s="858">
        <v>150472</v>
      </c>
      <c r="G153" s="521">
        <f t="shared" si="4"/>
        <v>100</v>
      </c>
      <c r="H153" s="525">
        <v>144909</v>
      </c>
      <c r="I153" s="521">
        <f t="shared" si="3"/>
        <v>96.302966664894456</v>
      </c>
      <c r="J153" s="521">
        <f t="shared" si="5"/>
        <v>96.302966664894456</v>
      </c>
      <c r="K153" s="526"/>
    </row>
    <row r="154" spans="1:11" ht="12.75" customHeight="1" x14ac:dyDescent="0.25">
      <c r="A154" s="853"/>
      <c r="B154" s="517"/>
      <c r="C154" s="522">
        <v>4110</v>
      </c>
      <c r="D154" s="291" t="s">
        <v>42</v>
      </c>
      <c r="E154" s="858">
        <v>329998</v>
      </c>
      <c r="F154" s="858">
        <v>329998</v>
      </c>
      <c r="G154" s="521">
        <f t="shared" si="4"/>
        <v>100</v>
      </c>
      <c r="H154" s="525">
        <v>345940</v>
      </c>
      <c r="I154" s="521">
        <f t="shared" si="3"/>
        <v>104.83093836932345</v>
      </c>
      <c r="J154" s="521">
        <f t="shared" si="5"/>
        <v>104.83093836932345</v>
      </c>
      <c r="K154" s="526"/>
    </row>
    <row r="155" spans="1:11" ht="12.75" customHeight="1" x14ac:dyDescent="0.25">
      <c r="A155" s="853"/>
      <c r="B155" s="517"/>
      <c r="C155" s="522">
        <v>4120</v>
      </c>
      <c r="D155" s="291" t="s">
        <v>43</v>
      </c>
      <c r="E155" s="858">
        <v>47421</v>
      </c>
      <c r="F155" s="858">
        <v>47421</v>
      </c>
      <c r="G155" s="521">
        <f t="shared" si="4"/>
        <v>100</v>
      </c>
      <c r="H155" s="525">
        <v>49048</v>
      </c>
      <c r="I155" s="521">
        <f t="shared" si="3"/>
        <v>103.43096940174183</v>
      </c>
      <c r="J155" s="521">
        <f t="shared" si="5"/>
        <v>103.43096940174183</v>
      </c>
      <c r="K155" s="526"/>
    </row>
    <row r="156" spans="1:11" ht="12.75" customHeight="1" x14ac:dyDescent="0.25">
      <c r="A156" s="853"/>
      <c r="B156" s="517"/>
      <c r="C156" s="884">
        <v>4170</v>
      </c>
      <c r="D156" s="544" t="s">
        <v>45</v>
      </c>
      <c r="E156" s="885">
        <v>914</v>
      </c>
      <c r="F156" s="885">
        <v>914</v>
      </c>
      <c r="G156" s="886">
        <f t="shared" si="4"/>
        <v>100</v>
      </c>
      <c r="H156" s="887">
        <v>918</v>
      </c>
      <c r="I156" s="886">
        <f t="shared" si="3"/>
        <v>100.43763676148797</v>
      </c>
      <c r="J156" s="886">
        <f t="shared" si="5"/>
        <v>100.43763676148797</v>
      </c>
      <c r="K156" s="888"/>
    </row>
    <row r="157" spans="1:11" ht="12.75" customHeight="1" x14ac:dyDescent="0.25">
      <c r="A157" s="853"/>
      <c r="B157" s="517"/>
      <c r="C157" s="522">
        <v>4210</v>
      </c>
      <c r="D157" s="291" t="s">
        <v>31</v>
      </c>
      <c r="E157" s="858">
        <v>68727</v>
      </c>
      <c r="F157" s="858">
        <v>68727</v>
      </c>
      <c r="G157" s="521">
        <f t="shared" si="4"/>
        <v>100</v>
      </c>
      <c r="H157" s="525">
        <v>73250</v>
      </c>
      <c r="I157" s="521">
        <f t="shared" si="3"/>
        <v>106.58111077160359</v>
      </c>
      <c r="J157" s="521">
        <f t="shared" si="5"/>
        <v>106.58111077160359</v>
      </c>
      <c r="K157" s="526"/>
    </row>
    <row r="158" spans="1:11" ht="33.75" hidden="1" customHeight="1" x14ac:dyDescent="0.25">
      <c r="A158" s="853"/>
      <c r="B158" s="517"/>
      <c r="C158" s="540">
        <v>4230</v>
      </c>
      <c r="D158" s="484" t="s">
        <v>103</v>
      </c>
      <c r="E158" s="864"/>
      <c r="F158" s="864"/>
      <c r="G158" s="859" t="e">
        <f t="shared" si="4"/>
        <v>#DIV/0!</v>
      </c>
      <c r="H158" s="865"/>
      <c r="I158" s="1044" t="e">
        <f>SUM(H158/F158*100)</f>
        <v>#DIV/0!</v>
      </c>
      <c r="J158" s="1044" t="e">
        <f>SUM(H158/E158*100)</f>
        <v>#DIV/0!</v>
      </c>
      <c r="K158" s="526"/>
    </row>
    <row r="159" spans="1:11" ht="12.75" customHeight="1" x14ac:dyDescent="0.25">
      <c r="A159" s="853"/>
      <c r="B159" s="517"/>
      <c r="C159" s="522">
        <v>4240</v>
      </c>
      <c r="D159" s="291" t="s">
        <v>88</v>
      </c>
      <c r="E159" s="858">
        <v>15171</v>
      </c>
      <c r="F159" s="858">
        <v>15171</v>
      </c>
      <c r="G159" s="521">
        <f t="shared" si="4"/>
        <v>100</v>
      </c>
      <c r="H159" s="525">
        <v>9342</v>
      </c>
      <c r="I159" s="521">
        <f t="shared" si="3"/>
        <v>61.578010678267745</v>
      </c>
      <c r="J159" s="521">
        <f t="shared" si="5"/>
        <v>61.578010678267745</v>
      </c>
      <c r="K159" s="526"/>
    </row>
    <row r="160" spans="1:11" ht="12.75" customHeight="1" x14ac:dyDescent="0.25">
      <c r="A160" s="853"/>
      <c r="B160" s="517"/>
      <c r="C160" s="522">
        <v>4260</v>
      </c>
      <c r="D160" s="291" t="s">
        <v>46</v>
      </c>
      <c r="E160" s="858">
        <v>223339</v>
      </c>
      <c r="F160" s="858">
        <v>223339</v>
      </c>
      <c r="G160" s="521">
        <f t="shared" si="4"/>
        <v>100</v>
      </c>
      <c r="H160" s="525">
        <v>200378</v>
      </c>
      <c r="I160" s="521">
        <f t="shared" si="3"/>
        <v>89.719216079592016</v>
      </c>
      <c r="J160" s="521">
        <f t="shared" si="5"/>
        <v>89.719216079592016</v>
      </c>
      <c r="K160" s="526"/>
    </row>
    <row r="161" spans="1:11" ht="12.75" hidden="1" customHeight="1" x14ac:dyDescent="0.25">
      <c r="A161" s="853"/>
      <c r="B161" s="517"/>
      <c r="C161" s="522">
        <v>4270</v>
      </c>
      <c r="D161" s="291" t="s">
        <v>47</v>
      </c>
      <c r="E161" s="858"/>
      <c r="F161" s="858"/>
      <c r="G161" s="521" t="e">
        <f t="shared" si="4"/>
        <v>#DIV/0!</v>
      </c>
      <c r="H161" s="525"/>
      <c r="I161" s="521" t="e">
        <f t="shared" si="3"/>
        <v>#DIV/0!</v>
      </c>
      <c r="J161" s="521" t="e">
        <f t="shared" si="5"/>
        <v>#DIV/0!</v>
      </c>
      <c r="K161" s="526"/>
    </row>
    <row r="162" spans="1:11" ht="12.75" customHeight="1" x14ac:dyDescent="0.25">
      <c r="A162" s="853"/>
      <c r="B162" s="517"/>
      <c r="C162" s="522">
        <v>4270</v>
      </c>
      <c r="D162" s="291" t="s">
        <v>47</v>
      </c>
      <c r="E162" s="858">
        <v>30713</v>
      </c>
      <c r="F162" s="858">
        <v>30713</v>
      </c>
      <c r="G162" s="859">
        <f>SUM(F162/E162*100)</f>
        <v>100</v>
      </c>
      <c r="H162" s="525">
        <v>13772</v>
      </c>
      <c r="I162" s="521"/>
      <c r="J162" s="521"/>
      <c r="K162" s="526"/>
    </row>
    <row r="163" spans="1:11" ht="12.75" customHeight="1" x14ac:dyDescent="0.25">
      <c r="A163" s="853"/>
      <c r="B163" s="517"/>
      <c r="C163" s="522">
        <v>4280</v>
      </c>
      <c r="D163" s="291" t="s">
        <v>48</v>
      </c>
      <c r="E163" s="858">
        <v>2742</v>
      </c>
      <c r="F163" s="858">
        <v>2742</v>
      </c>
      <c r="G163" s="521">
        <f t="shared" si="4"/>
        <v>100</v>
      </c>
      <c r="H163" s="525">
        <v>2755</v>
      </c>
      <c r="I163" s="521">
        <f t="shared" si="3"/>
        <v>100.47410649161196</v>
      </c>
      <c r="J163" s="521">
        <f t="shared" si="5"/>
        <v>100.47410649161196</v>
      </c>
      <c r="K163" s="526"/>
    </row>
    <row r="164" spans="1:11" ht="12.75" customHeight="1" x14ac:dyDescent="0.25">
      <c r="A164" s="853"/>
      <c r="B164" s="517"/>
      <c r="C164" s="522">
        <v>4300</v>
      </c>
      <c r="D164" s="196" t="s">
        <v>22</v>
      </c>
      <c r="E164" s="858">
        <v>72095</v>
      </c>
      <c r="F164" s="858">
        <v>72095</v>
      </c>
      <c r="G164" s="521">
        <f t="shared" si="4"/>
        <v>100</v>
      </c>
      <c r="H164" s="525">
        <v>50486</v>
      </c>
      <c r="I164" s="521">
        <f t="shared" si="3"/>
        <v>70.027047645467789</v>
      </c>
      <c r="J164" s="521">
        <f t="shared" si="5"/>
        <v>70.027047645467789</v>
      </c>
      <c r="K164" s="526"/>
    </row>
    <row r="165" spans="1:11" ht="16.5" customHeight="1" x14ac:dyDescent="0.2">
      <c r="A165" s="853"/>
      <c r="B165" s="517"/>
      <c r="C165" s="540">
        <v>4360</v>
      </c>
      <c r="D165" s="1004" t="s">
        <v>234</v>
      </c>
      <c r="E165" s="864">
        <v>7704</v>
      </c>
      <c r="F165" s="864">
        <v>7704</v>
      </c>
      <c r="G165" s="859">
        <f t="shared" si="4"/>
        <v>100</v>
      </c>
      <c r="H165" s="865">
        <v>5509</v>
      </c>
      <c r="I165" s="859">
        <f t="shared" si="3"/>
        <v>71.508307372793354</v>
      </c>
      <c r="J165" s="864">
        <f t="shared" si="5"/>
        <v>71.508307372793354</v>
      </c>
      <c r="K165" s="889"/>
    </row>
    <row r="166" spans="1:11" ht="12.75" customHeight="1" x14ac:dyDescent="0.25">
      <c r="A166" s="853"/>
      <c r="B166" s="517"/>
      <c r="C166" s="522">
        <v>4410</v>
      </c>
      <c r="D166" s="291" t="s">
        <v>54</v>
      </c>
      <c r="E166" s="858">
        <v>2742</v>
      </c>
      <c r="F166" s="858">
        <v>2742</v>
      </c>
      <c r="G166" s="896">
        <f t="shared" si="4"/>
        <v>100</v>
      </c>
      <c r="H166" s="525">
        <v>2755</v>
      </c>
      <c r="I166" s="896">
        <f t="shared" si="3"/>
        <v>100.47410649161196</v>
      </c>
      <c r="J166" s="896">
        <f t="shared" si="5"/>
        <v>100.47410649161196</v>
      </c>
      <c r="K166" s="526"/>
    </row>
    <row r="167" spans="1:11" ht="12.75" customHeight="1" x14ac:dyDescent="0.25">
      <c r="A167" s="853"/>
      <c r="B167" s="517"/>
      <c r="C167" s="522">
        <v>4440</v>
      </c>
      <c r="D167" s="291" t="s">
        <v>55</v>
      </c>
      <c r="E167" s="858">
        <v>107996</v>
      </c>
      <c r="F167" s="858">
        <v>107996</v>
      </c>
      <c r="G167" s="896">
        <f t="shared" si="4"/>
        <v>100</v>
      </c>
      <c r="H167" s="525">
        <v>104088</v>
      </c>
      <c r="I167" s="896">
        <f t="shared" si="3"/>
        <v>96.38134745731324</v>
      </c>
      <c r="J167" s="896">
        <f t="shared" si="5"/>
        <v>96.38134745731324</v>
      </c>
      <c r="K167" s="526"/>
    </row>
    <row r="168" spans="1:11" ht="12.75" customHeight="1" x14ac:dyDescent="0.25">
      <c r="A168" s="853"/>
      <c r="B168" s="517"/>
      <c r="C168" s="522">
        <v>4480</v>
      </c>
      <c r="D168" s="291" t="s">
        <v>56</v>
      </c>
      <c r="E168" s="858">
        <v>823</v>
      </c>
      <c r="F168" s="858">
        <v>823</v>
      </c>
      <c r="G168" s="896">
        <f t="shared" si="4"/>
        <v>100</v>
      </c>
      <c r="H168" s="525">
        <v>919</v>
      </c>
      <c r="I168" s="896">
        <f t="shared" si="3"/>
        <v>111.66464155528556</v>
      </c>
      <c r="J168" s="896">
        <f t="shared" si="5"/>
        <v>111.66464155528556</v>
      </c>
      <c r="K168" s="526"/>
    </row>
    <row r="169" spans="1:11" ht="33.75" customHeight="1" x14ac:dyDescent="0.2">
      <c r="A169" s="853"/>
      <c r="B169" s="517"/>
      <c r="C169" s="540">
        <v>4700</v>
      </c>
      <c r="D169" s="190" t="s">
        <v>60</v>
      </c>
      <c r="E169" s="859">
        <v>3062</v>
      </c>
      <c r="F169" s="859">
        <v>3062</v>
      </c>
      <c r="G169" s="864">
        <f t="shared" si="4"/>
        <v>100</v>
      </c>
      <c r="H169" s="860">
        <v>2451</v>
      </c>
      <c r="I169" s="864">
        <f t="shared" si="3"/>
        <v>80.045721750489875</v>
      </c>
      <c r="J169" s="864">
        <f t="shared" si="5"/>
        <v>80.045721750489875</v>
      </c>
      <c r="K169" s="897"/>
    </row>
    <row r="170" spans="1:11" ht="15" customHeight="1" x14ac:dyDescent="0.25">
      <c r="A170" s="853"/>
      <c r="B170" s="517"/>
      <c r="C170" s="556"/>
      <c r="D170" s="516" t="s">
        <v>139</v>
      </c>
      <c r="E170" s="940">
        <f>SUM(E171:E177)</f>
        <v>40240</v>
      </c>
      <c r="F170" s="940">
        <f>SUM(F171:F177)</f>
        <v>40240</v>
      </c>
      <c r="G170" s="518">
        <f t="shared" ref="G170:G190" si="6">SUM(F170/E170*100)</f>
        <v>100</v>
      </c>
      <c r="H170" s="940">
        <f>SUM(H171:H177)</f>
        <v>31433</v>
      </c>
      <c r="I170" s="518">
        <f t="shared" ref="I170:I179" si="7">SUM(H170/F170*100)</f>
        <v>78.113817097415506</v>
      </c>
      <c r="J170" s="1235">
        <f t="shared" ref="J170:J179" si="8">SUM(H170/E170*100)</f>
        <v>78.113817097415506</v>
      </c>
      <c r="K170" s="1234"/>
    </row>
    <row r="171" spans="1:11" ht="12.75" customHeight="1" x14ac:dyDescent="0.25">
      <c r="A171" s="853"/>
      <c r="B171" s="517"/>
      <c r="C171" s="1151">
        <v>4010</v>
      </c>
      <c r="D171" s="1152" t="s">
        <v>39</v>
      </c>
      <c r="E171" s="1153">
        <v>13959</v>
      </c>
      <c r="F171" s="1153">
        <v>13959</v>
      </c>
      <c r="G171" s="1154">
        <f t="shared" si="6"/>
        <v>100</v>
      </c>
      <c r="H171" s="1155">
        <v>26433</v>
      </c>
      <c r="I171" s="1154">
        <f t="shared" si="7"/>
        <v>189.36170212765958</v>
      </c>
      <c r="J171" s="1154">
        <f t="shared" si="8"/>
        <v>189.36170212765958</v>
      </c>
      <c r="K171" s="1156"/>
    </row>
    <row r="172" spans="1:11" ht="12.75" hidden="1" customHeight="1" x14ac:dyDescent="0.25">
      <c r="A172" s="853"/>
      <c r="B172" s="517"/>
      <c r="C172" s="522">
        <v>4110</v>
      </c>
      <c r="D172" s="291" t="s">
        <v>42</v>
      </c>
      <c r="E172" s="858"/>
      <c r="F172" s="858"/>
      <c r="G172" s="521" t="e">
        <f t="shared" si="6"/>
        <v>#DIV/0!</v>
      </c>
      <c r="H172" s="525"/>
      <c r="I172" s="521" t="e">
        <f t="shared" si="7"/>
        <v>#DIV/0!</v>
      </c>
      <c r="J172" s="521" t="e">
        <f t="shared" si="8"/>
        <v>#DIV/0!</v>
      </c>
      <c r="K172" s="526"/>
    </row>
    <row r="173" spans="1:11" ht="12.75" customHeight="1" x14ac:dyDescent="0.25">
      <c r="A173" s="853"/>
      <c r="B173" s="517"/>
      <c r="C173" s="522">
        <v>4170</v>
      </c>
      <c r="D173" s="291" t="s">
        <v>45</v>
      </c>
      <c r="E173" s="858">
        <v>5000</v>
      </c>
      <c r="F173" s="858">
        <v>5000</v>
      </c>
      <c r="G173" s="521">
        <f t="shared" si="6"/>
        <v>100</v>
      </c>
      <c r="H173" s="525">
        <v>5000</v>
      </c>
      <c r="I173" s="521">
        <f t="shared" si="7"/>
        <v>100</v>
      </c>
      <c r="J173" s="521">
        <f t="shared" si="8"/>
        <v>100</v>
      </c>
      <c r="K173" s="526"/>
    </row>
    <row r="174" spans="1:11" ht="12.75" hidden="1" customHeight="1" x14ac:dyDescent="0.25">
      <c r="A174" s="853"/>
      <c r="B174" s="517"/>
      <c r="C174" s="522">
        <v>4270</v>
      </c>
      <c r="D174" s="291" t="s">
        <v>47</v>
      </c>
      <c r="E174" s="858"/>
      <c r="F174" s="858"/>
      <c r="G174" s="521" t="e">
        <f t="shared" si="6"/>
        <v>#DIV/0!</v>
      </c>
      <c r="H174" s="525"/>
      <c r="I174" s="521" t="e">
        <f t="shared" si="7"/>
        <v>#DIV/0!</v>
      </c>
      <c r="J174" s="521" t="e">
        <f t="shared" si="8"/>
        <v>#DIV/0!</v>
      </c>
      <c r="K174" s="526"/>
    </row>
    <row r="175" spans="1:11" ht="30" hidden="1" customHeight="1" x14ac:dyDescent="0.2">
      <c r="A175" s="853"/>
      <c r="B175" s="517"/>
      <c r="C175" s="540">
        <v>6060</v>
      </c>
      <c r="D175" s="190" t="s">
        <v>62</v>
      </c>
      <c r="E175" s="864"/>
      <c r="F175" s="864"/>
      <c r="G175" s="859" t="e">
        <f t="shared" si="6"/>
        <v>#DIV/0!</v>
      </c>
      <c r="H175" s="865"/>
      <c r="I175" s="859"/>
      <c r="J175" s="859"/>
      <c r="K175" s="889"/>
    </row>
    <row r="176" spans="1:11" ht="15" customHeight="1" x14ac:dyDescent="0.25">
      <c r="A176" s="853"/>
      <c r="B176" s="517"/>
      <c r="C176" s="540">
        <v>4210</v>
      </c>
      <c r="D176" s="291" t="s">
        <v>31</v>
      </c>
      <c r="E176" s="864">
        <v>8862</v>
      </c>
      <c r="F176" s="864">
        <v>8862</v>
      </c>
      <c r="G176" s="521">
        <f t="shared" si="6"/>
        <v>100</v>
      </c>
      <c r="H176" s="865"/>
      <c r="I176" s="859"/>
      <c r="J176" s="859"/>
      <c r="K176" s="889"/>
    </row>
    <row r="177" spans="1:11" ht="14.25" customHeight="1" x14ac:dyDescent="0.25">
      <c r="A177" s="853"/>
      <c r="B177" s="517"/>
      <c r="C177" s="514">
        <v>4260</v>
      </c>
      <c r="D177" s="291" t="s">
        <v>46</v>
      </c>
      <c r="E177" s="870">
        <v>12419</v>
      </c>
      <c r="F177" s="870">
        <v>12419</v>
      </c>
      <c r="G177" s="521">
        <f t="shared" si="6"/>
        <v>100</v>
      </c>
      <c r="H177" s="908"/>
      <c r="I177" s="871"/>
      <c r="J177" s="871"/>
      <c r="K177" s="909"/>
    </row>
    <row r="178" spans="1:11" s="33" customFormat="1" ht="15" customHeight="1" x14ac:dyDescent="0.2">
      <c r="A178" s="828"/>
      <c r="B178" s="515">
        <v>80134</v>
      </c>
      <c r="C178" s="515"/>
      <c r="D178" s="516" t="s">
        <v>148</v>
      </c>
      <c r="E178" s="939">
        <f>SUM(E179+E191)</f>
        <v>692158</v>
      </c>
      <c r="F178" s="939">
        <f>SUM(F179+F191)</f>
        <v>692158</v>
      </c>
      <c r="G178" s="937">
        <f t="shared" si="6"/>
        <v>100</v>
      </c>
      <c r="H178" s="941">
        <f>SUM(H179+H191)</f>
        <v>783952</v>
      </c>
      <c r="I178" s="524">
        <f t="shared" si="7"/>
        <v>113.26200087263312</v>
      </c>
      <c r="J178" s="1230">
        <f t="shared" si="8"/>
        <v>113.26200087263312</v>
      </c>
      <c r="K178" s="1233"/>
    </row>
    <row r="179" spans="1:11" s="34" customFormat="1" ht="15" customHeight="1" x14ac:dyDescent="0.2">
      <c r="A179" s="853"/>
      <c r="B179" s="517"/>
      <c r="C179" s="558"/>
      <c r="D179" s="516" t="s">
        <v>137</v>
      </c>
      <c r="E179" s="939">
        <f>SUM(E180:E190)</f>
        <v>692158</v>
      </c>
      <c r="F179" s="939">
        <f>SUM(F180:F190)</f>
        <v>692158</v>
      </c>
      <c r="G179" s="937">
        <f t="shared" si="6"/>
        <v>100</v>
      </c>
      <c r="H179" s="941">
        <f>SUM(H180:H190)</f>
        <v>783952</v>
      </c>
      <c r="I179" s="524">
        <f t="shared" si="7"/>
        <v>113.26200087263312</v>
      </c>
      <c r="J179" s="1230">
        <f t="shared" si="8"/>
        <v>113.26200087263312</v>
      </c>
      <c r="K179" s="1231"/>
    </row>
    <row r="180" spans="1:11" s="34" customFormat="1" ht="12.75" customHeight="1" x14ac:dyDescent="0.25">
      <c r="A180" s="853"/>
      <c r="B180" s="517"/>
      <c r="C180" s="519">
        <v>3020</v>
      </c>
      <c r="D180" s="124" t="s">
        <v>37</v>
      </c>
      <c r="E180" s="891">
        <v>900</v>
      </c>
      <c r="F180" s="891">
        <v>900</v>
      </c>
      <c r="G180" s="892">
        <f t="shared" si="6"/>
        <v>100</v>
      </c>
      <c r="H180" s="898">
        <v>900</v>
      </c>
      <c r="I180" s="899">
        <f t="shared" ref="I180:I190" si="9">SUM(H180/F180*100)</f>
        <v>100</v>
      </c>
      <c r="J180" s="1143">
        <f t="shared" ref="J180:J190" si="10">SUM(H180/E180*100)</f>
        <v>100</v>
      </c>
      <c r="K180" s="1144"/>
    </row>
    <row r="181" spans="1:11" ht="12.75" customHeight="1" x14ac:dyDescent="0.25">
      <c r="A181" s="853"/>
      <c r="B181" s="517"/>
      <c r="C181" s="522">
        <v>4010</v>
      </c>
      <c r="D181" s="291" t="s">
        <v>39</v>
      </c>
      <c r="E181" s="858">
        <v>431584</v>
      </c>
      <c r="F181" s="858">
        <v>431584</v>
      </c>
      <c r="G181" s="521">
        <f t="shared" si="6"/>
        <v>100</v>
      </c>
      <c r="H181" s="525">
        <v>504140</v>
      </c>
      <c r="I181" s="521">
        <f t="shared" si="9"/>
        <v>116.811559279306</v>
      </c>
      <c r="J181" s="521">
        <f t="shared" si="10"/>
        <v>116.811559279306</v>
      </c>
      <c r="K181" s="526"/>
    </row>
    <row r="182" spans="1:11" ht="12.75" customHeight="1" x14ac:dyDescent="0.25">
      <c r="A182" s="853"/>
      <c r="B182" s="517"/>
      <c r="C182" s="522">
        <v>4040</v>
      </c>
      <c r="D182" s="291" t="s">
        <v>41</v>
      </c>
      <c r="E182" s="858">
        <v>38941</v>
      </c>
      <c r="F182" s="858">
        <v>38941</v>
      </c>
      <c r="G182" s="521">
        <f t="shared" si="6"/>
        <v>100</v>
      </c>
      <c r="H182" s="525">
        <v>38000</v>
      </c>
      <c r="I182" s="521">
        <f t="shared" si="9"/>
        <v>97.583523792403895</v>
      </c>
      <c r="J182" s="521">
        <f t="shared" si="10"/>
        <v>97.583523792403895</v>
      </c>
      <c r="K182" s="526"/>
    </row>
    <row r="183" spans="1:11" ht="12.75" customHeight="1" x14ac:dyDescent="0.25">
      <c r="A183" s="853"/>
      <c r="B183" s="517"/>
      <c r="C183" s="522">
        <v>4110</v>
      </c>
      <c r="D183" s="291" t="s">
        <v>42</v>
      </c>
      <c r="E183" s="858">
        <v>80900</v>
      </c>
      <c r="F183" s="858">
        <v>80900</v>
      </c>
      <c r="G183" s="521">
        <f t="shared" si="6"/>
        <v>100</v>
      </c>
      <c r="H183" s="525">
        <v>95200</v>
      </c>
      <c r="I183" s="521">
        <f t="shared" si="9"/>
        <v>117.67614338689741</v>
      </c>
      <c r="J183" s="521">
        <f t="shared" si="10"/>
        <v>117.67614338689741</v>
      </c>
      <c r="K183" s="526"/>
    </row>
    <row r="184" spans="1:11" ht="12.75" customHeight="1" x14ac:dyDescent="0.25">
      <c r="A184" s="853"/>
      <c r="B184" s="517"/>
      <c r="C184" s="522">
        <v>4120</v>
      </c>
      <c r="D184" s="291" t="s">
        <v>43</v>
      </c>
      <c r="E184" s="858">
        <v>11600</v>
      </c>
      <c r="F184" s="858">
        <v>11600</v>
      </c>
      <c r="G184" s="521">
        <f t="shared" si="6"/>
        <v>100</v>
      </c>
      <c r="H184" s="525">
        <v>13500</v>
      </c>
      <c r="I184" s="521">
        <f t="shared" si="9"/>
        <v>116.37931034482759</v>
      </c>
      <c r="J184" s="521">
        <f t="shared" si="10"/>
        <v>116.37931034482759</v>
      </c>
      <c r="K184" s="526"/>
    </row>
    <row r="185" spans="1:11" ht="12.75" customHeight="1" x14ac:dyDescent="0.25">
      <c r="A185" s="853"/>
      <c r="B185" s="517"/>
      <c r="C185" s="522">
        <v>4210</v>
      </c>
      <c r="D185" s="291" t="s">
        <v>31</v>
      </c>
      <c r="E185" s="858">
        <v>21426</v>
      </c>
      <c r="F185" s="858">
        <v>21426</v>
      </c>
      <c r="G185" s="521">
        <f t="shared" si="6"/>
        <v>100</v>
      </c>
      <c r="H185" s="525">
        <v>21426</v>
      </c>
      <c r="I185" s="1044">
        <f>SUM(H185/F185*100)</f>
        <v>100</v>
      </c>
      <c r="J185" s="1044">
        <f>SUM(H185/E185*100)</f>
        <v>100</v>
      </c>
      <c r="K185" s="526"/>
    </row>
    <row r="186" spans="1:11" ht="12.75" customHeight="1" x14ac:dyDescent="0.25">
      <c r="A186" s="853"/>
      <c r="B186" s="517"/>
      <c r="C186" s="522">
        <v>4220</v>
      </c>
      <c r="D186" s="291" t="s">
        <v>162</v>
      </c>
      <c r="E186" s="858">
        <v>1500</v>
      </c>
      <c r="F186" s="858">
        <v>1500</v>
      </c>
      <c r="G186" s="521">
        <f t="shared" si="6"/>
        <v>100</v>
      </c>
      <c r="H186" s="525">
        <v>1500</v>
      </c>
      <c r="I186" s="1044">
        <f>SUM(H186/F186*100)</f>
        <v>100</v>
      </c>
      <c r="J186" s="1044">
        <f>SUM(H186/E186*100)</f>
        <v>100</v>
      </c>
      <c r="K186" s="526"/>
    </row>
    <row r="187" spans="1:11" ht="12.75" customHeight="1" x14ac:dyDescent="0.25">
      <c r="A187" s="853"/>
      <c r="B187" s="517"/>
      <c r="C187" s="522">
        <v>4240</v>
      </c>
      <c r="D187" s="291" t="s">
        <v>88</v>
      </c>
      <c r="E187" s="858">
        <v>41180</v>
      </c>
      <c r="F187" s="858">
        <v>41180</v>
      </c>
      <c r="G187" s="521">
        <f t="shared" si="6"/>
        <v>100</v>
      </c>
      <c r="H187" s="525">
        <v>41180</v>
      </c>
      <c r="I187" s="1044">
        <f>SUM(H187/F187*100)</f>
        <v>100</v>
      </c>
      <c r="J187" s="1044">
        <f>SUM(H187/E187*100)</f>
        <v>100</v>
      </c>
      <c r="K187" s="526"/>
    </row>
    <row r="188" spans="1:11" ht="12.75" customHeight="1" x14ac:dyDescent="0.25">
      <c r="A188" s="853"/>
      <c r="B188" s="517"/>
      <c r="C188" s="522">
        <v>4260</v>
      </c>
      <c r="D188" s="291" t="s">
        <v>46</v>
      </c>
      <c r="E188" s="858">
        <v>36717</v>
      </c>
      <c r="F188" s="858">
        <v>36717</v>
      </c>
      <c r="G188" s="521">
        <f t="shared" si="6"/>
        <v>100</v>
      </c>
      <c r="H188" s="525">
        <v>36717</v>
      </c>
      <c r="I188" s="1044">
        <f>SUM(H188/F188*100)</f>
        <v>100</v>
      </c>
      <c r="J188" s="1044">
        <f>SUM(H188/E188*100)</f>
        <v>100</v>
      </c>
      <c r="K188" s="526"/>
    </row>
    <row r="189" spans="1:11" ht="12.75" customHeight="1" x14ac:dyDescent="0.25">
      <c r="A189" s="853"/>
      <c r="B189" s="517"/>
      <c r="C189" s="522">
        <v>4440</v>
      </c>
      <c r="D189" s="291" t="s">
        <v>55</v>
      </c>
      <c r="E189" s="858">
        <v>20160</v>
      </c>
      <c r="F189" s="858">
        <v>20160</v>
      </c>
      <c r="G189" s="521">
        <f t="shared" si="6"/>
        <v>100</v>
      </c>
      <c r="H189" s="525">
        <v>23039</v>
      </c>
      <c r="I189" s="521">
        <f t="shared" si="9"/>
        <v>114.28075396825396</v>
      </c>
      <c r="J189" s="521">
        <f t="shared" si="10"/>
        <v>114.28075396825396</v>
      </c>
      <c r="K189" s="526"/>
    </row>
    <row r="190" spans="1:11" ht="12.75" customHeight="1" x14ac:dyDescent="0.25">
      <c r="A190" s="853"/>
      <c r="B190" s="517"/>
      <c r="C190" s="900">
        <v>4780</v>
      </c>
      <c r="D190" s="901" t="s">
        <v>138</v>
      </c>
      <c r="E190" s="902">
        <v>7250</v>
      </c>
      <c r="F190" s="902">
        <v>7250</v>
      </c>
      <c r="G190" s="903">
        <f t="shared" si="6"/>
        <v>100</v>
      </c>
      <c r="H190" s="904">
        <v>8350</v>
      </c>
      <c r="I190" s="903">
        <f t="shared" si="9"/>
        <v>115.17241379310346</v>
      </c>
      <c r="J190" s="903">
        <f t="shared" si="10"/>
        <v>115.17241379310346</v>
      </c>
      <c r="K190" s="905"/>
    </row>
    <row r="191" spans="1:11" ht="12.75" hidden="1" customHeight="1" x14ac:dyDescent="0.2">
      <c r="A191" s="853"/>
      <c r="B191" s="517"/>
      <c r="C191" s="517"/>
      <c r="D191" s="942" t="s">
        <v>139</v>
      </c>
      <c r="E191" s="926">
        <f>SUM(E192:E193)</f>
        <v>0</v>
      </c>
      <c r="F191" s="926">
        <f>SUM(F192:F193)</f>
        <v>0</v>
      </c>
      <c r="G191" s="927"/>
      <c r="H191" s="928">
        <f>SUM(H192:H193)</f>
        <v>0</v>
      </c>
      <c r="I191" s="927"/>
      <c r="J191" s="927"/>
      <c r="K191" s="920"/>
    </row>
    <row r="192" spans="1:11" ht="12.75" hidden="1" customHeight="1" x14ac:dyDescent="0.25">
      <c r="A192" s="853"/>
      <c r="B192" s="517"/>
      <c r="C192" s="1151">
        <v>4010</v>
      </c>
      <c r="D192" s="1152" t="s">
        <v>39</v>
      </c>
      <c r="E192" s="1153"/>
      <c r="F192" s="1153"/>
      <c r="G192" s="1154"/>
      <c r="H192" s="1155"/>
      <c r="I192" s="1154"/>
      <c r="J192" s="1154"/>
      <c r="K192" s="1156"/>
    </row>
    <row r="193" spans="1:11" ht="12.75" hidden="1" customHeight="1" x14ac:dyDescent="0.25">
      <c r="A193" s="853"/>
      <c r="B193" s="517"/>
      <c r="C193" s="533">
        <v>4110</v>
      </c>
      <c r="D193" s="534" t="s">
        <v>42</v>
      </c>
      <c r="E193" s="906"/>
      <c r="F193" s="906"/>
      <c r="G193" s="881"/>
      <c r="H193" s="880"/>
      <c r="I193" s="881"/>
      <c r="J193" s="881"/>
      <c r="K193" s="882"/>
    </row>
    <row r="194" spans="1:11" ht="15" customHeight="1" x14ac:dyDescent="0.2">
      <c r="A194" s="853"/>
      <c r="B194" s="515">
        <v>80146</v>
      </c>
      <c r="C194" s="515"/>
      <c r="D194" s="516" t="s">
        <v>149</v>
      </c>
      <c r="E194" s="907">
        <f>SUM(E195+E198+E203+E208+E212)</f>
        <v>22653</v>
      </c>
      <c r="F194" s="907">
        <f>SUM(F195+F198+F203+F208+F212)</f>
        <v>22653</v>
      </c>
      <c r="G194" s="524">
        <f t="shared" ref="G194:G215" si="11">SUM(F194/E194*100)</f>
        <v>100</v>
      </c>
      <c r="H194" s="523">
        <f>SUM(H195+H198+H203+H208+H212)</f>
        <v>46062</v>
      </c>
      <c r="I194" s="524">
        <f t="shared" ref="I194:I213" si="12">SUM(H194/F194*100)</f>
        <v>203.3373063170441</v>
      </c>
      <c r="J194" s="1230">
        <f t="shared" ref="J194:J213" si="13">SUM(H194/E194*100)</f>
        <v>203.3373063170441</v>
      </c>
      <c r="K194" s="1231"/>
    </row>
    <row r="195" spans="1:11" ht="15" customHeight="1" x14ac:dyDescent="0.25">
      <c r="A195" s="1131"/>
      <c r="B195" s="876"/>
      <c r="C195" s="1145"/>
      <c r="D195" s="1157" t="s">
        <v>142</v>
      </c>
      <c r="E195" s="1158">
        <f>SUM(E196:E197)</f>
        <v>2400</v>
      </c>
      <c r="F195" s="1158">
        <f>SUM(F196:F197)</f>
        <v>2400</v>
      </c>
      <c r="G195" s="1159">
        <f t="shared" si="11"/>
        <v>100</v>
      </c>
      <c r="H195" s="1160">
        <f>SUM(H196:H197)</f>
        <v>0</v>
      </c>
      <c r="I195" s="1159">
        <f t="shared" si="12"/>
        <v>0</v>
      </c>
      <c r="J195" s="1159">
        <f t="shared" si="13"/>
        <v>0</v>
      </c>
      <c r="K195" s="1150"/>
    </row>
    <row r="196" spans="1:11" ht="12.75" hidden="1" customHeight="1" x14ac:dyDescent="0.25">
      <c r="A196" s="853"/>
      <c r="B196" s="517"/>
      <c r="C196" s="533">
        <v>4410</v>
      </c>
      <c r="D196" s="534" t="s">
        <v>54</v>
      </c>
      <c r="E196" s="1007"/>
      <c r="F196" s="1007"/>
      <c r="G196" s="1008" t="e">
        <f t="shared" si="11"/>
        <v>#DIV/0!</v>
      </c>
      <c r="H196" s="1009"/>
      <c r="I196" s="1008" t="e">
        <f t="shared" si="12"/>
        <v>#DIV/0!</v>
      </c>
      <c r="J196" s="1008" t="e">
        <f t="shared" si="13"/>
        <v>#DIV/0!</v>
      </c>
      <c r="K196" s="1010"/>
    </row>
    <row r="197" spans="1:11" ht="32.25" customHeight="1" x14ac:dyDescent="0.2">
      <c r="A197" s="853"/>
      <c r="B197" s="517"/>
      <c r="C197" s="514">
        <v>4700</v>
      </c>
      <c r="D197" s="583" t="s">
        <v>60</v>
      </c>
      <c r="E197" s="870">
        <v>2400</v>
      </c>
      <c r="F197" s="870">
        <v>2400</v>
      </c>
      <c r="G197" s="871">
        <f t="shared" si="11"/>
        <v>100</v>
      </c>
      <c r="H197" s="908"/>
      <c r="I197" s="871">
        <f t="shared" si="12"/>
        <v>0</v>
      </c>
      <c r="J197" s="871">
        <f t="shared" si="13"/>
        <v>0</v>
      </c>
      <c r="K197" s="909"/>
    </row>
    <row r="198" spans="1:11" ht="15" customHeight="1" x14ac:dyDescent="0.25">
      <c r="A198" s="853"/>
      <c r="B198" s="517"/>
      <c r="C198" s="556"/>
      <c r="D198" s="516" t="s">
        <v>147</v>
      </c>
      <c r="E198" s="907">
        <f>SUM(E199:E202)</f>
        <v>5800</v>
      </c>
      <c r="F198" s="907">
        <f>SUM(F199:F202)</f>
        <v>5800</v>
      </c>
      <c r="G198" s="524">
        <f t="shared" si="11"/>
        <v>100</v>
      </c>
      <c r="H198" s="523">
        <f>SUM(H199:H202)</f>
        <v>0</v>
      </c>
      <c r="I198" s="524">
        <f t="shared" si="12"/>
        <v>0</v>
      </c>
      <c r="J198" s="1230">
        <f t="shared" si="13"/>
        <v>0</v>
      </c>
      <c r="K198" s="1234"/>
    </row>
    <row r="199" spans="1:11" ht="12.75" hidden="1" customHeight="1" x14ac:dyDescent="0.25">
      <c r="A199" s="853"/>
      <c r="B199" s="517"/>
      <c r="C199" s="854">
        <v>4300</v>
      </c>
      <c r="D199" s="910" t="s">
        <v>22</v>
      </c>
      <c r="E199" s="855"/>
      <c r="F199" s="855"/>
      <c r="G199" s="856" t="e">
        <f t="shared" si="11"/>
        <v>#DIV/0!</v>
      </c>
      <c r="H199" s="857"/>
      <c r="I199" s="856" t="e">
        <f t="shared" si="12"/>
        <v>#DIV/0!</v>
      </c>
      <c r="J199" s="1154" t="e">
        <f t="shared" si="13"/>
        <v>#DIV/0!</v>
      </c>
      <c r="K199" s="1156"/>
    </row>
    <row r="200" spans="1:11" ht="12.75" customHeight="1" x14ac:dyDescent="0.25">
      <c r="A200" s="853"/>
      <c r="B200" s="517"/>
      <c r="C200" s="533">
        <v>4300</v>
      </c>
      <c r="D200" s="910" t="s">
        <v>22</v>
      </c>
      <c r="E200" s="1007">
        <v>1800</v>
      </c>
      <c r="F200" s="1007">
        <v>1800</v>
      </c>
      <c r="G200" s="532">
        <f t="shared" si="11"/>
        <v>100</v>
      </c>
      <c r="H200" s="1009"/>
      <c r="I200" s="1008"/>
      <c r="J200" s="1008"/>
      <c r="K200" s="1010"/>
    </row>
    <row r="201" spans="1:11" ht="12.75" hidden="1" customHeight="1" x14ac:dyDescent="0.25">
      <c r="A201" s="853"/>
      <c r="B201" s="517"/>
      <c r="C201" s="522">
        <v>4410</v>
      </c>
      <c r="D201" s="291" t="s">
        <v>54</v>
      </c>
      <c r="E201" s="858"/>
      <c r="F201" s="858"/>
      <c r="G201" s="521" t="e">
        <f t="shared" si="11"/>
        <v>#DIV/0!</v>
      </c>
      <c r="H201" s="525"/>
      <c r="I201" s="521" t="e">
        <f t="shared" si="12"/>
        <v>#DIV/0!</v>
      </c>
      <c r="J201" s="521" t="e">
        <f t="shared" si="13"/>
        <v>#DIV/0!</v>
      </c>
      <c r="K201" s="526"/>
    </row>
    <row r="202" spans="1:11" ht="24.75" customHeight="1" x14ac:dyDescent="0.2">
      <c r="A202" s="853"/>
      <c r="B202" s="517"/>
      <c r="C202" s="514">
        <v>4700</v>
      </c>
      <c r="D202" s="583" t="s">
        <v>60</v>
      </c>
      <c r="E202" s="870">
        <v>4000</v>
      </c>
      <c r="F202" s="870">
        <v>4000</v>
      </c>
      <c r="G202" s="871">
        <f t="shared" si="11"/>
        <v>100</v>
      </c>
      <c r="H202" s="908"/>
      <c r="I202" s="871">
        <f t="shared" si="12"/>
        <v>0</v>
      </c>
      <c r="J202" s="871">
        <f t="shared" si="13"/>
        <v>0</v>
      </c>
      <c r="K202" s="909"/>
    </row>
    <row r="203" spans="1:11" ht="15" customHeight="1" x14ac:dyDescent="0.25">
      <c r="A203" s="853"/>
      <c r="B203" s="517"/>
      <c r="C203" s="556"/>
      <c r="D203" s="516" t="s">
        <v>144</v>
      </c>
      <c r="E203" s="907">
        <f>SUM(E204:E207)</f>
        <v>4700</v>
      </c>
      <c r="F203" s="907">
        <f>SUM(F204:F207)</f>
        <v>4700</v>
      </c>
      <c r="G203" s="524">
        <f t="shared" si="11"/>
        <v>100</v>
      </c>
      <c r="H203" s="523">
        <f>SUM(H204:H207)</f>
        <v>0</v>
      </c>
      <c r="I203" s="524">
        <f t="shared" si="12"/>
        <v>0</v>
      </c>
      <c r="J203" s="1230">
        <f t="shared" si="13"/>
        <v>0</v>
      </c>
      <c r="K203" s="1232"/>
    </row>
    <row r="204" spans="1:11" ht="12.75" hidden="1" customHeight="1" x14ac:dyDescent="0.25">
      <c r="A204" s="853"/>
      <c r="B204" s="517"/>
      <c r="C204" s="854">
        <v>4300</v>
      </c>
      <c r="D204" s="910" t="s">
        <v>22</v>
      </c>
      <c r="E204" s="855"/>
      <c r="F204" s="855"/>
      <c r="G204" s="856" t="e">
        <f t="shared" si="11"/>
        <v>#DIV/0!</v>
      </c>
      <c r="H204" s="857"/>
      <c r="I204" s="856" t="e">
        <f t="shared" si="12"/>
        <v>#DIV/0!</v>
      </c>
      <c r="J204" s="1154" t="e">
        <f t="shared" si="13"/>
        <v>#DIV/0!</v>
      </c>
      <c r="K204" s="1156"/>
    </row>
    <row r="205" spans="1:11" ht="12.75" customHeight="1" x14ac:dyDescent="0.25">
      <c r="A205" s="853"/>
      <c r="B205" s="517"/>
      <c r="C205" s="854">
        <v>4300</v>
      </c>
      <c r="D205" s="910" t="s">
        <v>22</v>
      </c>
      <c r="E205" s="858">
        <v>700</v>
      </c>
      <c r="F205" s="858">
        <v>700</v>
      </c>
      <c r="G205" s="521">
        <f t="shared" si="11"/>
        <v>100</v>
      </c>
      <c r="H205" s="525"/>
      <c r="I205" s="521">
        <f t="shared" si="12"/>
        <v>0</v>
      </c>
      <c r="J205" s="521">
        <f t="shared" si="13"/>
        <v>0</v>
      </c>
      <c r="K205" s="526"/>
    </row>
    <row r="206" spans="1:11" ht="12.75" hidden="1" customHeight="1" x14ac:dyDescent="0.25">
      <c r="A206" s="853"/>
      <c r="B206" s="517"/>
      <c r="C206" s="522">
        <v>4410</v>
      </c>
      <c r="D206" s="291" t="s">
        <v>54</v>
      </c>
      <c r="E206" s="885"/>
      <c r="F206" s="885"/>
      <c r="G206" s="886" t="e">
        <f t="shared" si="11"/>
        <v>#DIV/0!</v>
      </c>
      <c r="H206" s="887"/>
      <c r="I206" s="1044" t="e">
        <f>SUM(H206/F206*100)</f>
        <v>#DIV/0!</v>
      </c>
      <c r="J206" s="1044" t="e">
        <f>SUM(H206/E206*100)</f>
        <v>#DIV/0!</v>
      </c>
      <c r="K206" s="888"/>
    </row>
    <row r="207" spans="1:11" ht="26.25" customHeight="1" x14ac:dyDescent="0.2">
      <c r="A207" s="853"/>
      <c r="B207" s="517"/>
      <c r="C207" s="514">
        <v>4700</v>
      </c>
      <c r="D207" s="583" t="s">
        <v>60</v>
      </c>
      <c r="E207" s="870">
        <v>4000</v>
      </c>
      <c r="F207" s="870">
        <v>4000</v>
      </c>
      <c r="G207" s="871">
        <f t="shared" si="11"/>
        <v>100</v>
      </c>
      <c r="H207" s="908"/>
      <c r="I207" s="871">
        <f t="shared" si="12"/>
        <v>0</v>
      </c>
      <c r="J207" s="871">
        <f t="shared" si="13"/>
        <v>0</v>
      </c>
      <c r="K207" s="909"/>
    </row>
    <row r="208" spans="1:11" ht="15" hidden="1" customHeight="1" x14ac:dyDescent="0.25">
      <c r="A208" s="853"/>
      <c r="B208" s="517"/>
      <c r="C208" s="556"/>
      <c r="D208" s="516" t="s">
        <v>146</v>
      </c>
      <c r="E208" s="907">
        <f>SUM(E209:E211)</f>
        <v>0</v>
      </c>
      <c r="F208" s="907">
        <f>SUM(F209:F211)</f>
        <v>0</v>
      </c>
      <c r="G208" s="524" t="e">
        <f t="shared" si="11"/>
        <v>#DIV/0!</v>
      </c>
      <c r="H208" s="523">
        <f>SUM(H209:H211)</f>
        <v>0</v>
      </c>
      <c r="I208" s="524" t="e">
        <f t="shared" si="12"/>
        <v>#DIV/0!</v>
      </c>
      <c r="J208" s="1230" t="e">
        <f t="shared" si="13"/>
        <v>#DIV/0!</v>
      </c>
      <c r="K208" s="1232"/>
    </row>
    <row r="209" spans="1:11" ht="12.75" hidden="1" customHeight="1" x14ac:dyDescent="0.25">
      <c r="A209" s="853"/>
      <c r="B209" s="517"/>
      <c r="C209" s="854">
        <v>4300</v>
      </c>
      <c r="D209" s="910" t="s">
        <v>22</v>
      </c>
      <c r="E209" s="855"/>
      <c r="F209" s="855"/>
      <c r="G209" s="856" t="e">
        <f t="shared" si="11"/>
        <v>#DIV/0!</v>
      </c>
      <c r="H209" s="857"/>
      <c r="I209" s="856" t="e">
        <f t="shared" si="12"/>
        <v>#DIV/0!</v>
      </c>
      <c r="J209" s="1154" t="e">
        <f t="shared" si="13"/>
        <v>#DIV/0!</v>
      </c>
      <c r="K209" s="1156"/>
    </row>
    <row r="210" spans="1:11" ht="12.75" hidden="1" customHeight="1" x14ac:dyDescent="0.25">
      <c r="A210" s="853"/>
      <c r="B210" s="517"/>
      <c r="C210" s="522">
        <v>4410</v>
      </c>
      <c r="D210" s="291" t="s">
        <v>54</v>
      </c>
      <c r="E210" s="858"/>
      <c r="F210" s="858"/>
      <c r="G210" s="521" t="e">
        <f t="shared" si="11"/>
        <v>#DIV/0!</v>
      </c>
      <c r="H210" s="525"/>
      <c r="I210" s="521" t="e">
        <f t="shared" si="12"/>
        <v>#DIV/0!</v>
      </c>
      <c r="J210" s="521" t="e">
        <f t="shared" si="13"/>
        <v>#DIV/0!</v>
      </c>
      <c r="K210" s="526"/>
    </row>
    <row r="211" spans="1:11" ht="38.25" hidden="1" customHeight="1" x14ac:dyDescent="0.2">
      <c r="A211" s="853"/>
      <c r="B211" s="517"/>
      <c r="C211" s="514">
        <v>4700</v>
      </c>
      <c r="D211" s="243" t="s">
        <v>60</v>
      </c>
      <c r="E211" s="870">
        <v>0</v>
      </c>
      <c r="F211" s="870">
        <v>0</v>
      </c>
      <c r="G211" s="871" t="e">
        <f t="shared" si="11"/>
        <v>#DIV/0!</v>
      </c>
      <c r="H211" s="908"/>
      <c r="I211" s="871" t="e">
        <f t="shared" si="12"/>
        <v>#DIV/0!</v>
      </c>
      <c r="J211" s="871" t="e">
        <f t="shared" si="13"/>
        <v>#DIV/0!</v>
      </c>
      <c r="K211" s="909"/>
    </row>
    <row r="212" spans="1:11" ht="15" customHeight="1" x14ac:dyDescent="0.2">
      <c r="A212" s="853"/>
      <c r="B212" s="517"/>
      <c r="C212" s="558"/>
      <c r="D212" s="516" t="s">
        <v>139</v>
      </c>
      <c r="E212" s="907">
        <f>SUM(E213:E215)</f>
        <v>9753</v>
      </c>
      <c r="F212" s="907">
        <f>SUM(F213:F215)</f>
        <v>9753</v>
      </c>
      <c r="G212" s="524">
        <f t="shared" si="11"/>
        <v>100</v>
      </c>
      <c r="H212" s="523">
        <f>SUM(H213:H215)</f>
        <v>46062</v>
      </c>
      <c r="I212" s="524">
        <f t="shared" si="12"/>
        <v>472.28545063057521</v>
      </c>
      <c r="J212" s="1230">
        <f t="shared" si="13"/>
        <v>472.28545063057521</v>
      </c>
      <c r="K212" s="1233"/>
    </row>
    <row r="213" spans="1:11" ht="12.75" customHeight="1" x14ac:dyDescent="0.25">
      <c r="A213" s="853"/>
      <c r="B213" s="517"/>
      <c r="C213" s="911">
        <v>4300</v>
      </c>
      <c r="D213" s="912" t="s">
        <v>22</v>
      </c>
      <c r="E213" s="913">
        <v>9753</v>
      </c>
      <c r="F213" s="913">
        <v>9753</v>
      </c>
      <c r="G213" s="914">
        <f t="shared" si="11"/>
        <v>100</v>
      </c>
      <c r="H213" s="915">
        <v>10000</v>
      </c>
      <c r="I213" s="914">
        <f t="shared" si="12"/>
        <v>102.53255408592227</v>
      </c>
      <c r="J213" s="1236">
        <f t="shared" si="13"/>
        <v>102.53255408592227</v>
      </c>
      <c r="K213" s="1237"/>
    </row>
    <row r="214" spans="1:11" ht="12.75" hidden="1" customHeight="1" x14ac:dyDescent="0.25">
      <c r="A214" s="853"/>
      <c r="B214" s="517"/>
      <c r="C214" s="522">
        <v>4410</v>
      </c>
      <c r="D214" s="291" t="s">
        <v>54</v>
      </c>
      <c r="E214" s="864"/>
      <c r="F214" s="864"/>
      <c r="G214" s="521" t="e">
        <f t="shared" si="11"/>
        <v>#DIV/0!</v>
      </c>
      <c r="H214" s="182"/>
      <c r="I214" s="1044" t="e">
        <f>SUM(H214/F214*100)</f>
        <v>#DIV/0!</v>
      </c>
      <c r="J214" s="1044" t="e">
        <f>SUM(H214/E214*100)</f>
        <v>#DIV/0!</v>
      </c>
      <c r="K214" s="889"/>
    </row>
    <row r="215" spans="1:11" ht="26.25" customHeight="1" x14ac:dyDescent="0.25">
      <c r="A215" s="853"/>
      <c r="B215" s="517"/>
      <c r="C215" s="866">
        <v>4700</v>
      </c>
      <c r="D215" s="166" t="s">
        <v>60</v>
      </c>
      <c r="E215" s="883"/>
      <c r="F215" s="883"/>
      <c r="G215" s="961" t="e">
        <f t="shared" si="11"/>
        <v>#DIV/0!</v>
      </c>
      <c r="H215" s="916">
        <v>36062</v>
      </c>
      <c r="I215" s="1429" t="e">
        <f>SUM(H215/F215*100)</f>
        <v>#DIV/0!</v>
      </c>
      <c r="J215" s="1429" t="e">
        <f>SUM(H215/E215*100)</f>
        <v>#DIV/0!</v>
      </c>
      <c r="K215" s="1454"/>
    </row>
    <row r="216" spans="1:11" ht="90" customHeight="1" x14ac:dyDescent="0.2">
      <c r="A216" s="853"/>
      <c r="B216" s="515">
        <v>80150</v>
      </c>
      <c r="C216" s="515"/>
      <c r="D216" s="334" t="s">
        <v>219</v>
      </c>
      <c r="E216" s="907">
        <f>SUM(E217+E226+E245)</f>
        <v>291277</v>
      </c>
      <c r="F216" s="907">
        <f t="shared" ref="F216:H216" si="14">SUM(F217+F226+F245)</f>
        <v>291277</v>
      </c>
      <c r="G216" s="524">
        <f>SUM(F216/E216*100)</f>
        <v>100</v>
      </c>
      <c r="H216" s="907">
        <f t="shared" si="14"/>
        <v>179069</v>
      </c>
      <c r="I216" s="524">
        <f>SUM(H216/F216*100)</f>
        <v>61.477219279242782</v>
      </c>
      <c r="J216" s="1230">
        <f>SUM(H216/E216*100)</f>
        <v>61.477219279242782</v>
      </c>
      <c r="K216" s="1238"/>
    </row>
    <row r="217" spans="1:11" ht="18.75" customHeight="1" x14ac:dyDescent="0.2">
      <c r="A217" s="853"/>
      <c r="B217" s="517"/>
      <c r="C217" s="875"/>
      <c r="D217" s="516" t="s">
        <v>142</v>
      </c>
      <c r="E217" s="907">
        <f>SUM(E218:E225)</f>
        <v>102637</v>
      </c>
      <c r="F217" s="907">
        <f t="shared" ref="F217:J217" si="15">SUM(F218:F225)</f>
        <v>102637</v>
      </c>
      <c r="G217" s="907">
        <f t="shared" si="15"/>
        <v>800</v>
      </c>
      <c r="H217" s="907">
        <f t="shared" si="15"/>
        <v>102637</v>
      </c>
      <c r="I217" s="907">
        <f t="shared" si="15"/>
        <v>800</v>
      </c>
      <c r="J217" s="1314">
        <f t="shared" si="15"/>
        <v>800</v>
      </c>
      <c r="K217" s="1238"/>
    </row>
    <row r="218" spans="1:11" ht="12.75" customHeight="1" x14ac:dyDescent="0.25">
      <c r="A218" s="853"/>
      <c r="B218" s="517"/>
      <c r="C218" s="957">
        <v>4010</v>
      </c>
      <c r="D218" s="1006" t="s">
        <v>39</v>
      </c>
      <c r="E218" s="1000">
        <v>69920</v>
      </c>
      <c r="F218" s="1000">
        <v>69920</v>
      </c>
      <c r="G218" s="521">
        <f t="shared" ref="G218:G265" si="16">SUM(F218/E218*100)</f>
        <v>100</v>
      </c>
      <c r="H218" s="1001">
        <v>69920</v>
      </c>
      <c r="I218" s="521">
        <f t="shared" ref="I218:I226" si="17">SUM(H218/F218*100)</f>
        <v>100</v>
      </c>
      <c r="J218" s="521">
        <f t="shared" ref="J218:J226" si="18">SUM(H218/E218*100)</f>
        <v>100</v>
      </c>
      <c r="K218" s="1002"/>
    </row>
    <row r="219" spans="1:11" ht="12.75" customHeight="1" x14ac:dyDescent="0.25">
      <c r="A219" s="853"/>
      <c r="B219" s="517"/>
      <c r="C219" s="540">
        <v>4040</v>
      </c>
      <c r="D219" s="488" t="s">
        <v>41</v>
      </c>
      <c r="E219" s="864">
        <v>5432</v>
      </c>
      <c r="F219" s="864">
        <v>5432</v>
      </c>
      <c r="G219" s="521">
        <f t="shared" si="16"/>
        <v>100</v>
      </c>
      <c r="H219" s="1003">
        <v>5432</v>
      </c>
      <c r="I219" s="521">
        <f t="shared" si="17"/>
        <v>100</v>
      </c>
      <c r="J219" s="521">
        <f t="shared" si="18"/>
        <v>100</v>
      </c>
      <c r="K219" s="889"/>
    </row>
    <row r="220" spans="1:11" ht="12.75" customHeight="1" x14ac:dyDescent="0.25">
      <c r="A220" s="853"/>
      <c r="B220" s="517"/>
      <c r="C220" s="540">
        <v>4110</v>
      </c>
      <c r="D220" s="488" t="s">
        <v>42</v>
      </c>
      <c r="E220" s="864">
        <v>13221</v>
      </c>
      <c r="F220" s="864">
        <v>13221</v>
      </c>
      <c r="G220" s="521">
        <f t="shared" si="16"/>
        <v>100</v>
      </c>
      <c r="H220" s="1003">
        <v>13221</v>
      </c>
      <c r="I220" s="521">
        <f t="shared" si="17"/>
        <v>100</v>
      </c>
      <c r="J220" s="521">
        <f t="shared" si="18"/>
        <v>100</v>
      </c>
      <c r="K220" s="889"/>
    </row>
    <row r="221" spans="1:11" ht="12.75" customHeight="1" x14ac:dyDescent="0.25">
      <c r="A221" s="853"/>
      <c r="B221" s="517"/>
      <c r="C221" s="540">
        <v>4120</v>
      </c>
      <c r="D221" s="488" t="s">
        <v>43</v>
      </c>
      <c r="E221" s="864">
        <v>1744</v>
      </c>
      <c r="F221" s="864">
        <v>1744</v>
      </c>
      <c r="G221" s="521">
        <f t="shared" si="16"/>
        <v>100</v>
      </c>
      <c r="H221" s="1003">
        <v>1744</v>
      </c>
      <c r="I221" s="521">
        <f t="shared" si="17"/>
        <v>100</v>
      </c>
      <c r="J221" s="521">
        <f t="shared" si="18"/>
        <v>100</v>
      </c>
      <c r="K221" s="889"/>
    </row>
    <row r="222" spans="1:11" ht="12.75" customHeight="1" x14ac:dyDescent="0.25">
      <c r="A222" s="853"/>
      <c r="B222" s="517"/>
      <c r="C222" s="540">
        <v>4210</v>
      </c>
      <c r="D222" s="488" t="s">
        <v>31</v>
      </c>
      <c r="E222" s="864">
        <v>2000</v>
      </c>
      <c r="F222" s="864">
        <v>2000</v>
      </c>
      <c r="G222" s="521">
        <f t="shared" si="16"/>
        <v>100</v>
      </c>
      <c r="H222" s="1003">
        <v>2000</v>
      </c>
      <c r="I222" s="521">
        <f t="shared" si="17"/>
        <v>100</v>
      </c>
      <c r="J222" s="521">
        <f t="shared" si="18"/>
        <v>100</v>
      </c>
      <c r="K222" s="889"/>
    </row>
    <row r="223" spans="1:11" ht="12.75" customHeight="1" x14ac:dyDescent="0.25">
      <c r="A223" s="853"/>
      <c r="B223" s="517"/>
      <c r="C223" s="540">
        <v>4260</v>
      </c>
      <c r="D223" s="488" t="s">
        <v>46</v>
      </c>
      <c r="E223" s="864">
        <v>5719</v>
      </c>
      <c r="F223" s="864">
        <v>5719</v>
      </c>
      <c r="G223" s="521">
        <f t="shared" si="16"/>
        <v>100</v>
      </c>
      <c r="H223" s="1003">
        <v>5719</v>
      </c>
      <c r="I223" s="521">
        <f t="shared" si="17"/>
        <v>100</v>
      </c>
      <c r="J223" s="521">
        <f t="shared" si="18"/>
        <v>100</v>
      </c>
      <c r="K223" s="889"/>
    </row>
    <row r="224" spans="1:11" ht="12.75" customHeight="1" x14ac:dyDescent="0.25">
      <c r="A224" s="853"/>
      <c r="B224" s="517"/>
      <c r="C224" s="540">
        <v>4300</v>
      </c>
      <c r="D224" s="1004" t="s">
        <v>22</v>
      </c>
      <c r="E224" s="864">
        <v>516</v>
      </c>
      <c r="F224" s="864">
        <v>516</v>
      </c>
      <c r="G224" s="521">
        <f t="shared" si="16"/>
        <v>100</v>
      </c>
      <c r="H224" s="1003">
        <v>516</v>
      </c>
      <c r="I224" s="521">
        <f t="shared" si="17"/>
        <v>100</v>
      </c>
      <c r="J224" s="521">
        <f t="shared" si="18"/>
        <v>100</v>
      </c>
      <c r="K224" s="889"/>
    </row>
    <row r="225" spans="1:11" ht="12.75" customHeight="1" x14ac:dyDescent="0.25">
      <c r="A225" s="853"/>
      <c r="B225" s="517"/>
      <c r="C225" s="866">
        <v>4440</v>
      </c>
      <c r="D225" s="1161" t="s">
        <v>55</v>
      </c>
      <c r="E225" s="867">
        <v>4085</v>
      </c>
      <c r="F225" s="867">
        <v>4085</v>
      </c>
      <c r="G225" s="886">
        <f t="shared" si="16"/>
        <v>100</v>
      </c>
      <c r="H225" s="1005">
        <v>4085</v>
      </c>
      <c r="I225" s="886">
        <f t="shared" si="17"/>
        <v>100</v>
      </c>
      <c r="J225" s="886">
        <f t="shared" si="18"/>
        <v>100</v>
      </c>
      <c r="K225" s="546"/>
    </row>
    <row r="226" spans="1:11" ht="19.5" customHeight="1" x14ac:dyDescent="0.2">
      <c r="A226" s="853"/>
      <c r="B226" s="517"/>
      <c r="C226" s="558"/>
      <c r="D226" s="516" t="s">
        <v>147</v>
      </c>
      <c r="E226" s="907">
        <f>SUM(E227:E244)</f>
        <v>56361</v>
      </c>
      <c r="F226" s="907">
        <f>SUM(F227:F244)</f>
        <v>56361</v>
      </c>
      <c r="G226" s="524">
        <f t="shared" si="16"/>
        <v>100</v>
      </c>
      <c r="H226" s="907">
        <f>SUM(H227:H244)</f>
        <v>56361</v>
      </c>
      <c r="I226" s="524">
        <f t="shared" si="17"/>
        <v>100</v>
      </c>
      <c r="J226" s="1230">
        <f t="shared" si="18"/>
        <v>100</v>
      </c>
      <c r="K226" s="1233"/>
    </row>
    <row r="227" spans="1:11" ht="12.75" customHeight="1" x14ac:dyDescent="0.25">
      <c r="A227" s="1131"/>
      <c r="B227" s="876"/>
      <c r="C227" s="876">
        <v>3020</v>
      </c>
      <c r="D227" s="420" t="s">
        <v>37</v>
      </c>
      <c r="E227" s="1011">
        <v>32</v>
      </c>
      <c r="F227" s="1011">
        <v>32</v>
      </c>
      <c r="G227" s="1162">
        <f t="shared" si="16"/>
        <v>100</v>
      </c>
      <c r="H227" s="1163">
        <v>38</v>
      </c>
      <c r="I227" s="1162">
        <f t="shared" ref="I227:I245" si="19">SUM(H227/F227*100)</f>
        <v>118.75</v>
      </c>
      <c r="J227" s="1162">
        <f t="shared" ref="J227:J245" si="20">SUM(H227/E227*100)</f>
        <v>118.75</v>
      </c>
      <c r="K227" s="1012"/>
    </row>
    <row r="228" spans="1:11" ht="12.75" customHeight="1" x14ac:dyDescent="0.25">
      <c r="A228" s="853"/>
      <c r="B228" s="517"/>
      <c r="C228" s="957">
        <v>4010</v>
      </c>
      <c r="D228" s="534" t="s">
        <v>39</v>
      </c>
      <c r="E228" s="1000">
        <v>43214</v>
      </c>
      <c r="F228" s="1000">
        <v>43214</v>
      </c>
      <c r="G228" s="1008">
        <f t="shared" si="16"/>
        <v>100</v>
      </c>
      <c r="H228" s="1001">
        <v>33825</v>
      </c>
      <c r="I228" s="1008">
        <f t="shared" si="19"/>
        <v>78.273244781783674</v>
      </c>
      <c r="J228" s="1008">
        <f t="shared" si="20"/>
        <v>78.273244781783674</v>
      </c>
      <c r="K228" s="1002"/>
    </row>
    <row r="229" spans="1:11" ht="12.75" customHeight="1" x14ac:dyDescent="0.25">
      <c r="A229" s="853"/>
      <c r="B229" s="517"/>
      <c r="C229" s="540">
        <v>4040</v>
      </c>
      <c r="D229" s="291" t="s">
        <v>41</v>
      </c>
      <c r="E229" s="864">
        <v>1056</v>
      </c>
      <c r="F229" s="864">
        <v>1056</v>
      </c>
      <c r="G229" s="521">
        <f t="shared" si="16"/>
        <v>100</v>
      </c>
      <c r="H229" s="1003">
        <v>1170</v>
      </c>
      <c r="I229" s="521">
        <f t="shared" si="19"/>
        <v>110.79545454545455</v>
      </c>
      <c r="J229" s="521">
        <f t="shared" si="20"/>
        <v>110.79545454545455</v>
      </c>
      <c r="K229" s="889"/>
    </row>
    <row r="230" spans="1:11" ht="12.75" customHeight="1" x14ac:dyDescent="0.25">
      <c r="A230" s="853"/>
      <c r="B230" s="517"/>
      <c r="C230" s="540">
        <v>4110</v>
      </c>
      <c r="D230" s="291" t="s">
        <v>42</v>
      </c>
      <c r="E230" s="864">
        <v>8092</v>
      </c>
      <c r="F230" s="864">
        <v>8092</v>
      </c>
      <c r="G230" s="521">
        <f t="shared" si="16"/>
        <v>100</v>
      </c>
      <c r="H230" s="1003">
        <v>6047</v>
      </c>
      <c r="I230" s="521">
        <f t="shared" si="19"/>
        <v>74.728126544735545</v>
      </c>
      <c r="J230" s="521">
        <f t="shared" si="20"/>
        <v>74.728126544735545</v>
      </c>
      <c r="K230" s="889"/>
    </row>
    <row r="231" spans="1:11" ht="12.75" customHeight="1" x14ac:dyDescent="0.25">
      <c r="A231" s="853"/>
      <c r="B231" s="517"/>
      <c r="C231" s="540">
        <v>4120</v>
      </c>
      <c r="D231" s="291" t="s">
        <v>43</v>
      </c>
      <c r="E231" s="864">
        <v>625</v>
      </c>
      <c r="F231" s="864">
        <v>625</v>
      </c>
      <c r="G231" s="521">
        <f t="shared" si="16"/>
        <v>100</v>
      </c>
      <c r="H231" s="1003">
        <v>857</v>
      </c>
      <c r="I231" s="521">
        <f t="shared" si="19"/>
        <v>137.12</v>
      </c>
      <c r="J231" s="521">
        <f t="shared" si="20"/>
        <v>137.12</v>
      </c>
      <c r="K231" s="889"/>
    </row>
    <row r="232" spans="1:11" ht="12.75" customHeight="1" x14ac:dyDescent="0.25">
      <c r="A232" s="853"/>
      <c r="B232" s="517"/>
      <c r="C232" s="540">
        <v>4170</v>
      </c>
      <c r="D232" s="291" t="s">
        <v>45</v>
      </c>
      <c r="E232" s="864">
        <v>6</v>
      </c>
      <c r="F232" s="864">
        <v>6</v>
      </c>
      <c r="G232" s="521">
        <f t="shared" si="16"/>
        <v>100</v>
      </c>
      <c r="H232" s="1003">
        <v>7</v>
      </c>
      <c r="I232" s="521">
        <f t="shared" si="19"/>
        <v>116.66666666666667</v>
      </c>
      <c r="J232" s="521">
        <f t="shared" si="20"/>
        <v>116.66666666666667</v>
      </c>
      <c r="K232" s="889"/>
    </row>
    <row r="233" spans="1:11" ht="12.75" customHeight="1" x14ac:dyDescent="0.25">
      <c r="A233" s="853"/>
      <c r="B233" s="517"/>
      <c r="C233" s="540">
        <v>4210</v>
      </c>
      <c r="D233" s="291" t="s">
        <v>31</v>
      </c>
      <c r="E233" s="864">
        <v>184</v>
      </c>
      <c r="F233" s="864">
        <v>184</v>
      </c>
      <c r="G233" s="521">
        <f t="shared" si="16"/>
        <v>100</v>
      </c>
      <c r="H233" s="1003">
        <v>6000</v>
      </c>
      <c r="I233" s="521">
        <f t="shared" si="19"/>
        <v>3260.8695652173915</v>
      </c>
      <c r="J233" s="521">
        <f t="shared" si="20"/>
        <v>3260.8695652173915</v>
      </c>
      <c r="K233" s="889"/>
    </row>
    <row r="234" spans="1:11" ht="12.75" hidden="1" customHeight="1" x14ac:dyDescent="0.25">
      <c r="A234" s="853"/>
      <c r="B234" s="517"/>
      <c r="C234" s="540">
        <v>4230</v>
      </c>
      <c r="D234" s="890" t="s">
        <v>103</v>
      </c>
      <c r="E234" s="864"/>
      <c r="F234" s="864"/>
      <c r="G234" s="521" t="e">
        <f t="shared" si="16"/>
        <v>#DIV/0!</v>
      </c>
      <c r="H234" s="1003"/>
      <c r="I234" s="521" t="e">
        <f t="shared" si="19"/>
        <v>#DIV/0!</v>
      </c>
      <c r="J234" s="521" t="e">
        <f t="shared" si="20"/>
        <v>#DIV/0!</v>
      </c>
      <c r="K234" s="889"/>
    </row>
    <row r="235" spans="1:11" ht="12.75" customHeight="1" x14ac:dyDescent="0.25">
      <c r="A235" s="853"/>
      <c r="B235" s="517"/>
      <c r="C235" s="540">
        <v>4240</v>
      </c>
      <c r="D235" s="1013" t="s">
        <v>88</v>
      </c>
      <c r="E235" s="864">
        <v>101</v>
      </c>
      <c r="F235" s="864">
        <v>101</v>
      </c>
      <c r="G235" s="521">
        <f t="shared" si="16"/>
        <v>100</v>
      </c>
      <c r="H235" s="1003">
        <v>5000</v>
      </c>
      <c r="I235" s="521">
        <f t="shared" si="19"/>
        <v>4950.4950495049507</v>
      </c>
      <c r="J235" s="521">
        <f t="shared" si="20"/>
        <v>4950.4950495049507</v>
      </c>
      <c r="K235" s="889"/>
    </row>
    <row r="236" spans="1:11" ht="12.75" customHeight="1" x14ac:dyDescent="0.25">
      <c r="A236" s="853"/>
      <c r="B236" s="517"/>
      <c r="C236" s="540">
        <v>4260</v>
      </c>
      <c r="D236" s="291" t="s">
        <v>46</v>
      </c>
      <c r="E236" s="864">
        <v>1552</v>
      </c>
      <c r="F236" s="864">
        <v>1552</v>
      </c>
      <c r="G236" s="521">
        <f t="shared" si="16"/>
        <v>100</v>
      </c>
      <c r="H236" s="1003">
        <v>1615</v>
      </c>
      <c r="I236" s="521">
        <f t="shared" si="19"/>
        <v>104.05927835051547</v>
      </c>
      <c r="J236" s="521">
        <f t="shared" si="20"/>
        <v>104.05927835051547</v>
      </c>
      <c r="K236" s="889"/>
    </row>
    <row r="237" spans="1:11" ht="12.75" customHeight="1" x14ac:dyDescent="0.25">
      <c r="A237" s="853"/>
      <c r="B237" s="517"/>
      <c r="C237" s="540">
        <v>4270</v>
      </c>
      <c r="D237" s="291" t="s">
        <v>47</v>
      </c>
      <c r="E237" s="864">
        <v>188</v>
      </c>
      <c r="F237" s="864">
        <v>188</v>
      </c>
      <c r="G237" s="521">
        <f t="shared" si="16"/>
        <v>100</v>
      </c>
      <c r="H237" s="1003">
        <v>111</v>
      </c>
      <c r="I237" s="521">
        <f t="shared" si="19"/>
        <v>59.042553191489368</v>
      </c>
      <c r="J237" s="521">
        <f t="shared" si="20"/>
        <v>59.042553191489368</v>
      </c>
      <c r="K237" s="889"/>
    </row>
    <row r="238" spans="1:11" ht="12.75" customHeight="1" x14ac:dyDescent="0.25">
      <c r="A238" s="853"/>
      <c r="B238" s="517"/>
      <c r="C238" s="540">
        <v>4280</v>
      </c>
      <c r="D238" s="291" t="s">
        <v>48</v>
      </c>
      <c r="E238" s="864">
        <v>18</v>
      </c>
      <c r="F238" s="864">
        <v>18</v>
      </c>
      <c r="G238" s="521">
        <f t="shared" si="16"/>
        <v>100</v>
      </c>
      <c r="H238" s="1003">
        <v>22</v>
      </c>
      <c r="I238" s="521">
        <f t="shared" si="19"/>
        <v>122.22222222222223</v>
      </c>
      <c r="J238" s="521">
        <f t="shared" si="20"/>
        <v>122.22222222222223</v>
      </c>
      <c r="K238" s="889"/>
    </row>
    <row r="239" spans="1:11" ht="12.75" customHeight="1" x14ac:dyDescent="0.25">
      <c r="A239" s="853"/>
      <c r="B239" s="517"/>
      <c r="C239" s="540">
        <v>4300</v>
      </c>
      <c r="D239" s="196" t="s">
        <v>22</v>
      </c>
      <c r="E239" s="864">
        <v>482</v>
      </c>
      <c r="F239" s="864">
        <v>482</v>
      </c>
      <c r="G239" s="521">
        <f t="shared" si="16"/>
        <v>100</v>
      </c>
      <c r="H239" s="1003">
        <v>407</v>
      </c>
      <c r="I239" s="521">
        <f t="shared" si="19"/>
        <v>84.439834024896271</v>
      </c>
      <c r="J239" s="521">
        <f t="shared" si="20"/>
        <v>84.439834024896271</v>
      </c>
      <c r="K239" s="889"/>
    </row>
    <row r="240" spans="1:11" ht="12.75" customHeight="1" x14ac:dyDescent="0.25">
      <c r="A240" s="853"/>
      <c r="B240" s="517"/>
      <c r="C240" s="540">
        <v>4360</v>
      </c>
      <c r="D240" s="1004" t="s">
        <v>234</v>
      </c>
      <c r="E240" s="864">
        <v>52</v>
      </c>
      <c r="F240" s="864">
        <v>52</v>
      </c>
      <c r="G240" s="521">
        <f t="shared" si="16"/>
        <v>100</v>
      </c>
      <c r="H240" s="1003">
        <v>44</v>
      </c>
      <c r="I240" s="521">
        <f t="shared" si="19"/>
        <v>84.615384615384613</v>
      </c>
      <c r="J240" s="521">
        <f t="shared" si="20"/>
        <v>84.615384615384613</v>
      </c>
      <c r="K240" s="889"/>
    </row>
    <row r="241" spans="1:11" ht="12.75" customHeight="1" x14ac:dyDescent="0.25">
      <c r="A241" s="853"/>
      <c r="B241" s="517"/>
      <c r="C241" s="540">
        <v>4410</v>
      </c>
      <c r="D241" s="291" t="s">
        <v>54</v>
      </c>
      <c r="E241" s="864">
        <v>18</v>
      </c>
      <c r="F241" s="864">
        <v>18</v>
      </c>
      <c r="G241" s="521">
        <f t="shared" si="16"/>
        <v>100</v>
      </c>
      <c r="H241" s="1003">
        <v>22</v>
      </c>
      <c r="I241" s="521">
        <f t="shared" si="19"/>
        <v>122.22222222222223</v>
      </c>
      <c r="J241" s="521">
        <f t="shared" si="20"/>
        <v>122.22222222222223</v>
      </c>
      <c r="K241" s="889"/>
    </row>
    <row r="242" spans="1:11" ht="12.75" customHeight="1" x14ac:dyDescent="0.25">
      <c r="A242" s="853"/>
      <c r="B242" s="517"/>
      <c r="C242" s="540">
        <v>4440</v>
      </c>
      <c r="D242" s="291" t="s">
        <v>55</v>
      </c>
      <c r="E242" s="864">
        <v>718</v>
      </c>
      <c r="F242" s="864">
        <v>718</v>
      </c>
      <c r="G242" s="521">
        <f t="shared" si="16"/>
        <v>100</v>
      </c>
      <c r="H242" s="1003">
        <v>839</v>
      </c>
      <c r="I242" s="521">
        <f t="shared" si="19"/>
        <v>116.85236768802227</v>
      </c>
      <c r="J242" s="521">
        <f t="shared" si="20"/>
        <v>116.85236768802227</v>
      </c>
      <c r="K242" s="889"/>
    </row>
    <row r="243" spans="1:11" ht="12.75" customHeight="1" x14ac:dyDescent="0.25">
      <c r="A243" s="853"/>
      <c r="B243" s="517"/>
      <c r="C243" s="540">
        <v>4480</v>
      </c>
      <c r="D243" s="291" t="s">
        <v>56</v>
      </c>
      <c r="E243" s="864">
        <v>5</v>
      </c>
      <c r="F243" s="864">
        <v>5</v>
      </c>
      <c r="G243" s="521">
        <f t="shared" si="16"/>
        <v>100</v>
      </c>
      <c r="H243" s="1003">
        <v>7</v>
      </c>
      <c r="I243" s="521">
        <f t="shared" si="19"/>
        <v>140</v>
      </c>
      <c r="J243" s="521">
        <f t="shared" si="20"/>
        <v>140</v>
      </c>
      <c r="K243" s="889"/>
    </row>
    <row r="244" spans="1:11" ht="36" customHeight="1" x14ac:dyDescent="0.2">
      <c r="A244" s="853"/>
      <c r="B244" s="517"/>
      <c r="C244" s="866">
        <v>4700</v>
      </c>
      <c r="D244" s="166" t="s">
        <v>60</v>
      </c>
      <c r="E244" s="867">
        <v>18</v>
      </c>
      <c r="F244" s="867">
        <v>18</v>
      </c>
      <c r="G244" s="545">
        <f t="shared" si="16"/>
        <v>100</v>
      </c>
      <c r="H244" s="1005">
        <v>350</v>
      </c>
      <c r="I244" s="545">
        <f t="shared" si="19"/>
        <v>1944.4444444444443</v>
      </c>
      <c r="J244" s="545">
        <f t="shared" si="20"/>
        <v>1944.4444444444443</v>
      </c>
      <c r="K244" s="546"/>
    </row>
    <row r="245" spans="1:11" ht="18.75" customHeight="1" x14ac:dyDescent="0.2">
      <c r="A245" s="853"/>
      <c r="B245" s="517"/>
      <c r="C245" s="558"/>
      <c r="D245" s="516" t="s">
        <v>144</v>
      </c>
      <c r="E245" s="907">
        <f>SUM(E246:E265)</f>
        <v>132279</v>
      </c>
      <c r="F245" s="907">
        <f>SUM(F246:F265)</f>
        <v>132279</v>
      </c>
      <c r="G245" s="524">
        <f t="shared" si="16"/>
        <v>100</v>
      </c>
      <c r="H245" s="907">
        <f>SUM(H246:H265)</f>
        <v>20071</v>
      </c>
      <c r="I245" s="524">
        <f t="shared" si="19"/>
        <v>15.173232334686535</v>
      </c>
      <c r="J245" s="1230">
        <f t="shared" si="20"/>
        <v>15.173232334686535</v>
      </c>
      <c r="K245" s="1233"/>
    </row>
    <row r="246" spans="1:11" ht="12.75" customHeight="1" x14ac:dyDescent="0.25">
      <c r="A246" s="853"/>
      <c r="B246" s="517"/>
      <c r="C246" s="957">
        <v>3020</v>
      </c>
      <c r="D246" s="283" t="s">
        <v>37</v>
      </c>
      <c r="E246" s="1000">
        <v>138</v>
      </c>
      <c r="F246" s="1000">
        <v>138</v>
      </c>
      <c r="G246" s="1008">
        <f t="shared" si="16"/>
        <v>100</v>
      </c>
      <c r="H246" s="1001">
        <v>138</v>
      </c>
      <c r="I246" s="1008">
        <f t="shared" ref="I246:I265" si="21">SUM(H246/F246*100)</f>
        <v>100</v>
      </c>
      <c r="J246" s="1008">
        <f t="shared" ref="J246:J265" si="22">SUM(H246/E246*100)</f>
        <v>100</v>
      </c>
      <c r="K246" s="1002"/>
    </row>
    <row r="247" spans="1:11" ht="12.75" customHeight="1" x14ac:dyDescent="0.25">
      <c r="A247" s="853"/>
      <c r="B247" s="517"/>
      <c r="C247" s="540">
        <v>4010</v>
      </c>
      <c r="D247" s="291" t="s">
        <v>39</v>
      </c>
      <c r="E247" s="864">
        <v>91539</v>
      </c>
      <c r="F247" s="864">
        <v>91539</v>
      </c>
      <c r="G247" s="521">
        <f t="shared" si="16"/>
        <v>100</v>
      </c>
      <c r="H247" s="1003">
        <v>2215</v>
      </c>
      <c r="I247" s="521">
        <f t="shared" si="21"/>
        <v>2.4197336654322199</v>
      </c>
      <c r="J247" s="521">
        <f t="shared" si="22"/>
        <v>2.4197336654322199</v>
      </c>
      <c r="K247" s="889"/>
    </row>
    <row r="248" spans="1:11" ht="12.75" customHeight="1" x14ac:dyDescent="0.25">
      <c r="A248" s="853"/>
      <c r="B248" s="517"/>
      <c r="C248" s="540">
        <v>4040</v>
      </c>
      <c r="D248" s="291" t="s">
        <v>41</v>
      </c>
      <c r="E248" s="864">
        <v>1905</v>
      </c>
      <c r="F248" s="864">
        <v>1905</v>
      </c>
      <c r="G248" s="521">
        <f t="shared" si="16"/>
        <v>100</v>
      </c>
      <c r="H248" s="1003">
        <v>188</v>
      </c>
      <c r="I248" s="521">
        <f t="shared" si="21"/>
        <v>9.8687664041994747</v>
      </c>
      <c r="J248" s="521">
        <f t="shared" si="22"/>
        <v>9.8687664041994747</v>
      </c>
      <c r="K248" s="889"/>
    </row>
    <row r="249" spans="1:11" ht="12.75" customHeight="1" x14ac:dyDescent="0.25">
      <c r="A249" s="853"/>
      <c r="B249" s="517"/>
      <c r="C249" s="540">
        <v>4110</v>
      </c>
      <c r="D249" s="291" t="s">
        <v>42</v>
      </c>
      <c r="E249" s="864">
        <v>16290</v>
      </c>
      <c r="F249" s="864">
        <v>16290</v>
      </c>
      <c r="G249" s="521">
        <f t="shared" si="16"/>
        <v>100</v>
      </c>
      <c r="H249" s="1003">
        <v>415</v>
      </c>
      <c r="I249" s="521">
        <f t="shared" si="21"/>
        <v>2.5475751995089011</v>
      </c>
      <c r="J249" s="521">
        <f t="shared" si="22"/>
        <v>2.5475751995089011</v>
      </c>
      <c r="K249" s="889"/>
    </row>
    <row r="250" spans="1:11" ht="12.75" customHeight="1" x14ac:dyDescent="0.25">
      <c r="A250" s="853"/>
      <c r="B250" s="517"/>
      <c r="C250" s="540">
        <v>4120</v>
      </c>
      <c r="D250" s="291" t="s">
        <v>43</v>
      </c>
      <c r="E250" s="864">
        <v>2308</v>
      </c>
      <c r="F250" s="864">
        <v>2308</v>
      </c>
      <c r="G250" s="521">
        <f t="shared" si="16"/>
        <v>100</v>
      </c>
      <c r="H250" s="1003">
        <v>59</v>
      </c>
      <c r="I250" s="521">
        <f t="shared" si="21"/>
        <v>2.5563258232235699</v>
      </c>
      <c r="J250" s="521">
        <f t="shared" si="22"/>
        <v>2.5563258232235699</v>
      </c>
      <c r="K250" s="889"/>
    </row>
    <row r="251" spans="1:11" ht="12.75" customHeight="1" x14ac:dyDescent="0.25">
      <c r="A251" s="853"/>
      <c r="B251" s="517"/>
      <c r="C251" s="540">
        <v>4170</v>
      </c>
      <c r="D251" s="291" t="s">
        <v>45</v>
      </c>
      <c r="E251" s="864">
        <v>170</v>
      </c>
      <c r="F251" s="864">
        <v>170</v>
      </c>
      <c r="G251" s="521">
        <f t="shared" si="16"/>
        <v>100</v>
      </c>
      <c r="H251" s="1003">
        <v>170</v>
      </c>
      <c r="I251" s="521">
        <f t="shared" si="21"/>
        <v>100</v>
      </c>
      <c r="J251" s="521">
        <f t="shared" si="22"/>
        <v>100</v>
      </c>
      <c r="K251" s="889"/>
    </row>
    <row r="252" spans="1:11" ht="12.75" customHeight="1" x14ac:dyDescent="0.25">
      <c r="A252" s="853"/>
      <c r="B252" s="517"/>
      <c r="C252" s="540">
        <v>4210</v>
      </c>
      <c r="D252" s="291" t="s">
        <v>31</v>
      </c>
      <c r="E252" s="864">
        <v>2899</v>
      </c>
      <c r="F252" s="864">
        <v>2899</v>
      </c>
      <c r="G252" s="521">
        <f t="shared" si="16"/>
        <v>100</v>
      </c>
      <c r="H252" s="1003">
        <v>2899</v>
      </c>
      <c r="I252" s="521">
        <f t="shared" si="21"/>
        <v>100</v>
      </c>
      <c r="J252" s="521">
        <f t="shared" si="22"/>
        <v>100</v>
      </c>
      <c r="K252" s="889"/>
    </row>
    <row r="253" spans="1:11" ht="12.75" customHeight="1" x14ac:dyDescent="0.25">
      <c r="A253" s="853"/>
      <c r="B253" s="517"/>
      <c r="C253" s="540">
        <v>4240</v>
      </c>
      <c r="D253" s="291" t="s">
        <v>88</v>
      </c>
      <c r="E253" s="864">
        <v>154</v>
      </c>
      <c r="F253" s="864">
        <v>154</v>
      </c>
      <c r="G253" s="521">
        <f t="shared" si="16"/>
        <v>100</v>
      </c>
      <c r="H253" s="1003">
        <v>154</v>
      </c>
      <c r="I253" s="521">
        <f t="shared" si="21"/>
        <v>100</v>
      </c>
      <c r="J253" s="521">
        <f t="shared" si="22"/>
        <v>100</v>
      </c>
      <c r="K253" s="889"/>
    </row>
    <row r="254" spans="1:11" ht="12.75" customHeight="1" x14ac:dyDescent="0.25">
      <c r="A254" s="853"/>
      <c r="B254" s="517"/>
      <c r="C254" s="540">
        <v>4260</v>
      </c>
      <c r="D254" s="291" t="s">
        <v>46</v>
      </c>
      <c r="E254" s="864">
        <v>10528</v>
      </c>
      <c r="F254" s="864">
        <v>10528</v>
      </c>
      <c r="G254" s="521">
        <f t="shared" si="16"/>
        <v>100</v>
      </c>
      <c r="H254" s="1003">
        <v>11054</v>
      </c>
      <c r="I254" s="521">
        <f t="shared" si="21"/>
        <v>104.99620060790274</v>
      </c>
      <c r="J254" s="521">
        <f t="shared" si="22"/>
        <v>104.99620060790274</v>
      </c>
      <c r="K254" s="889"/>
    </row>
    <row r="255" spans="1:11" ht="12.75" customHeight="1" x14ac:dyDescent="0.25">
      <c r="A255" s="853"/>
      <c r="B255" s="517"/>
      <c r="C255" s="540">
        <v>4270</v>
      </c>
      <c r="D255" s="291" t="s">
        <v>47</v>
      </c>
      <c r="E255" s="864">
        <v>286</v>
      </c>
      <c r="F255" s="864">
        <v>286</v>
      </c>
      <c r="G255" s="521">
        <f t="shared" si="16"/>
        <v>100</v>
      </c>
      <c r="H255" s="1003">
        <v>286</v>
      </c>
      <c r="I255" s="521">
        <f t="shared" si="21"/>
        <v>100</v>
      </c>
      <c r="J255" s="521">
        <f t="shared" si="22"/>
        <v>100</v>
      </c>
      <c r="K255" s="889"/>
    </row>
    <row r="256" spans="1:11" ht="12.75" customHeight="1" x14ac:dyDescent="0.25">
      <c r="A256" s="853"/>
      <c r="B256" s="517"/>
      <c r="C256" s="540">
        <v>4280</v>
      </c>
      <c r="D256" s="291" t="s">
        <v>48</v>
      </c>
      <c r="E256" s="864">
        <v>130</v>
      </c>
      <c r="F256" s="864">
        <v>130</v>
      </c>
      <c r="G256" s="521">
        <f t="shared" si="16"/>
        <v>100</v>
      </c>
      <c r="H256" s="1003">
        <v>130</v>
      </c>
      <c r="I256" s="521">
        <f t="shared" si="21"/>
        <v>100</v>
      </c>
      <c r="J256" s="521">
        <f t="shared" si="22"/>
        <v>100</v>
      </c>
      <c r="K256" s="889"/>
    </row>
    <row r="257" spans="1:11" ht="12.75" customHeight="1" x14ac:dyDescent="0.25">
      <c r="A257" s="853"/>
      <c r="B257" s="517"/>
      <c r="C257" s="540">
        <v>4300</v>
      </c>
      <c r="D257" s="196" t="s">
        <v>22</v>
      </c>
      <c r="E257" s="864">
        <v>1506</v>
      </c>
      <c r="F257" s="864">
        <v>1506</v>
      </c>
      <c r="G257" s="521">
        <f t="shared" si="16"/>
        <v>100</v>
      </c>
      <c r="H257" s="1003">
        <v>1506</v>
      </c>
      <c r="I257" s="521">
        <f t="shared" si="21"/>
        <v>100</v>
      </c>
      <c r="J257" s="521">
        <f t="shared" si="22"/>
        <v>100</v>
      </c>
      <c r="K257" s="889"/>
    </row>
    <row r="258" spans="1:11" ht="12.75" customHeight="1" x14ac:dyDescent="0.25">
      <c r="A258" s="853"/>
      <c r="B258" s="517"/>
      <c r="C258" s="540">
        <v>4360</v>
      </c>
      <c r="D258" s="1004" t="s">
        <v>234</v>
      </c>
      <c r="E258" s="864">
        <v>268</v>
      </c>
      <c r="F258" s="864">
        <v>268</v>
      </c>
      <c r="G258" s="521">
        <f t="shared" si="16"/>
        <v>100</v>
      </c>
      <c r="H258" s="1003">
        <v>268</v>
      </c>
      <c r="I258" s="521">
        <f t="shared" si="21"/>
        <v>100</v>
      </c>
      <c r="J258" s="521">
        <f t="shared" si="22"/>
        <v>100</v>
      </c>
      <c r="K258" s="889"/>
    </row>
    <row r="259" spans="1:11" ht="12.75" customHeight="1" x14ac:dyDescent="0.25">
      <c r="A259" s="853"/>
      <c r="B259" s="517"/>
      <c r="C259" s="540">
        <v>4410</v>
      </c>
      <c r="D259" s="291" t="s">
        <v>54</v>
      </c>
      <c r="E259" s="864">
        <v>226</v>
      </c>
      <c r="F259" s="864">
        <v>226</v>
      </c>
      <c r="G259" s="521">
        <f t="shared" si="16"/>
        <v>100</v>
      </c>
      <c r="H259" s="1003">
        <v>226</v>
      </c>
      <c r="I259" s="521">
        <f t="shared" si="21"/>
        <v>100</v>
      </c>
      <c r="J259" s="521">
        <f t="shared" si="22"/>
        <v>100</v>
      </c>
      <c r="K259" s="889"/>
    </row>
    <row r="260" spans="1:11" ht="12.75" customHeight="1" x14ac:dyDescent="0.25">
      <c r="A260" s="853"/>
      <c r="B260" s="517"/>
      <c r="C260" s="540">
        <v>4420</v>
      </c>
      <c r="D260" s="181" t="s">
        <v>105</v>
      </c>
      <c r="E260" s="864">
        <v>20</v>
      </c>
      <c r="F260" s="864">
        <v>20</v>
      </c>
      <c r="G260" s="521">
        <f t="shared" si="16"/>
        <v>100</v>
      </c>
      <c r="H260" s="1003">
        <v>20</v>
      </c>
      <c r="I260" s="521">
        <f t="shared" si="21"/>
        <v>100</v>
      </c>
      <c r="J260" s="521">
        <f t="shared" si="22"/>
        <v>100</v>
      </c>
      <c r="K260" s="889"/>
    </row>
    <row r="261" spans="1:11" ht="12.75" customHeight="1" x14ac:dyDescent="0.25">
      <c r="A261" s="853"/>
      <c r="B261" s="517"/>
      <c r="C261" s="540">
        <v>4440</v>
      </c>
      <c r="D261" s="291" t="s">
        <v>55</v>
      </c>
      <c r="E261" s="864">
        <v>3674</v>
      </c>
      <c r="F261" s="864">
        <v>3674</v>
      </c>
      <c r="G261" s="521">
        <f t="shared" si="16"/>
        <v>100</v>
      </c>
      <c r="H261" s="1003">
        <v>115</v>
      </c>
      <c r="I261" s="521">
        <f t="shared" si="21"/>
        <v>3.1301034295046271</v>
      </c>
      <c r="J261" s="521">
        <f t="shared" si="22"/>
        <v>3.1301034295046271</v>
      </c>
      <c r="K261" s="889"/>
    </row>
    <row r="262" spans="1:11" ht="12.75" customHeight="1" x14ac:dyDescent="0.25">
      <c r="A262" s="853"/>
      <c r="B262" s="517"/>
      <c r="C262" s="540">
        <v>4480</v>
      </c>
      <c r="D262" s="291" t="s">
        <v>56</v>
      </c>
      <c r="E262" s="864">
        <v>44</v>
      </c>
      <c r="F262" s="864">
        <v>44</v>
      </c>
      <c r="G262" s="521">
        <f t="shared" si="16"/>
        <v>100</v>
      </c>
      <c r="H262" s="1003">
        <v>44</v>
      </c>
      <c r="I262" s="521">
        <f t="shared" si="21"/>
        <v>100</v>
      </c>
      <c r="J262" s="521">
        <f t="shared" si="22"/>
        <v>100</v>
      </c>
      <c r="K262" s="889"/>
    </row>
    <row r="263" spans="1:11" ht="12.75" customHeight="1" x14ac:dyDescent="0.25">
      <c r="A263" s="853"/>
      <c r="B263" s="517"/>
      <c r="C263" s="540">
        <v>4520</v>
      </c>
      <c r="D263" s="586" t="s">
        <v>213</v>
      </c>
      <c r="E263" s="864">
        <v>22</v>
      </c>
      <c r="F263" s="864">
        <v>22</v>
      </c>
      <c r="G263" s="521">
        <f t="shared" si="16"/>
        <v>100</v>
      </c>
      <c r="H263" s="1003">
        <v>22</v>
      </c>
      <c r="I263" s="521">
        <f t="shared" si="21"/>
        <v>100</v>
      </c>
      <c r="J263" s="521">
        <f t="shared" si="22"/>
        <v>100</v>
      </c>
      <c r="K263" s="889"/>
    </row>
    <row r="264" spans="1:11" ht="12.75" customHeight="1" x14ac:dyDescent="0.25">
      <c r="A264" s="853"/>
      <c r="B264" s="517"/>
      <c r="C264" s="540">
        <v>4610</v>
      </c>
      <c r="D264" s="181" t="s">
        <v>95</v>
      </c>
      <c r="E264" s="864">
        <v>10</v>
      </c>
      <c r="F264" s="864">
        <v>10</v>
      </c>
      <c r="G264" s="521">
        <f t="shared" si="16"/>
        <v>100</v>
      </c>
      <c r="H264" s="1003"/>
      <c r="I264" s="521">
        <f t="shared" si="21"/>
        <v>0</v>
      </c>
      <c r="J264" s="521">
        <f t="shared" si="22"/>
        <v>0</v>
      </c>
      <c r="K264" s="889"/>
    </row>
    <row r="265" spans="1:11" ht="15" customHeight="1" x14ac:dyDescent="0.25">
      <c r="A265" s="1131"/>
      <c r="B265" s="876"/>
      <c r="C265" s="900">
        <v>4700</v>
      </c>
      <c r="D265" s="601" t="s">
        <v>60</v>
      </c>
      <c r="E265" s="1133">
        <v>162</v>
      </c>
      <c r="F265" s="1133">
        <v>162</v>
      </c>
      <c r="G265" s="903">
        <f t="shared" si="16"/>
        <v>100</v>
      </c>
      <c r="H265" s="1166">
        <v>162</v>
      </c>
      <c r="I265" s="903">
        <f t="shared" si="21"/>
        <v>100</v>
      </c>
      <c r="J265" s="903">
        <f t="shared" si="22"/>
        <v>100</v>
      </c>
      <c r="K265" s="1137"/>
    </row>
    <row r="266" spans="1:11" s="33" customFormat="1" ht="15" customHeight="1" x14ac:dyDescent="0.2">
      <c r="A266" s="828"/>
      <c r="B266" s="1164">
        <v>80195</v>
      </c>
      <c r="C266" s="1164"/>
      <c r="D266" s="1165" t="s">
        <v>71</v>
      </c>
      <c r="E266" s="1078">
        <f t="shared" ref="E266:H266" si="23">SUM(E277+E291+E301+E308+E310+E267)</f>
        <v>602823</v>
      </c>
      <c r="F266" s="1078">
        <f t="shared" si="23"/>
        <v>602823</v>
      </c>
      <c r="G266" s="524">
        <f>SUM(F266/E266*100)</f>
        <v>100</v>
      </c>
      <c r="H266" s="1078">
        <f t="shared" si="23"/>
        <v>750049</v>
      </c>
      <c r="I266" s="524">
        <f>SUM(H266/F266*100)</f>
        <v>124.42275759219538</v>
      </c>
      <c r="J266" s="1230">
        <f>SUM(H266/E266*100)</f>
        <v>124.42275759219538</v>
      </c>
      <c r="K266" s="542"/>
    </row>
    <row r="267" spans="1:11" s="33" customFormat="1" ht="15" customHeight="1" x14ac:dyDescent="0.2">
      <c r="A267" s="828"/>
      <c r="B267" s="1253"/>
      <c r="C267" s="1426"/>
      <c r="D267" s="1342" t="s">
        <v>147</v>
      </c>
      <c r="E267" s="1427">
        <f>SUM(E269:E276)</f>
        <v>25324</v>
      </c>
      <c r="F267" s="1427">
        <f>SUM(F269:F276)</f>
        <v>25324</v>
      </c>
      <c r="G267" s="1427">
        <f>SUM(G269:G276)</f>
        <v>800</v>
      </c>
      <c r="H267" s="1427">
        <f>SUM(H268:H276)</f>
        <v>472586</v>
      </c>
      <c r="I267" s="1427">
        <f>SUM(I269:I276)</f>
        <v>1121.4119643479205</v>
      </c>
      <c r="J267" s="1427">
        <f>SUM(J269:J276)</f>
        <v>1121.4119643479205</v>
      </c>
      <c r="K267" s="1345"/>
    </row>
    <row r="268" spans="1:11" s="33" customFormat="1" ht="15" customHeight="1" x14ac:dyDescent="0.2">
      <c r="A268" s="828"/>
      <c r="B268" s="944"/>
      <c r="C268" s="1033">
        <v>3267</v>
      </c>
      <c r="D268" s="1014" t="s">
        <v>221</v>
      </c>
      <c r="E268" s="1171"/>
      <c r="F268" s="1171"/>
      <c r="G268" s="1171"/>
      <c r="H268" s="1284">
        <v>435399</v>
      </c>
      <c r="I268" s="1283"/>
      <c r="J268" s="1283"/>
      <c r="K268" s="1002"/>
    </row>
    <row r="269" spans="1:11" s="33" customFormat="1" ht="15" customHeight="1" x14ac:dyDescent="0.25">
      <c r="A269" s="828"/>
      <c r="B269" s="944"/>
      <c r="C269" s="587">
        <v>4117</v>
      </c>
      <c r="D269" s="586" t="s">
        <v>42</v>
      </c>
      <c r="E269" s="918">
        <v>1612</v>
      </c>
      <c r="F269" s="918">
        <v>1612</v>
      </c>
      <c r="G269" s="521">
        <f t="shared" ref="G269:G276" si="24">SUM(F269/E269*100)</f>
        <v>100</v>
      </c>
      <c r="H269" s="1015">
        <v>4256</v>
      </c>
      <c r="I269" s="1044">
        <f t="shared" ref="I269:I276" si="25">SUM(H269/F269*100)</f>
        <v>264.01985111662532</v>
      </c>
      <c r="J269" s="1044">
        <f t="shared" ref="J269:J276" si="26">SUM(H269/E269*100)</f>
        <v>264.01985111662532</v>
      </c>
      <c r="K269" s="889"/>
    </row>
    <row r="270" spans="1:11" s="33" customFormat="1" ht="15" customHeight="1" x14ac:dyDescent="0.25">
      <c r="A270" s="828"/>
      <c r="B270" s="944"/>
      <c r="C270" s="587">
        <v>4127</v>
      </c>
      <c r="D270" s="586" t="s">
        <v>43</v>
      </c>
      <c r="E270" s="918">
        <v>227</v>
      </c>
      <c r="F270" s="918">
        <v>227</v>
      </c>
      <c r="G270" s="521">
        <f t="shared" si="24"/>
        <v>100</v>
      </c>
      <c r="H270" s="1015">
        <v>600</v>
      </c>
      <c r="I270" s="1044">
        <f t="shared" si="25"/>
        <v>264.31718061674007</v>
      </c>
      <c r="J270" s="1044">
        <f t="shared" si="26"/>
        <v>264.31718061674007</v>
      </c>
      <c r="K270" s="889"/>
    </row>
    <row r="271" spans="1:11" s="33" customFormat="1" ht="15" customHeight="1" x14ac:dyDescent="0.25">
      <c r="A271" s="828"/>
      <c r="B271" s="944"/>
      <c r="C271" s="587">
        <v>4177</v>
      </c>
      <c r="D271" s="586" t="s">
        <v>45</v>
      </c>
      <c r="E271" s="918">
        <v>9275</v>
      </c>
      <c r="F271" s="918">
        <v>9275</v>
      </c>
      <c r="G271" s="521">
        <f t="shared" si="24"/>
        <v>100</v>
      </c>
      <c r="H271" s="1015">
        <v>24485</v>
      </c>
      <c r="I271" s="1044">
        <f t="shared" si="25"/>
        <v>263.98921832884099</v>
      </c>
      <c r="J271" s="1044">
        <f t="shared" si="26"/>
        <v>263.98921832884099</v>
      </c>
      <c r="K271" s="889"/>
    </row>
    <row r="272" spans="1:11" s="33" customFormat="1" ht="15" customHeight="1" x14ac:dyDescent="0.25">
      <c r="A272" s="828"/>
      <c r="B272" s="944"/>
      <c r="C272" s="587">
        <v>4217</v>
      </c>
      <c r="D272" s="589" t="s">
        <v>31</v>
      </c>
      <c r="E272" s="918">
        <v>7000</v>
      </c>
      <c r="F272" s="918">
        <v>7000</v>
      </c>
      <c r="G272" s="521">
        <f t="shared" si="24"/>
        <v>100</v>
      </c>
      <c r="H272" s="1015">
        <v>2036</v>
      </c>
      <c r="I272" s="1044">
        <f t="shared" si="25"/>
        <v>29.085714285714285</v>
      </c>
      <c r="J272" s="1044">
        <f t="shared" si="26"/>
        <v>29.085714285714285</v>
      </c>
      <c r="K272" s="889"/>
    </row>
    <row r="273" spans="1:11" s="33" customFormat="1" ht="15" customHeight="1" x14ac:dyDescent="0.25">
      <c r="A273" s="828"/>
      <c r="B273" s="944"/>
      <c r="C273" s="587">
        <v>4247</v>
      </c>
      <c r="D273" s="589" t="s">
        <v>88</v>
      </c>
      <c r="E273" s="918">
        <v>1000</v>
      </c>
      <c r="F273" s="918">
        <v>1000</v>
      </c>
      <c r="G273" s="521">
        <f t="shared" si="24"/>
        <v>100</v>
      </c>
      <c r="H273" s="1015"/>
      <c r="I273" s="1044">
        <f t="shared" si="25"/>
        <v>0</v>
      </c>
      <c r="J273" s="1044">
        <f t="shared" si="26"/>
        <v>0</v>
      </c>
      <c r="K273" s="889"/>
    </row>
    <row r="274" spans="1:11" s="33" customFormat="1" ht="15" customHeight="1" x14ac:dyDescent="0.25">
      <c r="A274" s="828"/>
      <c r="B274" s="944"/>
      <c r="C274" s="587">
        <v>4307</v>
      </c>
      <c r="D274" s="590" t="s">
        <v>22</v>
      </c>
      <c r="E274" s="918">
        <v>1500</v>
      </c>
      <c r="F274" s="918">
        <v>1500</v>
      </c>
      <c r="G274" s="521">
        <f t="shared" si="24"/>
        <v>100</v>
      </c>
      <c r="H274" s="1015">
        <v>1000</v>
      </c>
      <c r="I274" s="1044">
        <f t="shared" si="25"/>
        <v>66.666666666666657</v>
      </c>
      <c r="J274" s="1044">
        <f t="shared" si="26"/>
        <v>66.666666666666657</v>
      </c>
      <c r="K274" s="889"/>
    </row>
    <row r="275" spans="1:11" s="33" customFormat="1" ht="15" customHeight="1" x14ac:dyDescent="0.25">
      <c r="A275" s="828"/>
      <c r="B275" s="944"/>
      <c r="C275" s="587">
        <v>4417</v>
      </c>
      <c r="D275" s="590" t="s">
        <v>214</v>
      </c>
      <c r="E275" s="918">
        <v>300</v>
      </c>
      <c r="F275" s="918">
        <v>300</v>
      </c>
      <c r="G275" s="521">
        <f t="shared" si="24"/>
        <v>100</v>
      </c>
      <c r="H275" s="865">
        <v>400</v>
      </c>
      <c r="I275" s="1044">
        <f t="shared" si="25"/>
        <v>133.33333333333331</v>
      </c>
      <c r="J275" s="1044">
        <f t="shared" si="26"/>
        <v>133.33333333333331</v>
      </c>
      <c r="K275" s="889"/>
    </row>
    <row r="276" spans="1:11" s="33" customFormat="1" ht="15" customHeight="1" x14ac:dyDescent="0.25">
      <c r="A276" s="828"/>
      <c r="B276" s="944"/>
      <c r="C276" s="1315">
        <v>4427</v>
      </c>
      <c r="D276" s="1316" t="s">
        <v>105</v>
      </c>
      <c r="E276" s="1317">
        <v>4410</v>
      </c>
      <c r="F276" s="1317">
        <v>4410</v>
      </c>
      <c r="G276" s="903">
        <f t="shared" si="24"/>
        <v>100</v>
      </c>
      <c r="H276" s="1318">
        <v>4410</v>
      </c>
      <c r="I276" s="1136">
        <f t="shared" si="25"/>
        <v>100</v>
      </c>
      <c r="J276" s="1136">
        <f t="shared" si="26"/>
        <v>100</v>
      </c>
      <c r="K276" s="1137"/>
    </row>
    <row r="277" spans="1:11" s="33" customFormat="1" ht="15" customHeight="1" x14ac:dyDescent="0.25">
      <c r="A277" s="828"/>
      <c r="B277" s="944"/>
      <c r="C277" s="1319"/>
      <c r="D277" s="1320" t="s">
        <v>144</v>
      </c>
      <c r="E277" s="1321">
        <f>SUM(E278:E290)</f>
        <v>219028</v>
      </c>
      <c r="F277" s="1321">
        <f>SUM(F278:F290)</f>
        <v>219028</v>
      </c>
      <c r="G277" s="1178">
        <f t="shared" ref="G277:G300" si="27">SUM(F277/E277*100)</f>
        <v>100</v>
      </c>
      <c r="H277" s="1322">
        <f>SUM(H278:H290)</f>
        <v>162563</v>
      </c>
      <c r="I277" s="1323">
        <f>SUM(H277/F277*100)</f>
        <v>74.220191025804922</v>
      </c>
      <c r="J277" s="1323">
        <f t="shared" ref="J277:J300" si="28">SUM(H277/E277*100)</f>
        <v>74.220191025804922</v>
      </c>
      <c r="K277" s="1324"/>
    </row>
    <row r="278" spans="1:11" s="33" customFormat="1" ht="15" customHeight="1" x14ac:dyDescent="0.25">
      <c r="A278" s="828"/>
      <c r="B278" s="945"/>
      <c r="C278" s="1033">
        <v>3267</v>
      </c>
      <c r="D278" s="1014" t="s">
        <v>221</v>
      </c>
      <c r="E278" s="1016">
        <v>27900</v>
      </c>
      <c r="F278" s="1016">
        <v>27900</v>
      </c>
      <c r="G278" s="1008">
        <f t="shared" si="27"/>
        <v>100</v>
      </c>
      <c r="H278" s="1015">
        <v>10000</v>
      </c>
      <c r="I278" s="1172">
        <f t="shared" ref="I278:I284" si="29">SUM(H278/F278*100)</f>
        <v>35.842293906810035</v>
      </c>
      <c r="J278" s="1172">
        <f t="shared" si="28"/>
        <v>35.842293906810035</v>
      </c>
      <c r="K278" s="1002"/>
    </row>
    <row r="279" spans="1:11" s="33" customFormat="1" ht="15" customHeight="1" x14ac:dyDescent="0.25">
      <c r="A279" s="828"/>
      <c r="B279" s="945"/>
      <c r="C279" s="585">
        <v>4017</v>
      </c>
      <c r="D279" s="586" t="s">
        <v>39</v>
      </c>
      <c r="E279" s="1018">
        <v>1155</v>
      </c>
      <c r="F279" s="1018">
        <v>1155</v>
      </c>
      <c r="G279" s="521">
        <f t="shared" si="27"/>
        <v>100</v>
      </c>
      <c r="H279" s="865"/>
      <c r="I279" s="1044">
        <f t="shared" si="29"/>
        <v>0</v>
      </c>
      <c r="J279" s="1044">
        <f t="shared" si="28"/>
        <v>0</v>
      </c>
      <c r="K279" s="925"/>
    </row>
    <row r="280" spans="1:11" s="33" customFormat="1" ht="15" customHeight="1" x14ac:dyDescent="0.25">
      <c r="A280" s="828"/>
      <c r="B280" s="945"/>
      <c r="C280" s="585">
        <v>4117</v>
      </c>
      <c r="D280" s="586" t="s">
        <v>42</v>
      </c>
      <c r="E280" s="1018">
        <v>810</v>
      </c>
      <c r="F280" s="1018">
        <v>810</v>
      </c>
      <c r="G280" s="521">
        <f t="shared" si="27"/>
        <v>100</v>
      </c>
      <c r="H280" s="865">
        <v>520</v>
      </c>
      <c r="I280" s="1044">
        <f t="shared" si="29"/>
        <v>64.197530864197532</v>
      </c>
      <c r="J280" s="1044">
        <f t="shared" si="28"/>
        <v>64.197530864197532</v>
      </c>
      <c r="K280" s="925"/>
    </row>
    <row r="281" spans="1:11" s="33" customFormat="1" ht="15" customHeight="1" x14ac:dyDescent="0.25">
      <c r="A281" s="828"/>
      <c r="B281" s="945"/>
      <c r="C281" s="587">
        <v>4127</v>
      </c>
      <c r="D281" s="586" t="s">
        <v>43</v>
      </c>
      <c r="E281" s="1018">
        <v>115</v>
      </c>
      <c r="F281" s="1018">
        <v>115</v>
      </c>
      <c r="G281" s="521">
        <f t="shared" si="27"/>
        <v>100</v>
      </c>
      <c r="H281" s="865">
        <v>73</v>
      </c>
      <c r="I281" s="1044">
        <f t="shared" si="29"/>
        <v>63.478260869565219</v>
      </c>
      <c r="J281" s="1044">
        <f t="shared" si="28"/>
        <v>63.478260869565219</v>
      </c>
      <c r="K281" s="925"/>
    </row>
    <row r="282" spans="1:11" s="33" customFormat="1" ht="15" customHeight="1" x14ac:dyDescent="0.25">
      <c r="A282" s="828"/>
      <c r="B282" s="945"/>
      <c r="C282" s="587">
        <v>4170</v>
      </c>
      <c r="D282" s="586" t="s">
        <v>45</v>
      </c>
      <c r="E282" s="1254">
        <v>2150</v>
      </c>
      <c r="F282" s="1254">
        <v>2150</v>
      </c>
      <c r="G282" s="521">
        <f t="shared" si="27"/>
        <v>100</v>
      </c>
      <c r="H282" s="865"/>
      <c r="I282" s="1044">
        <f t="shared" si="29"/>
        <v>0</v>
      </c>
      <c r="J282" s="1044">
        <f t="shared" si="28"/>
        <v>0</v>
      </c>
      <c r="K282" s="925"/>
    </row>
    <row r="283" spans="1:11" s="33" customFormat="1" ht="15" customHeight="1" x14ac:dyDescent="0.25">
      <c r="A283" s="828"/>
      <c r="B283" s="945"/>
      <c r="C283" s="587">
        <v>4177</v>
      </c>
      <c r="D283" s="586" t="s">
        <v>45</v>
      </c>
      <c r="E283" s="1017">
        <v>3500</v>
      </c>
      <c r="F283" s="1017">
        <v>3500</v>
      </c>
      <c r="G283" s="521">
        <f t="shared" si="27"/>
        <v>100</v>
      </c>
      <c r="H283" s="865">
        <v>3000</v>
      </c>
      <c r="I283" s="1044">
        <f t="shared" si="29"/>
        <v>85.714285714285708</v>
      </c>
      <c r="J283" s="1044">
        <f t="shared" si="28"/>
        <v>85.714285714285708</v>
      </c>
      <c r="K283" s="925"/>
    </row>
    <row r="284" spans="1:11" s="33" customFormat="1" ht="15" hidden="1" customHeight="1" x14ac:dyDescent="0.25">
      <c r="A284" s="828"/>
      <c r="B284" s="945"/>
      <c r="C284" s="588">
        <v>4210</v>
      </c>
      <c r="D284" s="589" t="s">
        <v>31</v>
      </c>
      <c r="E284" s="1017"/>
      <c r="F284" s="1017"/>
      <c r="G284" s="521" t="e">
        <f t="shared" si="27"/>
        <v>#DIV/0!</v>
      </c>
      <c r="H284" s="865"/>
      <c r="I284" s="1044" t="e">
        <f t="shared" si="29"/>
        <v>#DIV/0!</v>
      </c>
      <c r="J284" s="1044" t="e">
        <f t="shared" si="28"/>
        <v>#DIV/0!</v>
      </c>
      <c r="K284" s="925"/>
    </row>
    <row r="285" spans="1:11" s="33" customFormat="1" ht="15" customHeight="1" x14ac:dyDescent="0.25">
      <c r="A285" s="828"/>
      <c r="B285" s="944"/>
      <c r="C285" s="588">
        <v>4217</v>
      </c>
      <c r="D285" s="589" t="s">
        <v>31</v>
      </c>
      <c r="E285" s="1017">
        <v>12448</v>
      </c>
      <c r="F285" s="1017">
        <v>12448</v>
      </c>
      <c r="G285" s="521">
        <f t="shared" si="27"/>
        <v>100</v>
      </c>
      <c r="H285" s="865">
        <v>9000</v>
      </c>
      <c r="I285" s="859">
        <f t="shared" ref="I285:I290" si="30">SUM(H285/F285*100)</f>
        <v>72.300771208226223</v>
      </c>
      <c r="J285" s="859">
        <f t="shared" si="28"/>
        <v>72.300771208226223</v>
      </c>
      <c r="K285" s="889"/>
    </row>
    <row r="286" spans="1:11" s="33" customFormat="1" ht="15" customHeight="1" x14ac:dyDescent="0.25">
      <c r="A286" s="828"/>
      <c r="B286" s="944"/>
      <c r="C286" s="588">
        <v>4247</v>
      </c>
      <c r="D286" s="589" t="s">
        <v>88</v>
      </c>
      <c r="E286" s="1017">
        <v>1100</v>
      </c>
      <c r="F286" s="1017">
        <v>1100</v>
      </c>
      <c r="G286" s="521">
        <f t="shared" si="27"/>
        <v>100</v>
      </c>
      <c r="H286" s="865">
        <v>2600</v>
      </c>
      <c r="I286" s="859">
        <f t="shared" si="30"/>
        <v>236.36363636363637</v>
      </c>
      <c r="J286" s="859">
        <f t="shared" si="28"/>
        <v>236.36363636363637</v>
      </c>
      <c r="K286" s="889"/>
    </row>
    <row r="287" spans="1:11" s="33" customFormat="1" ht="15" customHeight="1" x14ac:dyDescent="0.25">
      <c r="A287" s="828"/>
      <c r="B287" s="944"/>
      <c r="C287" s="588">
        <v>4300</v>
      </c>
      <c r="D287" s="590" t="s">
        <v>22</v>
      </c>
      <c r="E287" s="1017">
        <v>9850</v>
      </c>
      <c r="F287" s="1017">
        <v>9850</v>
      </c>
      <c r="G287" s="521">
        <f t="shared" si="27"/>
        <v>100</v>
      </c>
      <c r="H287" s="865"/>
      <c r="I287" s="859">
        <f t="shared" si="30"/>
        <v>0</v>
      </c>
      <c r="J287" s="859">
        <f t="shared" si="28"/>
        <v>0</v>
      </c>
      <c r="K287" s="889"/>
    </row>
    <row r="288" spans="1:11" s="33" customFormat="1" ht="15" customHeight="1" x14ac:dyDescent="0.25">
      <c r="A288" s="828"/>
      <c r="B288" s="944"/>
      <c r="C288" s="588">
        <v>4307</v>
      </c>
      <c r="D288" s="590" t="s">
        <v>22</v>
      </c>
      <c r="E288" s="1017">
        <v>155000</v>
      </c>
      <c r="F288" s="1017">
        <v>155000</v>
      </c>
      <c r="G288" s="521">
        <f t="shared" si="27"/>
        <v>100</v>
      </c>
      <c r="H288" s="865">
        <v>132370</v>
      </c>
      <c r="I288" s="859">
        <f t="shared" si="30"/>
        <v>85.399999999999991</v>
      </c>
      <c r="J288" s="859">
        <f t="shared" si="28"/>
        <v>85.399999999999991</v>
      </c>
      <c r="K288" s="889"/>
    </row>
    <row r="289" spans="1:11" s="33" customFormat="1" ht="15" customHeight="1" x14ac:dyDescent="0.25">
      <c r="A289" s="828"/>
      <c r="B289" s="944"/>
      <c r="C289" s="588">
        <v>4417</v>
      </c>
      <c r="D289" s="590" t="s">
        <v>214</v>
      </c>
      <c r="E289" s="1017">
        <v>1000</v>
      </c>
      <c r="F289" s="1017">
        <v>1000</v>
      </c>
      <c r="G289" s="521">
        <f t="shared" si="27"/>
        <v>100</v>
      </c>
      <c r="H289" s="865">
        <v>1000</v>
      </c>
      <c r="I289" s="859">
        <f t="shared" si="30"/>
        <v>100</v>
      </c>
      <c r="J289" s="859">
        <f t="shared" si="28"/>
        <v>100</v>
      </c>
      <c r="K289" s="889"/>
    </row>
    <row r="290" spans="1:11" s="33" customFormat="1" ht="15" customHeight="1" x14ac:dyDescent="0.25">
      <c r="A290" s="828"/>
      <c r="B290" s="944"/>
      <c r="C290" s="1167">
        <v>4427</v>
      </c>
      <c r="D290" s="1168" t="s">
        <v>105</v>
      </c>
      <c r="E290" s="1169">
        <v>4000</v>
      </c>
      <c r="F290" s="1169">
        <v>4000</v>
      </c>
      <c r="G290" s="886">
        <f t="shared" si="27"/>
        <v>100</v>
      </c>
      <c r="H290" s="868">
        <v>4000</v>
      </c>
      <c r="I290" s="545">
        <f t="shared" si="30"/>
        <v>100</v>
      </c>
      <c r="J290" s="545">
        <f t="shared" si="28"/>
        <v>100</v>
      </c>
      <c r="K290" s="546"/>
    </row>
    <row r="291" spans="1:11" s="33" customFormat="1" ht="15" customHeight="1" x14ac:dyDescent="0.2">
      <c r="A291" s="828"/>
      <c r="B291" s="944"/>
      <c r="C291" s="947"/>
      <c r="D291" s="516" t="s">
        <v>146</v>
      </c>
      <c r="E291" s="943">
        <f>SUM(E292:E300)</f>
        <v>50384</v>
      </c>
      <c r="F291" s="943">
        <f>SUM(F292:F300)</f>
        <v>50384</v>
      </c>
      <c r="G291" s="518">
        <f t="shared" si="27"/>
        <v>100</v>
      </c>
      <c r="H291" s="523">
        <f>SUM(H292:H300)</f>
        <v>0</v>
      </c>
      <c r="I291" s="1173">
        <f t="shared" ref="I291:I300" si="31">SUM(H291/F291*100)</f>
        <v>0</v>
      </c>
      <c r="J291" s="1173">
        <f t="shared" si="28"/>
        <v>0</v>
      </c>
      <c r="K291" s="1233"/>
    </row>
    <row r="292" spans="1:11" s="33" customFormat="1" ht="15" customHeight="1" x14ac:dyDescent="0.25">
      <c r="A292" s="828"/>
      <c r="B292" s="944"/>
      <c r="C292" s="1033">
        <v>4117</v>
      </c>
      <c r="D292" s="1170" t="s">
        <v>42</v>
      </c>
      <c r="E292" s="1171">
        <v>1307</v>
      </c>
      <c r="F292" s="1171">
        <v>1307</v>
      </c>
      <c r="G292" s="1008">
        <f t="shared" si="27"/>
        <v>100</v>
      </c>
      <c r="H292" s="1015"/>
      <c r="I292" s="1428">
        <f t="shared" si="31"/>
        <v>0</v>
      </c>
      <c r="J292" s="1428">
        <f t="shared" si="28"/>
        <v>0</v>
      </c>
      <c r="K292" s="1002"/>
    </row>
    <row r="293" spans="1:11" s="33" customFormat="1" ht="15" hidden="1" customHeight="1" x14ac:dyDescent="0.25">
      <c r="A293" s="828"/>
      <c r="B293" s="944"/>
      <c r="C293" s="587">
        <v>4127</v>
      </c>
      <c r="D293" s="586" t="s">
        <v>43</v>
      </c>
      <c r="E293" s="918">
        <v>0</v>
      </c>
      <c r="F293" s="918">
        <v>0</v>
      </c>
      <c r="G293" s="521" t="e">
        <f t="shared" si="27"/>
        <v>#DIV/0!</v>
      </c>
      <c r="H293" s="865"/>
      <c r="I293" s="1429" t="e">
        <f t="shared" si="31"/>
        <v>#DIV/0!</v>
      </c>
      <c r="J293" s="1429" t="e">
        <f t="shared" si="28"/>
        <v>#DIV/0!</v>
      </c>
      <c r="K293" s="889"/>
    </row>
    <row r="294" spans="1:11" s="33" customFormat="1" ht="15" customHeight="1" x14ac:dyDescent="0.25">
      <c r="A294" s="828"/>
      <c r="B294" s="944"/>
      <c r="C294" s="587">
        <v>4177</v>
      </c>
      <c r="D294" s="586" t="s">
        <v>45</v>
      </c>
      <c r="E294" s="918">
        <v>1225</v>
      </c>
      <c r="F294" s="918">
        <v>1225</v>
      </c>
      <c r="G294" s="521">
        <f t="shared" si="27"/>
        <v>100</v>
      </c>
      <c r="H294" s="865"/>
      <c r="I294" s="1429">
        <f t="shared" si="31"/>
        <v>0</v>
      </c>
      <c r="J294" s="1429">
        <f t="shared" si="28"/>
        <v>0</v>
      </c>
      <c r="K294" s="889"/>
    </row>
    <row r="295" spans="1:11" s="33" customFormat="1" ht="15" hidden="1" customHeight="1" x14ac:dyDescent="0.25">
      <c r="A295" s="828"/>
      <c r="B295" s="944"/>
      <c r="C295" s="587">
        <v>4210</v>
      </c>
      <c r="D295" s="589" t="s">
        <v>31</v>
      </c>
      <c r="E295" s="918"/>
      <c r="F295" s="918"/>
      <c r="G295" s="521" t="e">
        <f t="shared" si="27"/>
        <v>#DIV/0!</v>
      </c>
      <c r="H295" s="865"/>
      <c r="I295" s="1429" t="e">
        <f t="shared" si="31"/>
        <v>#DIV/0!</v>
      </c>
      <c r="J295" s="1429" t="e">
        <f t="shared" si="28"/>
        <v>#DIV/0!</v>
      </c>
      <c r="K295" s="889"/>
    </row>
    <row r="296" spans="1:11" s="33" customFormat="1" ht="15" customHeight="1" x14ac:dyDescent="0.25">
      <c r="A296" s="828"/>
      <c r="B296" s="944"/>
      <c r="C296" s="587">
        <v>4217</v>
      </c>
      <c r="D296" s="589" t="s">
        <v>31</v>
      </c>
      <c r="E296" s="918">
        <v>420</v>
      </c>
      <c r="F296" s="918">
        <v>420</v>
      </c>
      <c r="G296" s="521">
        <f t="shared" si="27"/>
        <v>100</v>
      </c>
      <c r="H296" s="865"/>
      <c r="I296" s="1429">
        <f t="shared" si="31"/>
        <v>0</v>
      </c>
      <c r="J296" s="1429">
        <f t="shared" si="28"/>
        <v>0</v>
      </c>
      <c r="K296" s="889"/>
    </row>
    <row r="297" spans="1:11" s="33" customFormat="1" ht="15" hidden="1" customHeight="1" x14ac:dyDescent="0.25">
      <c r="A297" s="828"/>
      <c r="B297" s="944"/>
      <c r="C297" s="587">
        <v>4247</v>
      </c>
      <c r="D297" s="589" t="s">
        <v>88</v>
      </c>
      <c r="E297" s="918"/>
      <c r="F297" s="918"/>
      <c r="G297" s="521" t="e">
        <f t="shared" si="27"/>
        <v>#DIV/0!</v>
      </c>
      <c r="H297" s="865"/>
      <c r="I297" s="1429" t="e">
        <f t="shared" si="31"/>
        <v>#DIV/0!</v>
      </c>
      <c r="J297" s="1429" t="e">
        <f t="shared" si="28"/>
        <v>#DIV/0!</v>
      </c>
      <c r="K297" s="889"/>
    </row>
    <row r="298" spans="1:11" s="33" customFormat="1" ht="15" customHeight="1" x14ac:dyDescent="0.25">
      <c r="A298" s="828"/>
      <c r="B298" s="944"/>
      <c r="C298" s="587">
        <v>4307</v>
      </c>
      <c r="D298" s="590" t="s">
        <v>22</v>
      </c>
      <c r="E298" s="918">
        <v>35503</v>
      </c>
      <c r="F298" s="918">
        <v>35503</v>
      </c>
      <c r="G298" s="521">
        <f t="shared" si="27"/>
        <v>100</v>
      </c>
      <c r="H298" s="865"/>
      <c r="I298" s="1429">
        <f t="shared" si="31"/>
        <v>0</v>
      </c>
      <c r="J298" s="1429">
        <f t="shared" si="28"/>
        <v>0</v>
      </c>
      <c r="K298" s="889"/>
    </row>
    <row r="299" spans="1:11" s="33" customFormat="1" ht="15" hidden="1" customHeight="1" x14ac:dyDescent="0.25">
      <c r="A299" s="828"/>
      <c r="B299" s="944"/>
      <c r="C299" s="587">
        <v>4417</v>
      </c>
      <c r="D299" s="590" t="s">
        <v>214</v>
      </c>
      <c r="E299" s="918">
        <v>0</v>
      </c>
      <c r="F299" s="918">
        <v>0</v>
      </c>
      <c r="G299" s="521" t="e">
        <f t="shared" si="27"/>
        <v>#DIV/0!</v>
      </c>
      <c r="H299" s="865"/>
      <c r="I299" s="1429" t="e">
        <f t="shared" si="31"/>
        <v>#DIV/0!</v>
      </c>
      <c r="J299" s="1429" t="e">
        <f t="shared" si="28"/>
        <v>#DIV/0!</v>
      </c>
      <c r="K299" s="889"/>
    </row>
    <row r="300" spans="1:11" s="33" customFormat="1" ht="15" customHeight="1" x14ac:dyDescent="0.25">
      <c r="A300" s="828"/>
      <c r="B300" s="944"/>
      <c r="C300" s="591">
        <v>4427</v>
      </c>
      <c r="D300" s="486" t="s">
        <v>105</v>
      </c>
      <c r="E300" s="917">
        <v>11929</v>
      </c>
      <c r="F300" s="917">
        <v>11929</v>
      </c>
      <c r="G300" s="521">
        <f t="shared" si="27"/>
        <v>100</v>
      </c>
      <c r="H300" s="908"/>
      <c r="I300" s="1429">
        <f t="shared" si="31"/>
        <v>0</v>
      </c>
      <c r="J300" s="1429">
        <f t="shared" si="28"/>
        <v>0</v>
      </c>
      <c r="K300" s="909"/>
    </row>
    <row r="301" spans="1:11" s="34" customFormat="1" ht="15" customHeight="1" x14ac:dyDescent="0.2">
      <c r="A301" s="1131"/>
      <c r="B301" s="1340"/>
      <c r="C301" s="1341"/>
      <c r="D301" s="1342" t="s">
        <v>139</v>
      </c>
      <c r="E301" s="1343">
        <f>SUM(E302:E307)</f>
        <v>308087</v>
      </c>
      <c r="F301" s="1343">
        <f>SUM(F302:F307)</f>
        <v>308087</v>
      </c>
      <c r="G301" s="1344">
        <f t="shared" ref="G301:G307" si="32">SUM(F301/E301*100)</f>
        <v>100</v>
      </c>
      <c r="H301" s="1160">
        <f>SUM(H302:H307)</f>
        <v>114900</v>
      </c>
      <c r="I301" s="1159">
        <f>SUM(H301/F301*100)</f>
        <v>37.294660274532845</v>
      </c>
      <c r="J301" s="1159">
        <f t="shared" ref="J301:J307" si="33">SUM(H301/E301*100)</f>
        <v>37.294660274532845</v>
      </c>
      <c r="K301" s="1345"/>
    </row>
    <row r="302" spans="1:11" s="34" customFormat="1" ht="60.75" hidden="1" customHeight="1" x14ac:dyDescent="0.2">
      <c r="A302" s="853"/>
      <c r="B302" s="946"/>
      <c r="C302" s="562">
        <v>2310</v>
      </c>
      <c r="D302" s="919" t="s">
        <v>150</v>
      </c>
      <c r="E302" s="1338"/>
      <c r="F302" s="1338"/>
      <c r="G302" s="1339" t="e">
        <f t="shared" si="32"/>
        <v>#DIV/0!</v>
      </c>
      <c r="H302" s="543"/>
      <c r="I302" s="535" t="e">
        <f>SUM(H302/F302*100)</f>
        <v>#DIV/0!</v>
      </c>
      <c r="J302" s="535" t="e">
        <f t="shared" si="33"/>
        <v>#DIV/0!</v>
      </c>
      <c r="K302" s="537"/>
    </row>
    <row r="303" spans="1:11" s="34" customFormat="1" ht="80.25" customHeight="1" x14ac:dyDescent="0.2">
      <c r="A303" s="853"/>
      <c r="B303" s="517"/>
      <c r="C303" s="289" t="s">
        <v>72</v>
      </c>
      <c r="D303" s="405" t="s">
        <v>73</v>
      </c>
      <c r="E303" s="1332"/>
      <c r="F303" s="1332"/>
      <c r="G303" s="1333" t="e">
        <f t="shared" si="32"/>
        <v>#DIV/0!</v>
      </c>
      <c r="H303" s="865">
        <v>2000</v>
      </c>
      <c r="I303" s="1334" t="e">
        <f>SUM(H303/F303*100)</f>
        <v>#DIV/0!</v>
      </c>
      <c r="J303" s="1334" t="e">
        <f t="shared" si="33"/>
        <v>#DIV/0!</v>
      </c>
      <c r="K303" s="1335"/>
    </row>
    <row r="304" spans="1:11" s="34" customFormat="1" ht="12.75" customHeight="1" x14ac:dyDescent="0.2">
      <c r="A304" s="1243"/>
      <c r="B304" s="1041"/>
      <c r="C304" s="784">
        <v>3030</v>
      </c>
      <c r="D304" s="1336" t="s">
        <v>27</v>
      </c>
      <c r="E304" s="1042">
        <v>500</v>
      </c>
      <c r="F304" s="1042">
        <v>500</v>
      </c>
      <c r="G304" s="1043">
        <f t="shared" si="32"/>
        <v>100</v>
      </c>
      <c r="H304" s="1337">
        <v>500</v>
      </c>
      <c r="I304" s="1044">
        <f>SUM(H304/F304*100)</f>
        <v>100</v>
      </c>
      <c r="J304" s="1044">
        <f t="shared" si="33"/>
        <v>100</v>
      </c>
      <c r="K304" s="1045"/>
    </row>
    <row r="305" spans="1:11" s="34" customFormat="1" ht="12.75" customHeight="1" x14ac:dyDescent="0.25">
      <c r="A305" s="1243"/>
      <c r="B305" s="1041"/>
      <c r="C305" s="1046">
        <v>4170</v>
      </c>
      <c r="D305" s="1047" t="s">
        <v>45</v>
      </c>
      <c r="E305" s="1042">
        <v>2400</v>
      </c>
      <c r="F305" s="1042">
        <v>2400</v>
      </c>
      <c r="G305" s="1043">
        <f t="shared" si="32"/>
        <v>100</v>
      </c>
      <c r="H305" s="1079">
        <v>2400</v>
      </c>
      <c r="I305" s="1044">
        <f>SUM(H305/F305*100)</f>
        <v>100</v>
      </c>
      <c r="J305" s="1044">
        <f t="shared" si="33"/>
        <v>100</v>
      </c>
      <c r="K305" s="1045"/>
    </row>
    <row r="306" spans="1:11" s="34" customFormat="1" ht="12.75" customHeight="1" x14ac:dyDescent="0.25">
      <c r="A306" s="1243"/>
      <c r="B306" s="1041"/>
      <c r="C306" s="1046">
        <v>4270</v>
      </c>
      <c r="D306" s="291" t="s">
        <v>47</v>
      </c>
      <c r="E306" s="1042">
        <v>199800</v>
      </c>
      <c r="F306" s="1042">
        <v>199800</v>
      </c>
      <c r="G306" s="1043">
        <f t="shared" si="32"/>
        <v>100</v>
      </c>
      <c r="H306" s="1079"/>
      <c r="I306" s="1044"/>
      <c r="J306" s="1044"/>
      <c r="K306" s="1045"/>
    </row>
    <row r="307" spans="1:11" ht="12.75" customHeight="1" x14ac:dyDescent="0.25">
      <c r="A307" s="1330"/>
      <c r="B307" s="1331"/>
      <c r="C307" s="1246">
        <v>4440</v>
      </c>
      <c r="D307" s="1247" t="s">
        <v>55</v>
      </c>
      <c r="E307" s="1248">
        <v>105387</v>
      </c>
      <c r="F307" s="1248">
        <v>105387</v>
      </c>
      <c r="G307" s="1249">
        <f t="shared" si="32"/>
        <v>100</v>
      </c>
      <c r="H307" s="1250">
        <v>110000</v>
      </c>
      <c r="I307" s="1249">
        <f>SUM(H307/F307*100)</f>
        <v>104.37720022393653</v>
      </c>
      <c r="J307" s="1249">
        <f t="shared" si="33"/>
        <v>104.37720022393653</v>
      </c>
      <c r="K307" s="1251"/>
    </row>
    <row r="308" spans="1:11" ht="15" hidden="1" x14ac:dyDescent="0.25">
      <c r="A308" s="1244"/>
      <c r="B308" s="1048"/>
      <c r="C308" s="1053"/>
      <c r="D308" s="1174" t="s">
        <v>142</v>
      </c>
      <c r="E308" s="1175">
        <f>SUM(E309)</f>
        <v>0</v>
      </c>
      <c r="F308" s="1175">
        <f>SUM(F309)</f>
        <v>0</v>
      </c>
      <c r="G308" s="1162" t="e">
        <f>SUM(F308/E308*100)</f>
        <v>#DIV/0!</v>
      </c>
      <c r="H308" s="1175">
        <f>SUM(H309)</f>
        <v>0</v>
      </c>
      <c r="I308" s="1176" t="e">
        <f>SUM(H308/F308*100)</f>
        <v>#DIV/0!</v>
      </c>
      <c r="J308" s="1176" t="e">
        <f>SUM(H308/E308*100)</f>
        <v>#DIV/0!</v>
      </c>
      <c r="K308" s="1239"/>
    </row>
    <row r="309" spans="1:11" ht="15" hidden="1" x14ac:dyDescent="0.25">
      <c r="A309" s="1244"/>
      <c r="B309" s="1048"/>
      <c r="C309" s="1051">
        <v>4210</v>
      </c>
      <c r="D309" s="1039" t="s">
        <v>31</v>
      </c>
      <c r="E309" s="1054"/>
      <c r="F309" s="1055"/>
      <c r="G309" s="527" t="e">
        <f>SUM(F309/E309*100)</f>
        <v>#DIV/0!</v>
      </c>
      <c r="H309" s="1058"/>
      <c r="I309" s="1177" t="e">
        <f>SUM(H309/F309*100)</f>
        <v>#DIV/0!</v>
      </c>
      <c r="J309" s="1177" t="e">
        <f>SUM(H309/E309*100)</f>
        <v>#DIV/0!</v>
      </c>
      <c r="K309" s="1240"/>
    </row>
    <row r="310" spans="1:11" ht="15" hidden="1" x14ac:dyDescent="0.25">
      <c r="A310" s="1244"/>
      <c r="B310" s="1048"/>
      <c r="C310" s="1049"/>
      <c r="D310" s="1050" t="s">
        <v>147</v>
      </c>
      <c r="E310" s="1060">
        <f>SUM(E311)</f>
        <v>0</v>
      </c>
      <c r="F310" s="1060">
        <f>SUM(F311)</f>
        <v>0</v>
      </c>
      <c r="G310" s="1178" t="e">
        <f>SUM(F310/E310*100)</f>
        <v>#DIV/0!</v>
      </c>
      <c r="H310" s="1060">
        <f>SUM(H311)</f>
        <v>0</v>
      </c>
      <c r="I310" s="1179" t="e">
        <f>SUM(H310/F310*100)</f>
        <v>#DIV/0!</v>
      </c>
      <c r="J310" s="1179" t="e">
        <f>SUM(H310/E310*100)</f>
        <v>#DIV/0!</v>
      </c>
      <c r="K310" s="1241"/>
    </row>
    <row r="311" spans="1:11" ht="15" hidden="1" x14ac:dyDescent="0.25">
      <c r="A311" s="1245"/>
      <c r="B311" s="1052"/>
      <c r="C311" s="1053">
        <v>4210</v>
      </c>
      <c r="D311" s="1040" t="s">
        <v>31</v>
      </c>
      <c r="E311" s="1056"/>
      <c r="F311" s="1057"/>
      <c r="G311" s="1162" t="e">
        <f>SUM(F311/E311*100)</f>
        <v>#DIV/0!</v>
      </c>
      <c r="H311" s="1059"/>
      <c r="I311" s="1176" t="e">
        <f>SUM(H311/F311*100)</f>
        <v>#DIV/0!</v>
      </c>
      <c r="J311" s="1176" t="e">
        <f>SUM(H311/E311*100)</f>
        <v>#DIV/0!</v>
      </c>
      <c r="K311" s="1242"/>
    </row>
  </sheetData>
  <sheetProtection selectLockedCells="1" selectUnlockedCells="1"/>
  <mergeCells count="1">
    <mergeCell ref="D6:D8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84" firstPageNumber="0" fitToHeight="0" orientation="landscape" r:id="rId1"/>
  <headerFooter alignWithMargins="0"/>
  <rowBreaks count="7" manualBreakCount="7">
    <brk id="42" max="10" man="1"/>
    <brk id="81" max="10" man="1"/>
    <brk id="117" max="10" man="1"/>
    <brk id="151" max="10" man="1"/>
    <brk id="195" max="10" man="1"/>
    <brk id="227" max="10" man="1"/>
    <brk id="265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115" zoomScaleNormal="11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H12" sqref="H12"/>
    </sheetView>
  </sheetViews>
  <sheetFormatPr defaultRowHeight="12.75" x14ac:dyDescent="0.2"/>
  <cols>
    <col min="1" max="1" width="5.28515625" style="1" customWidth="1"/>
    <col min="2" max="2" width="7.5703125" style="1" customWidth="1"/>
    <col min="3" max="3" width="7.42578125" style="2" customWidth="1"/>
    <col min="4" max="4" width="44.7109375" style="3" customWidth="1"/>
    <col min="5" max="5" width="14.7109375" style="3" customWidth="1"/>
    <col min="6" max="6" width="14.7109375" style="1" customWidth="1"/>
    <col min="7" max="7" width="11.140625" style="1" bestFit="1" customWidth="1"/>
    <col min="8" max="8" width="14.7109375" style="1" customWidth="1"/>
    <col min="9" max="10" width="11.140625" style="1" bestFit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3"/>
      <c r="I1" s="51" t="s">
        <v>0</v>
      </c>
      <c r="J1" s="51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1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3"/>
      <c r="I3" s="51" t="s">
        <v>248</v>
      </c>
      <c r="J3" s="51"/>
      <c r="K3" s="51"/>
    </row>
    <row r="4" spans="1:11" ht="15" x14ac:dyDescent="0.25">
      <c r="A4" s="51"/>
      <c r="B4" s="51"/>
      <c r="C4" s="52"/>
      <c r="D4" s="101" t="s">
        <v>249</v>
      </c>
      <c r="E4" s="101"/>
      <c r="F4" s="51"/>
      <c r="G4" s="51"/>
      <c r="H4" s="51"/>
      <c r="I4" s="51"/>
      <c r="J4" s="51"/>
      <c r="K4" s="51"/>
    </row>
    <row r="5" spans="1:11" ht="15" x14ac:dyDescent="0.25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1" ht="15" x14ac:dyDescent="0.25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5" x14ac:dyDescent="0.25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5" x14ac:dyDescent="0.25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x14ac:dyDescent="0.2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37" customFormat="1" ht="25.5" customHeight="1" x14ac:dyDescent="0.2">
      <c r="A10" s="451">
        <v>851</v>
      </c>
      <c r="B10" s="458"/>
      <c r="C10" s="452"/>
      <c r="D10" s="453" t="s">
        <v>151</v>
      </c>
      <c r="E10" s="45">
        <f>SUM(E11+E16+E26+E14)</f>
        <v>2697502</v>
      </c>
      <c r="F10" s="45">
        <f>SUM(F11+F16+F26+F14)</f>
        <v>2697502</v>
      </c>
      <c r="G10" s="98">
        <f t="shared" ref="G10:G27" si="0">SUM(F10/E10*100)</f>
        <v>100</v>
      </c>
      <c r="H10" s="45">
        <f>SUM(H11+H16+H26+H14)</f>
        <v>2646428</v>
      </c>
      <c r="I10" s="98">
        <f t="shared" ref="I10:I22" si="1">SUM(H10/F10*100)</f>
        <v>98.106618641988035</v>
      </c>
      <c r="J10" s="454">
        <f t="shared" ref="J10:J22" si="2">SUM(H10/E10*100)</f>
        <v>98.106618641988035</v>
      </c>
      <c r="K10" s="455"/>
    </row>
    <row r="11" spans="1:11" s="37" customFormat="1" ht="24" customHeight="1" x14ac:dyDescent="0.2">
      <c r="A11" s="456"/>
      <c r="B11" s="469">
        <v>85111</v>
      </c>
      <c r="C11" s="457"/>
      <c r="D11" s="459" t="s">
        <v>152</v>
      </c>
      <c r="E11" s="90">
        <f>SUM(E12:E13)</f>
        <v>400866</v>
      </c>
      <c r="F11" s="90">
        <f>SUM(F12:F13)</f>
        <v>400866</v>
      </c>
      <c r="G11" s="91">
        <f t="shared" si="0"/>
        <v>100</v>
      </c>
      <c r="H11" s="90">
        <f>SUM(H12:H13)</f>
        <v>395000</v>
      </c>
      <c r="I11" s="91">
        <f t="shared" si="1"/>
        <v>98.536668113534205</v>
      </c>
      <c r="J11" s="470">
        <f t="shared" si="2"/>
        <v>98.536668113534205</v>
      </c>
      <c r="K11" s="471"/>
    </row>
    <row r="12" spans="1:11" s="37" customFormat="1" ht="63.75" customHeight="1" x14ac:dyDescent="0.2">
      <c r="A12" s="456"/>
      <c r="B12" s="472"/>
      <c r="C12" s="1349">
        <v>4160</v>
      </c>
      <c r="D12" s="1350" t="s">
        <v>153</v>
      </c>
      <c r="E12" s="1351">
        <v>370000</v>
      </c>
      <c r="F12" s="1351">
        <v>370000</v>
      </c>
      <c r="G12" s="1352">
        <f t="shared" si="0"/>
        <v>100</v>
      </c>
      <c r="H12" s="1351">
        <v>370000</v>
      </c>
      <c r="I12" s="1352">
        <f t="shared" si="1"/>
        <v>100</v>
      </c>
      <c r="J12" s="1353">
        <f t="shared" si="2"/>
        <v>100</v>
      </c>
      <c r="K12" s="1354"/>
    </row>
    <row r="13" spans="1:11" s="37" customFormat="1" ht="20.25" customHeight="1" x14ac:dyDescent="0.25">
      <c r="A13" s="456"/>
      <c r="B13" s="472"/>
      <c r="C13" s="397">
        <v>4580</v>
      </c>
      <c r="D13" s="1138" t="s">
        <v>107</v>
      </c>
      <c r="E13" s="983">
        <v>30866</v>
      </c>
      <c r="F13" s="983">
        <v>30866</v>
      </c>
      <c r="G13" s="984">
        <f t="shared" si="0"/>
        <v>100</v>
      </c>
      <c r="H13" s="983">
        <v>25000</v>
      </c>
      <c r="I13" s="984">
        <f t="shared" si="1"/>
        <v>80.995269876239234</v>
      </c>
      <c r="J13" s="1355">
        <f t="shared" si="2"/>
        <v>80.995269876239234</v>
      </c>
      <c r="K13" s="1356"/>
    </row>
    <row r="14" spans="1:11" s="37" customFormat="1" ht="20.25" customHeight="1" x14ac:dyDescent="0.2">
      <c r="A14" s="456"/>
      <c r="B14" s="1288" t="s">
        <v>275</v>
      </c>
      <c r="C14" s="227"/>
      <c r="D14" s="1346" t="s">
        <v>276</v>
      </c>
      <c r="E14" s="229">
        <f>SUM(E15)</f>
        <v>17800</v>
      </c>
      <c r="F14" s="229">
        <f>SUM(F15)</f>
        <v>17800</v>
      </c>
      <c r="G14" s="222">
        <f t="shared" si="0"/>
        <v>100</v>
      </c>
      <c r="H14" s="229"/>
      <c r="I14" s="222">
        <f>SUM(H14/F14*100)</f>
        <v>0</v>
      </c>
      <c r="J14" s="1347">
        <f>SUM(H14/E14*100)</f>
        <v>0</v>
      </c>
      <c r="K14" s="1348"/>
    </row>
    <row r="15" spans="1:11" s="37" customFormat="1" ht="72" customHeight="1" x14ac:dyDescent="0.2">
      <c r="A15" s="456"/>
      <c r="B15" s="472"/>
      <c r="C15" s="157">
        <v>6230</v>
      </c>
      <c r="D15" s="594" t="s">
        <v>277</v>
      </c>
      <c r="E15" s="159">
        <v>17800</v>
      </c>
      <c r="F15" s="159">
        <v>17800</v>
      </c>
      <c r="G15" s="160">
        <f t="shared" si="0"/>
        <v>100</v>
      </c>
      <c r="H15" s="159"/>
      <c r="I15" s="160">
        <f>SUM(H15/F15*100)</f>
        <v>0</v>
      </c>
      <c r="J15" s="460">
        <f>SUM(H15/E15*100)</f>
        <v>0</v>
      </c>
      <c r="K15" s="461"/>
    </row>
    <row r="16" spans="1:11" s="9" customFormat="1" ht="48" customHeight="1" x14ac:dyDescent="0.2">
      <c r="A16" s="153"/>
      <c r="B16" s="232">
        <v>85156</v>
      </c>
      <c r="C16" s="232"/>
      <c r="D16" s="462" t="s">
        <v>154</v>
      </c>
      <c r="E16" s="146">
        <f>SUM(E17+E19+E21+E23)</f>
        <v>2278836</v>
      </c>
      <c r="F16" s="146">
        <f>SUM(F17+F19+F21+F23)</f>
        <v>2278836</v>
      </c>
      <c r="G16" s="147">
        <f t="shared" si="0"/>
        <v>100</v>
      </c>
      <c r="H16" s="146">
        <f>SUM(H17+H19+H21+H23)</f>
        <v>2249428</v>
      </c>
      <c r="I16" s="149">
        <f t="shared" si="1"/>
        <v>98.709516612867276</v>
      </c>
      <c r="J16" s="150">
        <f t="shared" si="2"/>
        <v>98.709516612867276</v>
      </c>
      <c r="K16" s="230"/>
    </row>
    <row r="17" spans="1:11" s="23" customFormat="1" ht="15" customHeight="1" x14ac:dyDescent="0.2">
      <c r="A17" s="153"/>
      <c r="B17" s="301"/>
      <c r="C17" s="232"/>
      <c r="D17" s="473" t="s">
        <v>155</v>
      </c>
      <c r="E17" s="474">
        <f>SUM(E18:E18)</f>
        <v>2244640</v>
      </c>
      <c r="F17" s="474">
        <f>SUM(F18:F18)</f>
        <v>2244640</v>
      </c>
      <c r="G17" s="475">
        <f t="shared" si="0"/>
        <v>100</v>
      </c>
      <c r="H17" s="103">
        <f>SUM(H18:H18)</f>
        <v>2218540</v>
      </c>
      <c r="I17" s="93">
        <f t="shared" si="1"/>
        <v>98.837230023522707</v>
      </c>
      <c r="J17" s="476">
        <f t="shared" si="2"/>
        <v>98.837230023522707</v>
      </c>
      <c r="K17" s="306"/>
    </row>
    <row r="18" spans="1:11" s="23" customFormat="1" ht="12.75" customHeight="1" x14ac:dyDescent="0.25">
      <c r="A18" s="153"/>
      <c r="B18" s="97"/>
      <c r="C18" s="463">
        <v>4130</v>
      </c>
      <c r="D18" s="320" t="s">
        <v>156</v>
      </c>
      <c r="E18" s="414">
        <v>2244640</v>
      </c>
      <c r="F18" s="414">
        <v>2244640</v>
      </c>
      <c r="G18" s="415">
        <f t="shared" si="0"/>
        <v>100</v>
      </c>
      <c r="H18" s="321">
        <v>2218540</v>
      </c>
      <c r="I18" s="219">
        <f t="shared" si="1"/>
        <v>98.837230023522707</v>
      </c>
      <c r="J18" s="219">
        <f t="shared" si="2"/>
        <v>98.837230023522707</v>
      </c>
      <c r="K18" s="464"/>
    </row>
    <row r="19" spans="1:11" s="23" customFormat="1" ht="15" customHeight="1" x14ac:dyDescent="0.2">
      <c r="A19" s="153"/>
      <c r="B19" s="97"/>
      <c r="C19" s="465"/>
      <c r="D19" s="122" t="s">
        <v>157</v>
      </c>
      <c r="E19" s="477">
        <f>SUM(E20)</f>
        <v>16848</v>
      </c>
      <c r="F19" s="477">
        <f>SUM(F20)</f>
        <v>16848</v>
      </c>
      <c r="G19" s="147">
        <f t="shared" si="0"/>
        <v>100</v>
      </c>
      <c r="H19" s="148">
        <f>SUM(H20)</f>
        <v>16848</v>
      </c>
      <c r="I19" s="149">
        <f t="shared" si="1"/>
        <v>100</v>
      </c>
      <c r="J19" s="149">
        <f t="shared" si="2"/>
        <v>100</v>
      </c>
      <c r="K19" s="230"/>
    </row>
    <row r="20" spans="1:11" s="18" customFormat="1" ht="12.75" customHeight="1" x14ac:dyDescent="0.25">
      <c r="A20" s="178"/>
      <c r="B20" s="157"/>
      <c r="C20" s="463">
        <v>4130</v>
      </c>
      <c r="D20" s="1360" t="s">
        <v>156</v>
      </c>
      <c r="E20" s="187">
        <v>16848</v>
      </c>
      <c r="F20" s="187">
        <v>16848</v>
      </c>
      <c r="G20" s="213">
        <f t="shared" si="0"/>
        <v>100</v>
      </c>
      <c r="H20" s="187">
        <v>16848</v>
      </c>
      <c r="I20" s="213">
        <f t="shared" si="1"/>
        <v>100</v>
      </c>
      <c r="J20" s="214">
        <f t="shared" si="2"/>
        <v>100</v>
      </c>
      <c r="K20" s="215"/>
    </row>
    <row r="21" spans="1:11" s="18" customFormat="1" ht="12.75" customHeight="1" x14ac:dyDescent="0.25">
      <c r="A21" s="178"/>
      <c r="B21" s="157"/>
      <c r="C21" s="1361"/>
      <c r="D21" s="1113" t="s">
        <v>158</v>
      </c>
      <c r="E21" s="1221">
        <f>SUM(E22)</f>
        <v>16287</v>
      </c>
      <c r="F21" s="1221">
        <f>SUM(F22)</f>
        <v>16287</v>
      </c>
      <c r="G21" s="1222">
        <f t="shared" si="0"/>
        <v>100</v>
      </c>
      <c r="H21" s="1221">
        <f>SUM(H22)</f>
        <v>14040</v>
      </c>
      <c r="I21" s="1222">
        <f t="shared" si="1"/>
        <v>86.203720758887457</v>
      </c>
      <c r="J21" s="1222">
        <f t="shared" si="2"/>
        <v>86.203720758887457</v>
      </c>
      <c r="K21" s="1223"/>
    </row>
    <row r="22" spans="1:11" s="18" customFormat="1" ht="13.5" customHeight="1" x14ac:dyDescent="0.25">
      <c r="A22" s="178"/>
      <c r="B22" s="157"/>
      <c r="C22" s="1276">
        <v>4130</v>
      </c>
      <c r="D22" s="1277" t="s">
        <v>156</v>
      </c>
      <c r="E22" s="1204">
        <v>16287</v>
      </c>
      <c r="F22" s="1204">
        <v>16287</v>
      </c>
      <c r="G22" s="1205">
        <f t="shared" si="0"/>
        <v>100</v>
      </c>
      <c r="H22" s="1204">
        <v>14040</v>
      </c>
      <c r="I22" s="1205">
        <f t="shared" si="1"/>
        <v>86.203720758887457</v>
      </c>
      <c r="J22" s="1278">
        <f t="shared" si="2"/>
        <v>86.203720758887457</v>
      </c>
      <c r="K22" s="1103"/>
    </row>
    <row r="23" spans="1:11" s="18" customFormat="1" ht="13.5" customHeight="1" x14ac:dyDescent="0.25">
      <c r="A23" s="178"/>
      <c r="B23" s="157"/>
      <c r="C23" s="1272"/>
      <c r="D23" s="953" t="s">
        <v>139</v>
      </c>
      <c r="E23" s="1273">
        <f>SUM(E24:E25)</f>
        <v>1061</v>
      </c>
      <c r="F23" s="1273">
        <f>SUM(F24:F25)</f>
        <v>1061</v>
      </c>
      <c r="G23" s="1275">
        <f t="shared" si="0"/>
        <v>100</v>
      </c>
      <c r="H23" s="1273">
        <f>SUM(H24:H25)</f>
        <v>0</v>
      </c>
      <c r="I23" s="1275">
        <f>SUM(H23/F23*100)</f>
        <v>0</v>
      </c>
      <c r="J23" s="1275">
        <f>SUM(H23/E23*100)</f>
        <v>0</v>
      </c>
      <c r="K23" s="1274"/>
    </row>
    <row r="24" spans="1:11" s="18" customFormat="1" ht="68.25" customHeight="1" x14ac:dyDescent="0.2">
      <c r="A24" s="565"/>
      <c r="B24" s="570"/>
      <c r="C24" s="1216">
        <v>2910</v>
      </c>
      <c r="D24" s="595" t="s">
        <v>267</v>
      </c>
      <c r="E24" s="396">
        <v>983</v>
      </c>
      <c r="F24" s="396">
        <v>983</v>
      </c>
      <c r="G24" s="596">
        <f t="shared" si="0"/>
        <v>100</v>
      </c>
      <c r="H24" s="396"/>
      <c r="I24" s="596">
        <f>SUM(H24/F24*100)</f>
        <v>0</v>
      </c>
      <c r="J24" s="1182">
        <f>SUM(H24/E24*100)</f>
        <v>0</v>
      </c>
      <c r="K24" s="592"/>
    </row>
    <row r="25" spans="1:11" s="18" customFormat="1" ht="81.75" customHeight="1" x14ac:dyDescent="0.2">
      <c r="A25" s="178"/>
      <c r="B25" s="570"/>
      <c r="C25" s="1216">
        <v>4560</v>
      </c>
      <c r="D25" s="595" t="s">
        <v>268</v>
      </c>
      <c r="E25" s="396">
        <v>78</v>
      </c>
      <c r="F25" s="396">
        <v>78</v>
      </c>
      <c r="G25" s="596">
        <f t="shared" si="0"/>
        <v>100</v>
      </c>
      <c r="H25" s="396"/>
      <c r="I25" s="596">
        <f>SUM(H25/F25*100)</f>
        <v>0</v>
      </c>
      <c r="J25" s="1182">
        <f>SUM(H25/E25*100)</f>
        <v>0</v>
      </c>
      <c r="K25" s="592"/>
    </row>
    <row r="26" spans="1:11" ht="15" x14ac:dyDescent="0.25">
      <c r="A26" s="216"/>
      <c r="B26" s="227">
        <v>85195</v>
      </c>
      <c r="C26" s="227"/>
      <c r="D26" s="228" t="s">
        <v>71</v>
      </c>
      <c r="E26" s="223">
        <f>SUM(E27:E27)</f>
        <v>0</v>
      </c>
      <c r="F26" s="223">
        <f>SUM(F27:F27)</f>
        <v>0</v>
      </c>
      <c r="G26" s="1357" t="e">
        <f t="shared" si="0"/>
        <v>#DIV/0!</v>
      </c>
      <c r="H26" s="223">
        <f>SUM(H27:H27)</f>
        <v>2000</v>
      </c>
      <c r="I26" s="1357" t="e">
        <f>SUM(H26/F26*100)</f>
        <v>#DIV/0!</v>
      </c>
      <c r="J26" s="1357" t="e">
        <f>SUM(H26/E26*100)</f>
        <v>#DIV/0!</v>
      </c>
      <c r="K26" s="226"/>
    </row>
    <row r="27" spans="1:11" ht="76.5" customHeight="1" thickBot="1" x14ac:dyDescent="0.3">
      <c r="A27" s="250"/>
      <c r="B27" s="347"/>
      <c r="C27" s="466" t="s">
        <v>72</v>
      </c>
      <c r="D27" s="467" t="s">
        <v>73</v>
      </c>
      <c r="E27" s="137"/>
      <c r="F27" s="1080"/>
      <c r="G27" s="1358" t="e">
        <f t="shared" si="0"/>
        <v>#DIV/0!</v>
      </c>
      <c r="H27" s="1080">
        <v>2000</v>
      </c>
      <c r="I27" s="1358" t="e">
        <f>SUM(H27/F27*100)</f>
        <v>#DIV/0!</v>
      </c>
      <c r="J27" s="1359" t="e">
        <f>SUM(H27/E27*100)</f>
        <v>#DIV/0!</v>
      </c>
      <c r="K27" s="1082"/>
    </row>
  </sheetData>
  <sheetProtection selectLockedCells="1" selectUnlockedCells="1"/>
  <mergeCells count="1">
    <mergeCell ref="D6:D8"/>
  </mergeCells>
  <phoneticPr fontId="11" type="noConversion"/>
  <printOptions horizontalCentered="1"/>
  <pageMargins left="0.70866141732283472" right="0" top="0.98425196850393704" bottom="0.70866141732283472" header="0" footer="0"/>
  <pageSetup paperSize="9" scale="85" firstPageNumber="0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view="pageBreakPreview" zoomScale="115" zoomScaleNormal="100" zoomScaleSheetLayoutView="115" workbookViewId="0">
      <pane xSplit="3" ySplit="10" topLeftCell="D108" activePane="bottomRight" state="frozen"/>
      <selection pane="topRight" activeCell="D1" sqref="D1"/>
      <selection pane="bottomLeft" activeCell="A48" sqref="A48"/>
      <selection pane="bottomRight" activeCell="H112" sqref="H112"/>
    </sheetView>
  </sheetViews>
  <sheetFormatPr defaultRowHeight="12.75" x14ac:dyDescent="0.2"/>
  <cols>
    <col min="1" max="1" width="5.28515625" style="1" customWidth="1"/>
    <col min="2" max="2" width="8" style="1" customWidth="1"/>
    <col min="3" max="3" width="5.7109375" style="2" customWidth="1"/>
    <col min="4" max="4" width="44.7109375" style="3" customWidth="1"/>
    <col min="5" max="5" width="14.7109375" style="3" customWidth="1"/>
    <col min="6" max="6" width="14.7109375" style="1" customWidth="1"/>
    <col min="7" max="7" width="9.7109375" style="1" customWidth="1"/>
    <col min="8" max="8" width="14.7109375" style="1" customWidth="1"/>
    <col min="9" max="10" width="9.7109375" style="1" customWidth="1"/>
    <col min="11" max="11" width="8.7109375" style="1" customWidth="1"/>
    <col min="12" max="16384" width="9.140625" style="1"/>
  </cols>
  <sheetData>
    <row r="1" spans="1:13" ht="15" x14ac:dyDescent="0.25">
      <c r="A1" s="51"/>
      <c r="B1" s="51"/>
      <c r="C1" s="52"/>
      <c r="D1" s="51"/>
      <c r="E1" s="51"/>
      <c r="F1" s="51"/>
      <c r="G1" s="51"/>
      <c r="H1" s="53"/>
      <c r="I1" s="51" t="s">
        <v>0</v>
      </c>
      <c r="J1" s="51"/>
      <c r="K1" s="51"/>
    </row>
    <row r="2" spans="1:13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3"/>
      <c r="K2" s="51"/>
    </row>
    <row r="3" spans="1:13" ht="15" x14ac:dyDescent="0.25">
      <c r="A3" s="51"/>
      <c r="B3" s="51"/>
      <c r="C3" s="52"/>
      <c r="D3" s="51"/>
      <c r="E3" s="51"/>
      <c r="F3" s="51"/>
      <c r="G3" s="51"/>
      <c r="H3" s="53"/>
      <c r="I3" s="51" t="s">
        <v>248</v>
      </c>
      <c r="J3" s="51"/>
      <c r="K3" s="51"/>
    </row>
    <row r="4" spans="1:13" ht="15" x14ac:dyDescent="0.25">
      <c r="A4" s="51"/>
      <c r="B4" s="51"/>
      <c r="C4" s="52"/>
      <c r="D4" s="101" t="s">
        <v>247</v>
      </c>
      <c r="E4" s="101"/>
      <c r="F4" s="51"/>
      <c r="G4" s="51"/>
      <c r="H4" s="51"/>
      <c r="I4" s="51"/>
      <c r="J4" s="51"/>
      <c r="K4" s="51"/>
    </row>
    <row r="5" spans="1:13" ht="15" x14ac:dyDescent="0.25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3" ht="15" x14ac:dyDescent="0.25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3" ht="15" x14ac:dyDescent="0.25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3" ht="15" x14ac:dyDescent="0.25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3" s="7" customFormat="1" ht="10.5" customHeight="1" x14ac:dyDescent="0.2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3" s="37" customFormat="1" ht="25.5" customHeight="1" x14ac:dyDescent="0.2">
      <c r="A10" s="456">
        <v>852</v>
      </c>
      <c r="B10" s="621"/>
      <c r="C10" s="619"/>
      <c r="D10" s="555" t="s">
        <v>159</v>
      </c>
      <c r="E10" s="474">
        <f>SUM(E11+E43+E74+E76+E88+E93+E118+E125+E111)</f>
        <v>7734325</v>
      </c>
      <c r="F10" s="474">
        <f>SUM(F11+F43+F74+F76+F88+F93+F118+F125+F111)</f>
        <v>7734325</v>
      </c>
      <c r="G10" s="302">
        <f t="shared" ref="G10:G136" si="0">SUM(F10/E10*100)</f>
        <v>100</v>
      </c>
      <c r="H10" s="474">
        <f>SUM(H11+H43+H74+H76+H88+H93+H118+H125+H111)</f>
        <v>3507683</v>
      </c>
      <c r="I10" s="302">
        <f t="shared" ref="I10:I132" si="1">SUM(H10/F10*100)</f>
        <v>45.352154195744291</v>
      </c>
      <c r="J10" s="620">
        <f t="shared" ref="J10:J132" si="2">SUM(H10/E10*100)</f>
        <v>45.352154195744291</v>
      </c>
      <c r="K10" s="455"/>
      <c r="M10" s="38"/>
    </row>
    <row r="11" spans="1:13" s="9" customFormat="1" ht="15" customHeight="1" x14ac:dyDescent="0.2">
      <c r="A11" s="221"/>
      <c r="B11" s="100">
        <v>85201</v>
      </c>
      <c r="C11" s="100"/>
      <c r="D11" s="156" t="s">
        <v>160</v>
      </c>
      <c r="E11" s="547">
        <f>SUM(E12+E15+E38)</f>
        <v>2196973</v>
      </c>
      <c r="F11" s="547">
        <f>SUM(F12+F15+F38)</f>
        <v>2196973</v>
      </c>
      <c r="G11" s="91">
        <f t="shared" si="0"/>
        <v>100</v>
      </c>
      <c r="H11" s="92">
        <f>SUM(H12+H15+H38)</f>
        <v>0</v>
      </c>
      <c r="I11" s="94">
        <f t="shared" si="1"/>
        <v>0</v>
      </c>
      <c r="J11" s="143">
        <f t="shared" si="2"/>
        <v>0</v>
      </c>
      <c r="K11" s="277"/>
    </row>
    <row r="12" spans="1:13" s="23" customFormat="1" ht="15" customHeight="1" x14ac:dyDescent="0.2">
      <c r="A12" s="178"/>
      <c r="B12" s="157"/>
      <c r="C12" s="172"/>
      <c r="D12" s="122" t="s">
        <v>158</v>
      </c>
      <c r="E12" s="148">
        <f>SUM(E13:E14)</f>
        <v>136137</v>
      </c>
      <c r="F12" s="148">
        <f>SUM(F13:F14)</f>
        <v>136137</v>
      </c>
      <c r="G12" s="149">
        <f t="shared" si="0"/>
        <v>100</v>
      </c>
      <c r="H12" s="148">
        <f>SUM(H13:H14)</f>
        <v>0</v>
      </c>
      <c r="I12" s="149">
        <f t="shared" si="1"/>
        <v>0</v>
      </c>
      <c r="J12" s="150">
        <f t="shared" si="2"/>
        <v>0</v>
      </c>
      <c r="K12" s="230"/>
    </row>
    <row r="13" spans="1:13" s="9" customFormat="1" ht="12.75" customHeight="1" x14ac:dyDescent="0.2">
      <c r="A13" s="153"/>
      <c r="B13" s="157"/>
      <c r="C13" s="1061">
        <v>3110</v>
      </c>
      <c r="D13" s="1112" t="s">
        <v>161</v>
      </c>
      <c r="E13" s="1064">
        <v>135867</v>
      </c>
      <c r="F13" s="1064">
        <v>135867</v>
      </c>
      <c r="G13" s="1063">
        <f t="shared" si="0"/>
        <v>100</v>
      </c>
      <c r="H13" s="1064"/>
      <c r="I13" s="1063">
        <f t="shared" si="1"/>
        <v>0</v>
      </c>
      <c r="J13" s="1255">
        <f t="shared" si="2"/>
        <v>0</v>
      </c>
      <c r="K13" s="1096"/>
    </row>
    <row r="14" spans="1:13" s="9" customFormat="1" ht="12.75" customHeight="1" x14ac:dyDescent="0.25">
      <c r="A14" s="153"/>
      <c r="B14" s="157"/>
      <c r="C14" s="188">
        <v>4010</v>
      </c>
      <c r="D14" s="181" t="s">
        <v>39</v>
      </c>
      <c r="E14" s="191">
        <v>270</v>
      </c>
      <c r="F14" s="191">
        <v>270</v>
      </c>
      <c r="G14" s="192">
        <f t="shared" si="0"/>
        <v>100</v>
      </c>
      <c r="H14" s="191"/>
      <c r="I14" s="192">
        <f t="shared" si="1"/>
        <v>0</v>
      </c>
      <c r="J14" s="192">
        <f t="shared" si="2"/>
        <v>0</v>
      </c>
      <c r="K14" s="194"/>
    </row>
    <row r="15" spans="1:13" s="23" customFormat="1" ht="15" customHeight="1" x14ac:dyDescent="0.2">
      <c r="A15" s="153"/>
      <c r="B15" s="157"/>
      <c r="C15" s="172"/>
      <c r="D15" s="122" t="s">
        <v>157</v>
      </c>
      <c r="E15" s="477">
        <f>SUM(E16:E37)</f>
        <v>1146853</v>
      </c>
      <c r="F15" s="477">
        <f>SUM(F16:F37)</f>
        <v>1146853</v>
      </c>
      <c r="G15" s="147">
        <f t="shared" si="0"/>
        <v>100</v>
      </c>
      <c r="H15" s="148">
        <f>SUM(H16:H37)</f>
        <v>0</v>
      </c>
      <c r="I15" s="149">
        <f t="shared" si="1"/>
        <v>0</v>
      </c>
      <c r="J15" s="149">
        <f t="shared" si="2"/>
        <v>0</v>
      </c>
      <c r="K15" s="1068"/>
      <c r="L15" s="39"/>
    </row>
    <row r="16" spans="1:13" s="23" customFormat="1" ht="12.75" customHeight="1" x14ac:dyDescent="0.25">
      <c r="A16" s="153"/>
      <c r="B16" s="157"/>
      <c r="C16" s="1092">
        <v>3020</v>
      </c>
      <c r="D16" s="1066" t="s">
        <v>37</v>
      </c>
      <c r="E16" s="1097">
        <v>11000</v>
      </c>
      <c r="F16" s="1097">
        <v>11000</v>
      </c>
      <c r="G16" s="1104">
        <f t="shared" si="0"/>
        <v>100</v>
      </c>
      <c r="H16" s="1097"/>
      <c r="I16" s="1104">
        <f t="shared" si="1"/>
        <v>0</v>
      </c>
      <c r="J16" s="1105">
        <f t="shared" si="2"/>
        <v>0</v>
      </c>
      <c r="K16" s="1098"/>
      <c r="L16" s="39"/>
      <c r="M16" s="39"/>
    </row>
    <row r="17" spans="1:13" s="23" customFormat="1" ht="12.75" customHeight="1" x14ac:dyDescent="0.25">
      <c r="A17" s="153"/>
      <c r="B17" s="157"/>
      <c r="C17" s="188">
        <v>3110</v>
      </c>
      <c r="D17" s="181" t="s">
        <v>161</v>
      </c>
      <c r="E17" s="182">
        <v>16000</v>
      </c>
      <c r="F17" s="182">
        <v>16000</v>
      </c>
      <c r="G17" s="183">
        <f t="shared" si="0"/>
        <v>100</v>
      </c>
      <c r="H17" s="182"/>
      <c r="I17" s="183">
        <f t="shared" si="1"/>
        <v>0</v>
      </c>
      <c r="J17" s="184">
        <f t="shared" si="2"/>
        <v>0</v>
      </c>
      <c r="K17" s="1106"/>
      <c r="L17" s="39"/>
      <c r="M17" s="39"/>
    </row>
    <row r="18" spans="1:13" s="23" customFormat="1" ht="12.95" customHeight="1" x14ac:dyDescent="0.25">
      <c r="A18" s="153"/>
      <c r="B18" s="157"/>
      <c r="C18" s="188">
        <v>4010</v>
      </c>
      <c r="D18" s="181" t="s">
        <v>39</v>
      </c>
      <c r="E18" s="182">
        <v>593425</v>
      </c>
      <c r="F18" s="182">
        <v>593425</v>
      </c>
      <c r="G18" s="183">
        <f t="shared" si="0"/>
        <v>100</v>
      </c>
      <c r="H18" s="182"/>
      <c r="I18" s="183">
        <f t="shared" si="1"/>
        <v>0</v>
      </c>
      <c r="J18" s="184">
        <f t="shared" si="2"/>
        <v>0</v>
      </c>
      <c r="K18" s="1106"/>
      <c r="L18" s="39"/>
      <c r="M18" s="39"/>
    </row>
    <row r="19" spans="1:13" s="18" customFormat="1" ht="12.75" customHeight="1" x14ac:dyDescent="0.25">
      <c r="A19" s="178"/>
      <c r="B19" s="157"/>
      <c r="C19" s="188">
        <v>4040</v>
      </c>
      <c r="D19" s="181" t="s">
        <v>41</v>
      </c>
      <c r="E19" s="182">
        <v>45892</v>
      </c>
      <c r="F19" s="182">
        <v>45892</v>
      </c>
      <c r="G19" s="183">
        <f t="shared" si="0"/>
        <v>100</v>
      </c>
      <c r="H19" s="182"/>
      <c r="I19" s="183">
        <f t="shared" si="1"/>
        <v>0</v>
      </c>
      <c r="J19" s="184">
        <f t="shared" si="2"/>
        <v>0</v>
      </c>
      <c r="K19" s="1106"/>
      <c r="L19" s="39"/>
      <c r="M19" s="39"/>
    </row>
    <row r="20" spans="1:13" ht="15" x14ac:dyDescent="0.25">
      <c r="A20" s="292"/>
      <c r="B20" s="157"/>
      <c r="C20" s="188">
        <v>4110</v>
      </c>
      <c r="D20" s="181" t="s">
        <v>42</v>
      </c>
      <c r="E20" s="182">
        <v>104241</v>
      </c>
      <c r="F20" s="182">
        <v>104241</v>
      </c>
      <c r="G20" s="183">
        <f t="shared" si="0"/>
        <v>100</v>
      </c>
      <c r="H20" s="182"/>
      <c r="I20" s="183">
        <f t="shared" si="1"/>
        <v>0</v>
      </c>
      <c r="J20" s="184">
        <f t="shared" si="2"/>
        <v>0</v>
      </c>
      <c r="K20" s="1106"/>
      <c r="L20" s="39"/>
      <c r="M20" s="39"/>
    </row>
    <row r="21" spans="1:13" ht="15" x14ac:dyDescent="0.25">
      <c r="A21" s="292"/>
      <c r="B21" s="157"/>
      <c r="C21" s="188">
        <v>4120</v>
      </c>
      <c r="D21" s="181" t="s">
        <v>43</v>
      </c>
      <c r="E21" s="182">
        <v>13614</v>
      </c>
      <c r="F21" s="182">
        <v>13614</v>
      </c>
      <c r="G21" s="183">
        <f t="shared" si="0"/>
        <v>100</v>
      </c>
      <c r="H21" s="182"/>
      <c r="I21" s="183">
        <f t="shared" si="1"/>
        <v>0</v>
      </c>
      <c r="J21" s="184">
        <f t="shared" si="2"/>
        <v>0</v>
      </c>
      <c r="K21" s="1106"/>
      <c r="L21" s="39"/>
      <c r="M21" s="39"/>
    </row>
    <row r="22" spans="1:13" ht="15" x14ac:dyDescent="0.25">
      <c r="A22" s="292"/>
      <c r="B22" s="157"/>
      <c r="C22" s="188">
        <v>4170</v>
      </c>
      <c r="D22" s="181" t="s">
        <v>45</v>
      </c>
      <c r="E22" s="182">
        <v>3000</v>
      </c>
      <c r="F22" s="182">
        <v>3000</v>
      </c>
      <c r="G22" s="183">
        <f t="shared" si="0"/>
        <v>100</v>
      </c>
      <c r="H22" s="182"/>
      <c r="I22" s="183">
        <f t="shared" si="1"/>
        <v>0</v>
      </c>
      <c r="J22" s="184">
        <f t="shared" si="2"/>
        <v>0</v>
      </c>
      <c r="K22" s="1106"/>
      <c r="L22" s="39"/>
      <c r="M22" s="39"/>
    </row>
    <row r="23" spans="1:13" ht="15" x14ac:dyDescent="0.25">
      <c r="A23" s="292"/>
      <c r="B23" s="157"/>
      <c r="C23" s="188">
        <v>4210</v>
      </c>
      <c r="D23" s="181" t="s">
        <v>31</v>
      </c>
      <c r="E23" s="182">
        <v>87108</v>
      </c>
      <c r="F23" s="182">
        <v>87108</v>
      </c>
      <c r="G23" s="183">
        <f t="shared" si="0"/>
        <v>100</v>
      </c>
      <c r="H23" s="182"/>
      <c r="I23" s="183">
        <f t="shared" si="1"/>
        <v>0</v>
      </c>
      <c r="J23" s="184">
        <f t="shared" si="2"/>
        <v>0</v>
      </c>
      <c r="K23" s="1106"/>
      <c r="L23" s="39"/>
      <c r="M23" s="39"/>
    </row>
    <row r="24" spans="1:13" ht="15" x14ac:dyDescent="0.25">
      <c r="A24" s="292"/>
      <c r="B24" s="157"/>
      <c r="C24" s="188">
        <v>4220</v>
      </c>
      <c r="D24" s="181" t="s">
        <v>162</v>
      </c>
      <c r="E24" s="182">
        <v>61000</v>
      </c>
      <c r="F24" s="182">
        <v>61000</v>
      </c>
      <c r="G24" s="183">
        <f t="shared" si="0"/>
        <v>100</v>
      </c>
      <c r="H24" s="182"/>
      <c r="I24" s="183">
        <f t="shared" si="1"/>
        <v>0</v>
      </c>
      <c r="J24" s="184">
        <f t="shared" si="2"/>
        <v>0</v>
      </c>
      <c r="K24" s="1106"/>
      <c r="L24" s="39"/>
      <c r="M24" s="39"/>
    </row>
    <row r="25" spans="1:13" ht="27" hidden="1" customHeight="1" x14ac:dyDescent="0.25">
      <c r="A25" s="292"/>
      <c r="B25" s="157"/>
      <c r="C25" s="188">
        <v>4230</v>
      </c>
      <c r="D25" s="394" t="s">
        <v>103</v>
      </c>
      <c r="E25" s="182"/>
      <c r="F25" s="182"/>
      <c r="G25" s="183" t="e">
        <f t="shared" si="0"/>
        <v>#DIV/0!</v>
      </c>
      <c r="H25" s="182"/>
      <c r="I25" s="183" t="e">
        <f t="shared" si="1"/>
        <v>#DIV/0!</v>
      </c>
      <c r="J25" s="184" t="e">
        <f t="shared" si="2"/>
        <v>#DIV/0!</v>
      </c>
      <c r="K25" s="1106"/>
      <c r="L25" s="39"/>
      <c r="M25" s="39"/>
    </row>
    <row r="26" spans="1:13" ht="15" hidden="1" x14ac:dyDescent="0.25">
      <c r="A26" s="292"/>
      <c r="B26" s="157"/>
      <c r="C26" s="188">
        <v>4240</v>
      </c>
      <c r="D26" s="291" t="s">
        <v>88</v>
      </c>
      <c r="E26" s="182"/>
      <c r="F26" s="182"/>
      <c r="G26" s="183" t="e">
        <f t="shared" si="0"/>
        <v>#DIV/0!</v>
      </c>
      <c r="H26" s="182"/>
      <c r="I26" s="183" t="e">
        <f t="shared" si="1"/>
        <v>#DIV/0!</v>
      </c>
      <c r="J26" s="184" t="e">
        <f t="shared" si="2"/>
        <v>#DIV/0!</v>
      </c>
      <c r="K26" s="1106"/>
      <c r="L26" s="39"/>
      <c r="M26" s="39"/>
    </row>
    <row r="27" spans="1:13" ht="15" x14ac:dyDescent="0.25">
      <c r="A27" s="292"/>
      <c r="B27" s="157"/>
      <c r="C27" s="188">
        <v>4260</v>
      </c>
      <c r="D27" s="181" t="s">
        <v>46</v>
      </c>
      <c r="E27" s="182">
        <v>80000</v>
      </c>
      <c r="F27" s="182">
        <v>80000</v>
      </c>
      <c r="G27" s="183">
        <f t="shared" si="0"/>
        <v>100</v>
      </c>
      <c r="H27" s="182"/>
      <c r="I27" s="183">
        <f t="shared" si="1"/>
        <v>0</v>
      </c>
      <c r="J27" s="184">
        <f t="shared" si="2"/>
        <v>0</v>
      </c>
      <c r="K27" s="1106"/>
      <c r="L27" s="39"/>
      <c r="M27" s="39"/>
    </row>
    <row r="28" spans="1:13" ht="15" x14ac:dyDescent="0.25">
      <c r="A28" s="292"/>
      <c r="B28" s="157"/>
      <c r="C28" s="188">
        <v>4270</v>
      </c>
      <c r="D28" s="181" t="s">
        <v>47</v>
      </c>
      <c r="E28" s="182">
        <v>14894</v>
      </c>
      <c r="F28" s="182">
        <v>14894</v>
      </c>
      <c r="G28" s="183">
        <f t="shared" si="0"/>
        <v>100</v>
      </c>
      <c r="H28" s="182"/>
      <c r="I28" s="183">
        <f t="shared" si="1"/>
        <v>0</v>
      </c>
      <c r="J28" s="184">
        <f t="shared" si="2"/>
        <v>0</v>
      </c>
      <c r="K28" s="1106"/>
      <c r="L28" s="39"/>
      <c r="M28" s="39"/>
    </row>
    <row r="29" spans="1:13" ht="15" x14ac:dyDescent="0.25">
      <c r="A29" s="292"/>
      <c r="B29" s="157"/>
      <c r="C29" s="188">
        <v>4280</v>
      </c>
      <c r="D29" s="181" t="s">
        <v>48</v>
      </c>
      <c r="E29" s="182">
        <v>1700</v>
      </c>
      <c r="F29" s="182">
        <v>1700</v>
      </c>
      <c r="G29" s="183">
        <f t="shared" si="0"/>
        <v>100</v>
      </c>
      <c r="H29" s="182"/>
      <c r="I29" s="183">
        <f t="shared" si="1"/>
        <v>0</v>
      </c>
      <c r="J29" s="184">
        <f t="shared" si="2"/>
        <v>0</v>
      </c>
      <c r="K29" s="1106"/>
      <c r="L29" s="39"/>
      <c r="M29" s="39"/>
    </row>
    <row r="30" spans="1:13" ht="15" x14ac:dyDescent="0.25">
      <c r="A30" s="292"/>
      <c r="B30" s="157"/>
      <c r="C30" s="188">
        <v>4300</v>
      </c>
      <c r="D30" s="195" t="s">
        <v>22</v>
      </c>
      <c r="E30" s="182">
        <v>77756</v>
      </c>
      <c r="F30" s="182">
        <v>77756</v>
      </c>
      <c r="G30" s="183">
        <f t="shared" si="0"/>
        <v>100</v>
      </c>
      <c r="H30" s="182"/>
      <c r="I30" s="183">
        <f t="shared" si="1"/>
        <v>0</v>
      </c>
      <c r="J30" s="184">
        <f t="shared" si="2"/>
        <v>0</v>
      </c>
      <c r="K30" s="1106"/>
      <c r="L30" s="39"/>
      <c r="M30" s="39"/>
    </row>
    <row r="31" spans="1:13" ht="18" customHeight="1" x14ac:dyDescent="0.25">
      <c r="A31" s="292"/>
      <c r="B31" s="157"/>
      <c r="C31" s="540">
        <v>4360</v>
      </c>
      <c r="D31" s="1004" t="s">
        <v>234</v>
      </c>
      <c r="E31" s="191">
        <v>3000</v>
      </c>
      <c r="F31" s="191">
        <v>3000</v>
      </c>
      <c r="G31" s="192">
        <f t="shared" si="0"/>
        <v>100</v>
      </c>
      <c r="H31" s="191"/>
      <c r="I31" s="192">
        <f t="shared" si="1"/>
        <v>0</v>
      </c>
      <c r="J31" s="193">
        <f t="shared" si="2"/>
        <v>0</v>
      </c>
      <c r="K31" s="1106"/>
      <c r="L31" s="39"/>
      <c r="M31" s="39"/>
    </row>
    <row r="32" spans="1:13" ht="15" x14ac:dyDescent="0.25">
      <c r="A32" s="292"/>
      <c r="B32" s="157"/>
      <c r="C32" s="188">
        <v>4410</v>
      </c>
      <c r="D32" s="181" t="s">
        <v>54</v>
      </c>
      <c r="E32" s="182">
        <v>2500</v>
      </c>
      <c r="F32" s="182">
        <v>2500</v>
      </c>
      <c r="G32" s="183">
        <f t="shared" si="0"/>
        <v>100</v>
      </c>
      <c r="H32" s="182"/>
      <c r="I32" s="183">
        <f t="shared" si="1"/>
        <v>0</v>
      </c>
      <c r="J32" s="184">
        <f t="shared" si="2"/>
        <v>0</v>
      </c>
      <c r="K32" s="1106"/>
      <c r="L32" s="39"/>
      <c r="M32" s="39"/>
    </row>
    <row r="33" spans="1:13" ht="15" x14ac:dyDescent="0.25">
      <c r="A33" s="292"/>
      <c r="B33" s="157"/>
      <c r="C33" s="188">
        <v>4440</v>
      </c>
      <c r="D33" s="181" t="s">
        <v>55</v>
      </c>
      <c r="E33" s="182">
        <v>24979</v>
      </c>
      <c r="F33" s="182">
        <v>24979</v>
      </c>
      <c r="G33" s="183">
        <f t="shared" si="0"/>
        <v>100</v>
      </c>
      <c r="H33" s="182"/>
      <c r="I33" s="183">
        <f t="shared" si="1"/>
        <v>0</v>
      </c>
      <c r="J33" s="184">
        <f t="shared" si="2"/>
        <v>0</v>
      </c>
      <c r="K33" s="1106"/>
      <c r="L33" s="39"/>
      <c r="M33" s="39"/>
    </row>
    <row r="34" spans="1:13" ht="15" x14ac:dyDescent="0.25">
      <c r="A34" s="292"/>
      <c r="B34" s="157"/>
      <c r="C34" s="188">
        <v>4480</v>
      </c>
      <c r="D34" s="291" t="s">
        <v>56</v>
      </c>
      <c r="E34" s="182">
        <v>80</v>
      </c>
      <c r="F34" s="182">
        <v>80</v>
      </c>
      <c r="G34" s="183">
        <f t="shared" si="0"/>
        <v>100</v>
      </c>
      <c r="H34" s="182"/>
      <c r="I34" s="183">
        <f t="shared" si="1"/>
        <v>0</v>
      </c>
      <c r="J34" s="184">
        <f t="shared" si="2"/>
        <v>0</v>
      </c>
      <c r="K34" s="1106"/>
      <c r="L34" s="39"/>
      <c r="M34" s="39"/>
    </row>
    <row r="35" spans="1:13" ht="15" x14ac:dyDescent="0.25">
      <c r="A35" s="292"/>
      <c r="B35" s="157"/>
      <c r="C35" s="188">
        <v>4580</v>
      </c>
      <c r="D35" s="291" t="s">
        <v>107</v>
      </c>
      <c r="E35" s="182">
        <v>20</v>
      </c>
      <c r="F35" s="182">
        <v>20</v>
      </c>
      <c r="G35" s="183">
        <f t="shared" si="0"/>
        <v>100</v>
      </c>
      <c r="H35" s="182"/>
      <c r="I35" s="183">
        <f t="shared" si="1"/>
        <v>0</v>
      </c>
      <c r="J35" s="183">
        <f t="shared" si="2"/>
        <v>0</v>
      </c>
      <c r="K35" s="1106"/>
      <c r="L35" s="39"/>
      <c r="M35" s="39"/>
    </row>
    <row r="36" spans="1:13" ht="18" customHeight="1" x14ac:dyDescent="0.25">
      <c r="A36" s="636"/>
      <c r="B36" s="570"/>
      <c r="C36" s="397">
        <v>4610</v>
      </c>
      <c r="D36" s="398" t="s">
        <v>95</v>
      </c>
      <c r="E36" s="399">
        <v>300</v>
      </c>
      <c r="F36" s="399">
        <v>300</v>
      </c>
      <c r="G36" s="400">
        <f t="shared" si="0"/>
        <v>100</v>
      </c>
      <c r="H36" s="399"/>
      <c r="I36" s="400">
        <f t="shared" si="1"/>
        <v>0</v>
      </c>
      <c r="J36" s="400">
        <f t="shared" si="2"/>
        <v>0</v>
      </c>
      <c r="K36" s="1181"/>
      <c r="L36" s="39"/>
      <c r="M36" s="39"/>
    </row>
    <row r="37" spans="1:13" ht="40.5" customHeight="1" x14ac:dyDescent="0.25">
      <c r="A37" s="292"/>
      <c r="B37" s="157"/>
      <c r="C37" s="325">
        <v>4700</v>
      </c>
      <c r="D37" s="499" t="s">
        <v>60</v>
      </c>
      <c r="E37" s="327">
        <v>6344</v>
      </c>
      <c r="F37" s="327">
        <v>6344</v>
      </c>
      <c r="G37" s="328">
        <f t="shared" si="0"/>
        <v>100</v>
      </c>
      <c r="H37" s="327"/>
      <c r="I37" s="328">
        <f t="shared" si="1"/>
        <v>0</v>
      </c>
      <c r="J37" s="328">
        <f t="shared" si="2"/>
        <v>0</v>
      </c>
      <c r="K37" s="1180"/>
      <c r="L37" s="39"/>
      <c r="M37" s="39"/>
    </row>
    <row r="38" spans="1:13" ht="15" customHeight="1" x14ac:dyDescent="0.25">
      <c r="A38" s="292"/>
      <c r="B38" s="157"/>
      <c r="C38" s="529"/>
      <c r="D38" s="122" t="s">
        <v>139</v>
      </c>
      <c r="E38" s="148">
        <f>SUM(E39:E42)</f>
        <v>913983</v>
      </c>
      <c r="F38" s="148">
        <f>SUM(F39:F42)</f>
        <v>913983</v>
      </c>
      <c r="G38" s="149">
        <f t="shared" si="0"/>
        <v>100</v>
      </c>
      <c r="H38" s="148">
        <f>SUM(H39:H42)</f>
        <v>0</v>
      </c>
      <c r="I38" s="149">
        <f t="shared" si="1"/>
        <v>0</v>
      </c>
      <c r="J38" s="149">
        <f t="shared" si="2"/>
        <v>0</v>
      </c>
      <c r="K38" s="307"/>
    </row>
    <row r="39" spans="1:13" ht="78.75" customHeight="1" x14ac:dyDescent="0.25">
      <c r="A39" s="292"/>
      <c r="B39" s="157"/>
      <c r="C39" s="497" t="s">
        <v>72</v>
      </c>
      <c r="D39" s="247" t="s">
        <v>73</v>
      </c>
      <c r="E39" s="321">
        <v>913983</v>
      </c>
      <c r="F39" s="321">
        <v>913983</v>
      </c>
      <c r="G39" s="219">
        <f t="shared" si="0"/>
        <v>100</v>
      </c>
      <c r="H39" s="321"/>
      <c r="I39" s="219">
        <f t="shared" si="1"/>
        <v>0</v>
      </c>
      <c r="J39" s="323">
        <f t="shared" si="2"/>
        <v>0</v>
      </c>
      <c r="K39" s="416"/>
    </row>
    <row r="40" spans="1:13" ht="66.75" hidden="1" customHeight="1" x14ac:dyDescent="0.2">
      <c r="A40" s="292"/>
      <c r="B40" s="157"/>
      <c r="C40" s="189">
        <v>2830</v>
      </c>
      <c r="D40" s="190" t="s">
        <v>163</v>
      </c>
      <c r="E40" s="191"/>
      <c r="F40" s="191"/>
      <c r="G40" s="192" t="e">
        <f t="shared" si="0"/>
        <v>#DIV/0!</v>
      </c>
      <c r="H40" s="191"/>
      <c r="I40" s="192" t="e">
        <f t="shared" si="1"/>
        <v>#DIV/0!</v>
      </c>
      <c r="J40" s="192" t="e">
        <f t="shared" si="2"/>
        <v>#DIV/0!</v>
      </c>
      <c r="K40" s="194"/>
    </row>
    <row r="41" spans="1:13" ht="15" hidden="1" x14ac:dyDescent="0.25">
      <c r="A41" s="292"/>
      <c r="B41" s="157"/>
      <c r="C41" s="188">
        <v>4010</v>
      </c>
      <c r="D41" s="181" t="s">
        <v>39</v>
      </c>
      <c r="E41" s="198"/>
      <c r="F41" s="198"/>
      <c r="G41" s="192" t="e">
        <f t="shared" si="0"/>
        <v>#DIV/0!</v>
      </c>
      <c r="H41" s="198"/>
      <c r="I41" s="192" t="e">
        <f t="shared" si="1"/>
        <v>#DIV/0!</v>
      </c>
      <c r="J41" s="192" t="e">
        <f t="shared" si="2"/>
        <v>#DIV/0!</v>
      </c>
      <c r="K41" s="209"/>
    </row>
    <row r="42" spans="1:13" ht="15" hidden="1" x14ac:dyDescent="0.25">
      <c r="A42" s="292"/>
      <c r="B42" s="157"/>
      <c r="C42" s="188">
        <v>4110</v>
      </c>
      <c r="D42" s="181" t="s">
        <v>42</v>
      </c>
      <c r="E42" s="198"/>
      <c r="F42" s="198"/>
      <c r="G42" s="192" t="e">
        <f t="shared" si="0"/>
        <v>#DIV/0!</v>
      </c>
      <c r="H42" s="198"/>
      <c r="I42" s="192" t="e">
        <f t="shared" si="1"/>
        <v>#DIV/0!</v>
      </c>
      <c r="J42" s="192" t="e">
        <f t="shared" si="2"/>
        <v>#DIV/0!</v>
      </c>
      <c r="K42" s="209"/>
    </row>
    <row r="43" spans="1:13" ht="15" customHeight="1" x14ac:dyDescent="0.2">
      <c r="A43" s="292"/>
      <c r="B43" s="232">
        <v>85202</v>
      </c>
      <c r="C43" s="232"/>
      <c r="D43" s="122" t="s">
        <v>164</v>
      </c>
      <c r="E43" s="146">
        <f>SUM(E44+E72)</f>
        <v>2652049</v>
      </c>
      <c r="F43" s="146">
        <f>SUM(F44+F72)</f>
        <v>2652049</v>
      </c>
      <c r="G43" s="147">
        <f t="shared" si="0"/>
        <v>100</v>
      </c>
      <c r="H43" s="146">
        <f>SUM(H44+H72)</f>
        <v>2641316</v>
      </c>
      <c r="I43" s="149">
        <f t="shared" si="1"/>
        <v>99.595294053767475</v>
      </c>
      <c r="J43" s="150">
        <f t="shared" si="2"/>
        <v>99.595294053767475</v>
      </c>
      <c r="K43" s="230"/>
    </row>
    <row r="44" spans="1:13" ht="15" customHeight="1" x14ac:dyDescent="0.2">
      <c r="A44" s="292"/>
      <c r="B44" s="97"/>
      <c r="C44" s="232"/>
      <c r="D44" s="122" t="s">
        <v>165</v>
      </c>
      <c r="E44" s="146">
        <f>SUM(E45:E71)</f>
        <v>2652049</v>
      </c>
      <c r="F44" s="146">
        <f>SUM(F45:F71)</f>
        <v>2652049</v>
      </c>
      <c r="G44" s="147">
        <f t="shared" si="0"/>
        <v>100</v>
      </c>
      <c r="H44" s="146">
        <f>SUM(H45:H71)</f>
        <v>2641316</v>
      </c>
      <c r="I44" s="149">
        <f t="shared" si="1"/>
        <v>99.595294053767475</v>
      </c>
      <c r="J44" s="150">
        <f t="shared" si="2"/>
        <v>99.595294053767475</v>
      </c>
      <c r="K44" s="230"/>
    </row>
    <row r="45" spans="1:13" ht="12.75" customHeight="1" x14ac:dyDescent="0.25">
      <c r="A45" s="292"/>
      <c r="B45" s="97"/>
      <c r="C45" s="107">
        <v>3020</v>
      </c>
      <c r="D45" s="108" t="s">
        <v>37</v>
      </c>
      <c r="E45" s="109">
        <v>8900</v>
      </c>
      <c r="F45" s="109">
        <v>8900</v>
      </c>
      <c r="G45" s="110">
        <f t="shared" si="0"/>
        <v>100</v>
      </c>
      <c r="H45" s="622">
        <v>9520</v>
      </c>
      <c r="I45" s="112">
        <f t="shared" si="1"/>
        <v>106.96629213483146</v>
      </c>
      <c r="J45" s="113">
        <f t="shared" si="2"/>
        <v>106.96629213483146</v>
      </c>
      <c r="K45" s="623"/>
    </row>
    <row r="46" spans="1:13" ht="12.75" customHeight="1" x14ac:dyDescent="0.25">
      <c r="A46" s="292"/>
      <c r="B46" s="161"/>
      <c r="C46" s="188">
        <v>4010</v>
      </c>
      <c r="D46" s="181" t="s">
        <v>39</v>
      </c>
      <c r="E46" s="182">
        <v>1600023</v>
      </c>
      <c r="F46" s="182">
        <v>1600023</v>
      </c>
      <c r="G46" s="183">
        <f t="shared" si="0"/>
        <v>100</v>
      </c>
      <c r="H46" s="182">
        <v>1606330</v>
      </c>
      <c r="I46" s="183">
        <f t="shared" si="1"/>
        <v>100.39418183363613</v>
      </c>
      <c r="J46" s="184">
        <f t="shared" si="2"/>
        <v>100.39418183363613</v>
      </c>
      <c r="K46" s="185"/>
    </row>
    <row r="47" spans="1:13" ht="15" x14ac:dyDescent="0.25">
      <c r="A47" s="292"/>
      <c r="B47" s="161"/>
      <c r="C47" s="188">
        <v>4040</v>
      </c>
      <c r="D47" s="181" t="s">
        <v>41</v>
      </c>
      <c r="E47" s="182">
        <v>112184</v>
      </c>
      <c r="F47" s="182">
        <v>112184</v>
      </c>
      <c r="G47" s="183">
        <f t="shared" si="0"/>
        <v>100</v>
      </c>
      <c r="H47" s="182">
        <v>118328</v>
      </c>
      <c r="I47" s="183">
        <f t="shared" si="1"/>
        <v>105.47671682236326</v>
      </c>
      <c r="J47" s="184">
        <f t="shared" si="2"/>
        <v>105.47671682236326</v>
      </c>
      <c r="K47" s="185"/>
    </row>
    <row r="48" spans="1:13" ht="15" x14ac:dyDescent="0.25">
      <c r="A48" s="292"/>
      <c r="B48" s="161"/>
      <c r="C48" s="188">
        <v>4110</v>
      </c>
      <c r="D48" s="181" t="s">
        <v>42</v>
      </c>
      <c r="E48" s="182">
        <v>288299</v>
      </c>
      <c r="F48" s="182">
        <v>288299</v>
      </c>
      <c r="G48" s="183">
        <f t="shared" si="0"/>
        <v>100</v>
      </c>
      <c r="H48" s="182">
        <v>270844</v>
      </c>
      <c r="I48" s="183">
        <f t="shared" si="1"/>
        <v>93.945521836704259</v>
      </c>
      <c r="J48" s="184">
        <f t="shared" si="2"/>
        <v>93.945521836704259</v>
      </c>
      <c r="K48" s="185"/>
    </row>
    <row r="49" spans="1:12" ht="15" x14ac:dyDescent="0.25">
      <c r="A49" s="292"/>
      <c r="B49" s="161"/>
      <c r="C49" s="188">
        <v>4120</v>
      </c>
      <c r="D49" s="181" t="s">
        <v>43</v>
      </c>
      <c r="E49" s="182">
        <v>37854</v>
      </c>
      <c r="F49" s="182">
        <v>37854</v>
      </c>
      <c r="G49" s="183">
        <f t="shared" si="0"/>
        <v>100</v>
      </c>
      <c r="H49" s="182">
        <v>30569</v>
      </c>
      <c r="I49" s="183">
        <f t="shared" si="1"/>
        <v>80.755006075976127</v>
      </c>
      <c r="J49" s="184">
        <f t="shared" si="2"/>
        <v>80.755006075976127</v>
      </c>
      <c r="K49" s="185"/>
    </row>
    <row r="50" spans="1:12" ht="15" x14ac:dyDescent="0.25">
      <c r="A50" s="292"/>
      <c r="B50" s="161"/>
      <c r="C50" s="624">
        <v>4170</v>
      </c>
      <c r="D50" s="593" t="s">
        <v>205</v>
      </c>
      <c r="E50" s="625">
        <v>2700</v>
      </c>
      <c r="F50" s="625">
        <v>2700</v>
      </c>
      <c r="G50" s="626">
        <f t="shared" si="0"/>
        <v>100</v>
      </c>
      <c r="H50" s="625">
        <v>3600</v>
      </c>
      <c r="I50" s="626">
        <f t="shared" si="1"/>
        <v>133.33333333333331</v>
      </c>
      <c r="J50" s="627">
        <f t="shared" si="2"/>
        <v>133.33333333333331</v>
      </c>
      <c r="K50" s="628"/>
    </row>
    <row r="51" spans="1:12" ht="15" x14ac:dyDescent="0.25">
      <c r="A51" s="292"/>
      <c r="B51" s="161"/>
      <c r="C51" s="188">
        <v>4210</v>
      </c>
      <c r="D51" s="181" t="s">
        <v>31</v>
      </c>
      <c r="E51" s="182">
        <v>125837</v>
      </c>
      <c r="F51" s="182">
        <v>125837</v>
      </c>
      <c r="G51" s="183">
        <f t="shared" si="0"/>
        <v>100</v>
      </c>
      <c r="H51" s="182">
        <v>120525</v>
      </c>
      <c r="I51" s="183">
        <f t="shared" si="1"/>
        <v>95.778666052115042</v>
      </c>
      <c r="J51" s="184">
        <f t="shared" si="2"/>
        <v>95.778666052115042</v>
      </c>
      <c r="K51" s="185"/>
    </row>
    <row r="52" spans="1:12" ht="15" x14ac:dyDescent="0.25">
      <c r="A52" s="292"/>
      <c r="B52" s="161"/>
      <c r="C52" s="188">
        <v>4220</v>
      </c>
      <c r="D52" s="181" t="s">
        <v>162</v>
      </c>
      <c r="E52" s="182">
        <v>179100</v>
      </c>
      <c r="F52" s="182">
        <v>179100</v>
      </c>
      <c r="G52" s="183">
        <f t="shared" si="0"/>
        <v>100</v>
      </c>
      <c r="H52" s="182">
        <v>170124</v>
      </c>
      <c r="I52" s="183">
        <f t="shared" si="1"/>
        <v>94.988274706867671</v>
      </c>
      <c r="J52" s="184">
        <f t="shared" si="2"/>
        <v>94.988274706867671</v>
      </c>
      <c r="K52" s="185"/>
    </row>
    <row r="53" spans="1:12" ht="30" x14ac:dyDescent="0.2">
      <c r="A53" s="292"/>
      <c r="B53" s="161"/>
      <c r="C53" s="404">
        <v>4230</v>
      </c>
      <c r="D53" s="190" t="s">
        <v>103</v>
      </c>
      <c r="E53" s="191">
        <v>16506</v>
      </c>
      <c r="F53" s="191">
        <v>16506</v>
      </c>
      <c r="G53" s="192">
        <f t="shared" si="0"/>
        <v>100</v>
      </c>
      <c r="H53" s="191">
        <v>16500</v>
      </c>
      <c r="I53" s="192">
        <f t="shared" si="1"/>
        <v>99.963649581970188</v>
      </c>
      <c r="J53" s="193">
        <f t="shared" si="2"/>
        <v>99.963649581970188</v>
      </c>
      <c r="K53" s="194"/>
      <c r="L53" s="7"/>
    </row>
    <row r="54" spans="1:12" ht="15" x14ac:dyDescent="0.25">
      <c r="A54" s="292"/>
      <c r="B54" s="161"/>
      <c r="C54" s="188">
        <v>4260</v>
      </c>
      <c r="D54" s="181" t="s">
        <v>46</v>
      </c>
      <c r="E54" s="182">
        <v>81980</v>
      </c>
      <c r="F54" s="182">
        <v>81980</v>
      </c>
      <c r="G54" s="183">
        <f t="shared" si="0"/>
        <v>100</v>
      </c>
      <c r="H54" s="182">
        <v>79469</v>
      </c>
      <c r="I54" s="183">
        <f t="shared" si="1"/>
        <v>96.93705781898025</v>
      </c>
      <c r="J54" s="184">
        <f t="shared" si="2"/>
        <v>96.93705781898025</v>
      </c>
      <c r="K54" s="185"/>
    </row>
    <row r="55" spans="1:12" ht="15" x14ac:dyDescent="0.25">
      <c r="A55" s="292"/>
      <c r="B55" s="161"/>
      <c r="C55" s="188">
        <v>4270</v>
      </c>
      <c r="D55" s="181" t="s">
        <v>47</v>
      </c>
      <c r="E55" s="182">
        <v>23099</v>
      </c>
      <c r="F55" s="182">
        <v>23099</v>
      </c>
      <c r="G55" s="183">
        <f t="shared" si="0"/>
        <v>100</v>
      </c>
      <c r="H55" s="182">
        <v>47862</v>
      </c>
      <c r="I55" s="183">
        <f t="shared" si="1"/>
        <v>207.20377505519721</v>
      </c>
      <c r="J55" s="184">
        <f t="shared" si="2"/>
        <v>207.20377505519721</v>
      </c>
      <c r="K55" s="185"/>
    </row>
    <row r="56" spans="1:12" ht="15" x14ac:dyDescent="0.25">
      <c r="A56" s="292"/>
      <c r="B56" s="161"/>
      <c r="C56" s="188">
        <v>4280</v>
      </c>
      <c r="D56" s="181" t="s">
        <v>48</v>
      </c>
      <c r="E56" s="182">
        <v>17563</v>
      </c>
      <c r="F56" s="182">
        <v>17563</v>
      </c>
      <c r="G56" s="183">
        <f t="shared" si="0"/>
        <v>100</v>
      </c>
      <c r="H56" s="182">
        <v>17858</v>
      </c>
      <c r="I56" s="183">
        <f t="shared" si="1"/>
        <v>101.67966748277628</v>
      </c>
      <c r="J56" s="184">
        <f t="shared" si="2"/>
        <v>101.67966748277628</v>
      </c>
      <c r="K56" s="185"/>
    </row>
    <row r="57" spans="1:12" ht="15" x14ac:dyDescent="0.25">
      <c r="A57" s="292"/>
      <c r="B57" s="161"/>
      <c r="C57" s="188">
        <v>4300</v>
      </c>
      <c r="D57" s="181" t="s">
        <v>22</v>
      </c>
      <c r="E57" s="182">
        <v>42973</v>
      </c>
      <c r="F57" s="182">
        <v>42973</v>
      </c>
      <c r="G57" s="183">
        <f t="shared" si="0"/>
        <v>100</v>
      </c>
      <c r="H57" s="182">
        <v>42934</v>
      </c>
      <c r="I57" s="183">
        <f t="shared" si="1"/>
        <v>99.909245340097272</v>
      </c>
      <c r="J57" s="184">
        <f t="shared" si="2"/>
        <v>99.909245340097272</v>
      </c>
      <c r="K57" s="185"/>
    </row>
    <row r="58" spans="1:12" ht="15" x14ac:dyDescent="0.25">
      <c r="A58" s="292"/>
      <c r="B58" s="161"/>
      <c r="C58" s="188">
        <v>4360</v>
      </c>
      <c r="D58" s="1004" t="s">
        <v>234</v>
      </c>
      <c r="E58" s="182">
        <v>2950</v>
      </c>
      <c r="F58" s="182">
        <v>2950</v>
      </c>
      <c r="G58" s="183">
        <f t="shared" si="0"/>
        <v>100</v>
      </c>
      <c r="H58" s="182">
        <v>2900</v>
      </c>
      <c r="I58" s="183">
        <f t="shared" si="1"/>
        <v>98.305084745762713</v>
      </c>
      <c r="J58" s="184">
        <f t="shared" si="2"/>
        <v>98.305084745762713</v>
      </c>
      <c r="K58" s="185"/>
    </row>
    <row r="59" spans="1:12" ht="52.5" hidden="1" customHeight="1" x14ac:dyDescent="0.2">
      <c r="A59" s="292"/>
      <c r="B59" s="161"/>
      <c r="C59" s="189">
        <v>4360</v>
      </c>
      <c r="D59" s="197" t="s">
        <v>50</v>
      </c>
      <c r="E59" s="191"/>
      <c r="F59" s="191"/>
      <c r="G59" s="192" t="e">
        <f t="shared" si="0"/>
        <v>#DIV/0!</v>
      </c>
      <c r="H59" s="191"/>
      <c r="I59" s="192" t="e">
        <f t="shared" si="1"/>
        <v>#DIV/0!</v>
      </c>
      <c r="J59" s="193" t="e">
        <f t="shared" si="2"/>
        <v>#DIV/0!</v>
      </c>
      <c r="K59" s="194"/>
    </row>
    <row r="60" spans="1:12" ht="36" hidden="1" customHeight="1" x14ac:dyDescent="0.25">
      <c r="A60" s="292"/>
      <c r="B60" s="161"/>
      <c r="C60" s="404">
        <v>4390</v>
      </c>
      <c r="D60" s="197" t="s">
        <v>52</v>
      </c>
      <c r="E60" s="191"/>
      <c r="F60" s="191"/>
      <c r="G60" s="192" t="e">
        <f t="shared" si="0"/>
        <v>#DIV/0!</v>
      </c>
      <c r="H60" s="191"/>
      <c r="I60" s="192" t="e">
        <f t="shared" si="1"/>
        <v>#DIV/0!</v>
      </c>
      <c r="J60" s="193" t="e">
        <f t="shared" si="2"/>
        <v>#DIV/0!</v>
      </c>
      <c r="K60" s="185"/>
    </row>
    <row r="61" spans="1:12" ht="31.5" hidden="1" customHeight="1" x14ac:dyDescent="0.25">
      <c r="A61" s="292"/>
      <c r="B61" s="161"/>
      <c r="C61" s="404">
        <v>4390</v>
      </c>
      <c r="D61" s="197" t="s">
        <v>52</v>
      </c>
      <c r="E61" s="191"/>
      <c r="F61" s="191"/>
      <c r="G61" s="192" t="e">
        <f t="shared" si="0"/>
        <v>#DIV/0!</v>
      </c>
      <c r="H61" s="191"/>
      <c r="I61" s="192"/>
      <c r="J61" s="193"/>
      <c r="K61" s="185"/>
    </row>
    <row r="62" spans="1:12" ht="15" x14ac:dyDescent="0.25">
      <c r="A62" s="292"/>
      <c r="B62" s="161"/>
      <c r="C62" s="188">
        <v>4410</v>
      </c>
      <c r="D62" s="181" t="s">
        <v>54</v>
      </c>
      <c r="E62" s="182">
        <v>500</v>
      </c>
      <c r="F62" s="182">
        <v>500</v>
      </c>
      <c r="G62" s="183">
        <f t="shared" si="0"/>
        <v>100</v>
      </c>
      <c r="H62" s="182">
        <v>500</v>
      </c>
      <c r="I62" s="183">
        <f t="shared" si="1"/>
        <v>100</v>
      </c>
      <c r="J62" s="184">
        <f t="shared" si="2"/>
        <v>100</v>
      </c>
      <c r="K62" s="185"/>
    </row>
    <row r="63" spans="1:12" ht="15" x14ac:dyDescent="0.25">
      <c r="A63" s="292"/>
      <c r="B63" s="161"/>
      <c r="C63" s="188">
        <v>4430</v>
      </c>
      <c r="D63" s="181" t="s">
        <v>93</v>
      </c>
      <c r="E63" s="182">
        <v>3021</v>
      </c>
      <c r="F63" s="182">
        <v>3021</v>
      </c>
      <c r="G63" s="183">
        <f t="shared" si="0"/>
        <v>100</v>
      </c>
      <c r="H63" s="182">
        <v>2791</v>
      </c>
      <c r="I63" s="183">
        <f t="shared" si="1"/>
        <v>92.386626944720291</v>
      </c>
      <c r="J63" s="184">
        <f t="shared" si="2"/>
        <v>92.386626944720291</v>
      </c>
      <c r="K63" s="185"/>
    </row>
    <row r="64" spans="1:12" ht="15" x14ac:dyDescent="0.25">
      <c r="A64" s="292"/>
      <c r="B64" s="161"/>
      <c r="C64" s="188">
        <v>4440</v>
      </c>
      <c r="D64" s="181" t="s">
        <v>55</v>
      </c>
      <c r="E64" s="182">
        <v>78581</v>
      </c>
      <c r="F64" s="182">
        <v>78581</v>
      </c>
      <c r="G64" s="183">
        <f t="shared" si="0"/>
        <v>100</v>
      </c>
      <c r="H64" s="182">
        <v>78262</v>
      </c>
      <c r="I64" s="183">
        <f t="shared" si="1"/>
        <v>99.594049452157648</v>
      </c>
      <c r="J64" s="184">
        <f t="shared" si="2"/>
        <v>99.594049452157648</v>
      </c>
      <c r="K64" s="185"/>
    </row>
    <row r="65" spans="1:11" ht="15" x14ac:dyDescent="0.25">
      <c r="A65" s="292"/>
      <c r="B65" s="161"/>
      <c r="C65" s="188">
        <v>4480</v>
      </c>
      <c r="D65" s="181" t="s">
        <v>56</v>
      </c>
      <c r="E65" s="182">
        <v>3513</v>
      </c>
      <c r="F65" s="182">
        <v>3513</v>
      </c>
      <c r="G65" s="183">
        <f t="shared" si="0"/>
        <v>100</v>
      </c>
      <c r="H65" s="182">
        <v>3588</v>
      </c>
      <c r="I65" s="183">
        <f t="shared" si="1"/>
        <v>102.13492741246797</v>
      </c>
      <c r="J65" s="184">
        <f t="shared" si="2"/>
        <v>102.13492741246797</v>
      </c>
      <c r="K65" s="185"/>
    </row>
    <row r="66" spans="1:11" ht="15" x14ac:dyDescent="0.25">
      <c r="A66" s="636"/>
      <c r="B66" s="396"/>
      <c r="C66" s="1363">
        <v>4510</v>
      </c>
      <c r="D66" s="1364" t="s">
        <v>206</v>
      </c>
      <c r="E66" s="1365">
        <v>300</v>
      </c>
      <c r="F66" s="1365">
        <v>300</v>
      </c>
      <c r="G66" s="1366">
        <f t="shared" si="0"/>
        <v>100</v>
      </c>
      <c r="H66" s="1365">
        <v>180</v>
      </c>
      <c r="I66" s="1366">
        <f t="shared" si="1"/>
        <v>60</v>
      </c>
      <c r="J66" s="1367">
        <f t="shared" si="2"/>
        <v>60</v>
      </c>
      <c r="K66" s="1368"/>
    </row>
    <row r="67" spans="1:11" ht="33.75" customHeight="1" x14ac:dyDescent="0.25">
      <c r="A67" s="292"/>
      <c r="B67" s="161"/>
      <c r="C67" s="309">
        <v>4520</v>
      </c>
      <c r="D67" s="393" t="s">
        <v>58</v>
      </c>
      <c r="E67" s="337">
        <v>3</v>
      </c>
      <c r="F67" s="337">
        <v>3</v>
      </c>
      <c r="G67" s="267">
        <f t="shared" si="0"/>
        <v>100</v>
      </c>
      <c r="H67" s="337">
        <v>3</v>
      </c>
      <c r="I67" s="267">
        <f t="shared" si="1"/>
        <v>100</v>
      </c>
      <c r="J67" s="311">
        <f t="shared" si="2"/>
        <v>100</v>
      </c>
      <c r="K67" s="288"/>
    </row>
    <row r="68" spans="1:11" ht="12.75" customHeight="1" x14ac:dyDescent="0.25">
      <c r="A68" s="292"/>
      <c r="B68" s="161"/>
      <c r="C68" s="188">
        <v>4610</v>
      </c>
      <c r="D68" s="181" t="s">
        <v>95</v>
      </c>
      <c r="E68" s="191">
        <v>1000</v>
      </c>
      <c r="F68" s="191">
        <v>1000</v>
      </c>
      <c r="G68" s="192">
        <f t="shared" si="0"/>
        <v>100</v>
      </c>
      <c r="H68" s="191">
        <v>500</v>
      </c>
      <c r="I68" s="192">
        <f t="shared" si="1"/>
        <v>50</v>
      </c>
      <c r="J68" s="193">
        <f t="shared" si="2"/>
        <v>50</v>
      </c>
      <c r="K68" s="185"/>
    </row>
    <row r="69" spans="1:11" ht="30" x14ac:dyDescent="0.25">
      <c r="A69" s="292"/>
      <c r="B69" s="161"/>
      <c r="C69" s="189">
        <v>4700</v>
      </c>
      <c r="D69" s="190" t="s">
        <v>60</v>
      </c>
      <c r="E69" s="191">
        <v>4800</v>
      </c>
      <c r="F69" s="191">
        <v>4800</v>
      </c>
      <c r="G69" s="192">
        <f t="shared" si="0"/>
        <v>100</v>
      </c>
      <c r="H69" s="191">
        <v>4150</v>
      </c>
      <c r="I69" s="192">
        <f t="shared" si="1"/>
        <v>86.458333333333343</v>
      </c>
      <c r="J69" s="193">
        <f t="shared" si="2"/>
        <v>86.458333333333343</v>
      </c>
      <c r="K69" s="185"/>
    </row>
    <row r="70" spans="1:11" ht="12.75" customHeight="1" x14ac:dyDescent="0.25">
      <c r="A70" s="292"/>
      <c r="B70" s="161"/>
      <c r="C70" s="165">
        <v>4780</v>
      </c>
      <c r="D70" s="629" t="s">
        <v>138</v>
      </c>
      <c r="E70" s="169">
        <v>15463</v>
      </c>
      <c r="F70" s="169">
        <v>15463</v>
      </c>
      <c r="G70" s="170">
        <f t="shared" si="0"/>
        <v>100</v>
      </c>
      <c r="H70" s="169">
        <v>13979</v>
      </c>
      <c r="I70" s="170">
        <f t="shared" si="1"/>
        <v>90.402897238569494</v>
      </c>
      <c r="J70" s="170">
        <f t="shared" si="2"/>
        <v>90.402897238569494</v>
      </c>
      <c r="K70" s="208"/>
    </row>
    <row r="71" spans="1:11" ht="28.5" customHeight="1" x14ac:dyDescent="0.25">
      <c r="A71" s="292"/>
      <c r="B71" s="161"/>
      <c r="C71" s="165">
        <v>6060</v>
      </c>
      <c r="D71" s="394" t="s">
        <v>273</v>
      </c>
      <c r="E71" s="244">
        <v>4900</v>
      </c>
      <c r="F71" s="244">
        <v>4900</v>
      </c>
      <c r="G71" s="332">
        <f t="shared" si="0"/>
        <v>100</v>
      </c>
      <c r="H71" s="244"/>
      <c r="I71" s="332">
        <f t="shared" si="1"/>
        <v>0</v>
      </c>
      <c r="J71" s="332">
        <f t="shared" si="2"/>
        <v>0</v>
      </c>
      <c r="K71" s="341"/>
    </row>
    <row r="72" spans="1:11" ht="12.75" hidden="1" customHeight="1" x14ac:dyDescent="0.2">
      <c r="A72" s="292"/>
      <c r="B72" s="161"/>
      <c r="C72" s="172"/>
      <c r="D72" s="122" t="s">
        <v>139</v>
      </c>
      <c r="E72" s="223">
        <f>SUM(E73:E73)</f>
        <v>0</v>
      </c>
      <c r="F72" s="223">
        <f>SUM(F73:F73)</f>
        <v>0</v>
      </c>
      <c r="G72" s="224" t="e">
        <f t="shared" si="0"/>
        <v>#DIV/0!</v>
      </c>
      <c r="H72" s="223">
        <f>SUM(H73:H73)</f>
        <v>0</v>
      </c>
      <c r="I72" s="224" t="e">
        <f t="shared" si="1"/>
        <v>#DIV/0!</v>
      </c>
      <c r="J72" s="224" t="e">
        <f t="shared" si="2"/>
        <v>#DIV/0!</v>
      </c>
      <c r="K72" s="616"/>
    </row>
    <row r="73" spans="1:11" ht="12.75" hidden="1" customHeight="1" x14ac:dyDescent="0.25">
      <c r="A73" s="292"/>
      <c r="B73" s="161"/>
      <c r="C73" s="403">
        <v>4110</v>
      </c>
      <c r="D73" s="283" t="s">
        <v>42</v>
      </c>
      <c r="E73" s="327"/>
      <c r="F73" s="327"/>
      <c r="G73" s="328" t="e">
        <f t="shared" si="0"/>
        <v>#DIV/0!</v>
      </c>
      <c r="H73" s="327"/>
      <c r="I73" s="328" t="e">
        <f t="shared" si="1"/>
        <v>#DIV/0!</v>
      </c>
      <c r="J73" s="328" t="e">
        <f t="shared" si="2"/>
        <v>#DIV/0!</v>
      </c>
      <c r="K73" s="606"/>
    </row>
    <row r="74" spans="1:11" ht="15" customHeight="1" x14ac:dyDescent="0.2">
      <c r="A74" s="292"/>
      <c r="B74" s="145">
        <v>85203</v>
      </c>
      <c r="C74" s="172"/>
      <c r="D74" s="315" t="s">
        <v>166</v>
      </c>
      <c r="E74" s="148">
        <f>SUM(E75:E75)</f>
        <v>456480</v>
      </c>
      <c r="F74" s="148">
        <f>SUM(F75:F75)</f>
        <v>456480</v>
      </c>
      <c r="G74" s="149">
        <f t="shared" si="0"/>
        <v>100</v>
      </c>
      <c r="H74" s="148">
        <f>SUM(H75:H75)</f>
        <v>359477</v>
      </c>
      <c r="I74" s="149">
        <f t="shared" si="1"/>
        <v>78.749780932351911</v>
      </c>
      <c r="J74" s="149">
        <f t="shared" si="2"/>
        <v>78.749780932351911</v>
      </c>
      <c r="K74" s="230"/>
    </row>
    <row r="75" spans="1:11" ht="66" customHeight="1" x14ac:dyDescent="0.25">
      <c r="A75" s="292"/>
      <c r="B75" s="161"/>
      <c r="C75" s="238">
        <v>2830</v>
      </c>
      <c r="D75" s="190" t="s">
        <v>163</v>
      </c>
      <c r="E75" s="127">
        <v>456480</v>
      </c>
      <c r="F75" s="127">
        <v>456480</v>
      </c>
      <c r="G75" s="128">
        <f t="shared" si="0"/>
        <v>100</v>
      </c>
      <c r="H75" s="127">
        <v>359477</v>
      </c>
      <c r="I75" s="128">
        <f t="shared" si="1"/>
        <v>78.749780932351911</v>
      </c>
      <c r="J75" s="129">
        <f t="shared" si="2"/>
        <v>78.749780932351911</v>
      </c>
      <c r="K75" s="581"/>
    </row>
    <row r="76" spans="1:11" ht="15" customHeight="1" x14ac:dyDescent="0.2">
      <c r="A76" s="292"/>
      <c r="B76" s="232">
        <v>85204</v>
      </c>
      <c r="C76" s="465"/>
      <c r="D76" s="122" t="s">
        <v>167</v>
      </c>
      <c r="E76" s="477">
        <f>SUM(E77:E87)</f>
        <v>1874930</v>
      </c>
      <c r="F76" s="477">
        <f>SUM(F77:F87)</f>
        <v>1874930</v>
      </c>
      <c r="G76" s="147">
        <f t="shared" si="0"/>
        <v>100</v>
      </c>
      <c r="H76" s="148">
        <f>SUM(H77:H87)</f>
        <v>0</v>
      </c>
      <c r="I76" s="149">
        <f t="shared" si="1"/>
        <v>0</v>
      </c>
      <c r="J76" s="150">
        <f t="shared" si="2"/>
        <v>0</v>
      </c>
      <c r="K76" s="230"/>
    </row>
    <row r="77" spans="1:11" ht="66.75" customHeight="1" x14ac:dyDescent="0.2">
      <c r="A77" s="292"/>
      <c r="B77" s="97"/>
      <c r="C77" s="598">
        <v>2320</v>
      </c>
      <c r="D77" s="280" t="s">
        <v>168</v>
      </c>
      <c r="E77" s="630">
        <v>162881</v>
      </c>
      <c r="F77" s="630">
        <v>162881</v>
      </c>
      <c r="G77" s="126">
        <f t="shared" si="0"/>
        <v>100</v>
      </c>
      <c r="H77" s="127"/>
      <c r="I77" s="128">
        <f t="shared" si="1"/>
        <v>0</v>
      </c>
      <c r="J77" s="129">
        <f t="shared" si="2"/>
        <v>0</v>
      </c>
      <c r="K77" s="512"/>
    </row>
    <row r="78" spans="1:11" ht="15" x14ac:dyDescent="0.25">
      <c r="A78" s="292"/>
      <c r="B78" s="97"/>
      <c r="C78" s="603">
        <v>3110</v>
      </c>
      <c r="D78" s="181" t="s">
        <v>161</v>
      </c>
      <c r="E78" s="182">
        <v>1499190</v>
      </c>
      <c r="F78" s="182">
        <v>1499190</v>
      </c>
      <c r="G78" s="183">
        <f t="shared" si="0"/>
        <v>100</v>
      </c>
      <c r="H78" s="182"/>
      <c r="I78" s="183">
        <f t="shared" ref="I78:I92" si="3">SUM(H78/F78*100)</f>
        <v>0</v>
      </c>
      <c r="J78" s="183">
        <f t="shared" ref="J78:J92" si="4">SUM(H78/E78*100)</f>
        <v>0</v>
      </c>
      <c r="K78" s="313"/>
    </row>
    <row r="79" spans="1:11" ht="15" x14ac:dyDescent="0.25">
      <c r="A79" s="292"/>
      <c r="B79" s="97"/>
      <c r="C79" s="188">
        <v>4010</v>
      </c>
      <c r="D79" s="181" t="s">
        <v>39</v>
      </c>
      <c r="E79" s="182">
        <v>52962</v>
      </c>
      <c r="F79" s="182">
        <v>52962</v>
      </c>
      <c r="G79" s="183">
        <f t="shared" si="0"/>
        <v>100</v>
      </c>
      <c r="H79" s="182"/>
      <c r="I79" s="183">
        <f t="shared" si="3"/>
        <v>0</v>
      </c>
      <c r="J79" s="184">
        <f t="shared" si="4"/>
        <v>0</v>
      </c>
      <c r="K79" s="313"/>
    </row>
    <row r="80" spans="1:11" ht="15" x14ac:dyDescent="0.25">
      <c r="A80" s="292"/>
      <c r="B80" s="97"/>
      <c r="C80" s="599">
        <v>4110</v>
      </c>
      <c r="D80" s="181" t="s">
        <v>42</v>
      </c>
      <c r="E80" s="548">
        <v>16694</v>
      </c>
      <c r="F80" s="548">
        <v>16694</v>
      </c>
      <c r="G80" s="240">
        <f t="shared" si="0"/>
        <v>100</v>
      </c>
      <c r="H80" s="191"/>
      <c r="I80" s="192">
        <f t="shared" si="3"/>
        <v>0</v>
      </c>
      <c r="J80" s="193">
        <f t="shared" si="4"/>
        <v>0</v>
      </c>
      <c r="K80" s="313"/>
    </row>
    <row r="81" spans="1:11" ht="15" x14ac:dyDescent="0.25">
      <c r="A81" s="292"/>
      <c r="B81" s="97"/>
      <c r="C81" s="599">
        <v>4120</v>
      </c>
      <c r="D81" s="181" t="s">
        <v>43</v>
      </c>
      <c r="E81" s="548">
        <v>2353</v>
      </c>
      <c r="F81" s="548">
        <v>2353</v>
      </c>
      <c r="G81" s="240">
        <f t="shared" si="0"/>
        <v>100</v>
      </c>
      <c r="H81" s="191"/>
      <c r="I81" s="192">
        <f t="shared" si="3"/>
        <v>0</v>
      </c>
      <c r="J81" s="193">
        <f t="shared" si="4"/>
        <v>0</v>
      </c>
      <c r="K81" s="313"/>
    </row>
    <row r="82" spans="1:11" ht="15" x14ac:dyDescent="0.25">
      <c r="A82" s="292"/>
      <c r="B82" s="97"/>
      <c r="C82" s="599">
        <v>4170</v>
      </c>
      <c r="D82" s="181" t="s">
        <v>45</v>
      </c>
      <c r="E82" s="548">
        <v>100140</v>
      </c>
      <c r="F82" s="548">
        <v>100140</v>
      </c>
      <c r="G82" s="240">
        <f t="shared" si="0"/>
        <v>100</v>
      </c>
      <c r="H82" s="191"/>
      <c r="I82" s="192">
        <f t="shared" si="3"/>
        <v>0</v>
      </c>
      <c r="J82" s="192">
        <f t="shared" si="4"/>
        <v>0</v>
      </c>
      <c r="K82" s="313"/>
    </row>
    <row r="83" spans="1:11" ht="15" x14ac:dyDescent="0.25">
      <c r="A83" s="292"/>
      <c r="B83" s="97"/>
      <c r="C83" s="600">
        <v>4210</v>
      </c>
      <c r="D83" s="181" t="s">
        <v>31</v>
      </c>
      <c r="E83" s="551">
        <v>2500</v>
      </c>
      <c r="F83" s="551">
        <v>2500</v>
      </c>
      <c r="G83" s="168">
        <f t="shared" si="0"/>
        <v>100</v>
      </c>
      <c r="H83" s="169"/>
      <c r="I83" s="170">
        <f t="shared" si="3"/>
        <v>0</v>
      </c>
      <c r="J83" s="170">
        <f t="shared" si="4"/>
        <v>0</v>
      </c>
      <c r="K83" s="639"/>
    </row>
    <row r="84" spans="1:11" ht="15" x14ac:dyDescent="0.25">
      <c r="A84" s="292"/>
      <c r="B84" s="97"/>
      <c r="C84" s="600">
        <v>4280</v>
      </c>
      <c r="D84" s="181" t="s">
        <v>31</v>
      </c>
      <c r="E84" s="551">
        <v>310</v>
      </c>
      <c r="F84" s="551">
        <v>310</v>
      </c>
      <c r="G84" s="168">
        <f t="shared" si="0"/>
        <v>100</v>
      </c>
      <c r="H84" s="169"/>
      <c r="I84" s="170">
        <f t="shared" si="3"/>
        <v>0</v>
      </c>
      <c r="J84" s="170">
        <f t="shared" si="4"/>
        <v>0</v>
      </c>
      <c r="K84" s="639"/>
    </row>
    <row r="85" spans="1:11" ht="15" x14ac:dyDescent="0.25">
      <c r="A85" s="292"/>
      <c r="B85" s="97"/>
      <c r="C85" s="599">
        <v>4300</v>
      </c>
      <c r="D85" s="181" t="s">
        <v>22</v>
      </c>
      <c r="E85" s="548">
        <v>27900</v>
      </c>
      <c r="F85" s="548">
        <v>27900</v>
      </c>
      <c r="G85" s="240">
        <f>SUM(F85/E85*100)</f>
        <v>100</v>
      </c>
      <c r="H85" s="191"/>
      <c r="I85" s="192">
        <f>SUM(H85/F85*100)</f>
        <v>0</v>
      </c>
      <c r="J85" s="192">
        <f>SUM(H85/E85*100)</f>
        <v>0</v>
      </c>
      <c r="K85" s="313"/>
    </row>
    <row r="86" spans="1:11" ht="15" x14ac:dyDescent="0.25">
      <c r="A86" s="292"/>
      <c r="B86" s="97"/>
      <c r="C86" s="599">
        <v>4410</v>
      </c>
      <c r="D86" s="181" t="s">
        <v>54</v>
      </c>
      <c r="E86" s="548">
        <v>8000</v>
      </c>
      <c r="F86" s="548">
        <v>8000</v>
      </c>
      <c r="G86" s="240">
        <f t="shared" si="0"/>
        <v>100</v>
      </c>
      <c r="H86" s="191"/>
      <c r="I86" s="192">
        <f t="shared" si="3"/>
        <v>0</v>
      </c>
      <c r="J86" s="192">
        <f>SUM(H86/E86*100)</f>
        <v>0</v>
      </c>
      <c r="K86" s="313"/>
    </row>
    <row r="87" spans="1:11" ht="30" x14ac:dyDescent="0.2">
      <c r="A87" s="636"/>
      <c r="B87" s="577"/>
      <c r="C87" s="1102">
        <v>4700</v>
      </c>
      <c r="D87" s="601" t="s">
        <v>60</v>
      </c>
      <c r="E87" s="1183">
        <v>2000</v>
      </c>
      <c r="F87" s="1183">
        <v>2000</v>
      </c>
      <c r="G87" s="984">
        <f t="shared" si="0"/>
        <v>100</v>
      </c>
      <c r="H87" s="633"/>
      <c r="I87" s="574">
        <f t="shared" si="3"/>
        <v>0</v>
      </c>
      <c r="J87" s="574">
        <f>SUM(H87/E87*100)</f>
        <v>0</v>
      </c>
      <c r="K87" s="1184"/>
    </row>
    <row r="88" spans="1:11" ht="28.5" x14ac:dyDescent="0.2">
      <c r="A88" s="292"/>
      <c r="B88" s="227">
        <v>85205</v>
      </c>
      <c r="C88" s="1369"/>
      <c r="D88" s="578" t="s">
        <v>169</v>
      </c>
      <c r="E88" s="997">
        <f>SUM(E89:E92)</f>
        <v>12152</v>
      </c>
      <c r="F88" s="997">
        <f>SUM(F89:F92)</f>
        <v>12152</v>
      </c>
      <c r="G88" s="222">
        <f t="shared" si="0"/>
        <v>100</v>
      </c>
      <c r="H88" s="223">
        <f>SUM(H89:H92)</f>
        <v>15844</v>
      </c>
      <c r="I88" s="224">
        <f t="shared" si="3"/>
        <v>130.38183015141541</v>
      </c>
      <c r="J88" s="224">
        <f t="shared" si="4"/>
        <v>130.38183015141541</v>
      </c>
      <c r="K88" s="226"/>
    </row>
    <row r="89" spans="1:11" ht="15" x14ac:dyDescent="0.2">
      <c r="A89" s="292"/>
      <c r="B89" s="97"/>
      <c r="C89" s="561">
        <v>3030</v>
      </c>
      <c r="D89" s="320" t="s">
        <v>27</v>
      </c>
      <c r="E89" s="631">
        <v>2159</v>
      </c>
      <c r="F89" s="631">
        <v>2159</v>
      </c>
      <c r="G89" s="632">
        <f t="shared" si="0"/>
        <v>100</v>
      </c>
      <c r="H89" s="321">
        <v>2160</v>
      </c>
      <c r="I89" s="219">
        <f t="shared" si="3"/>
        <v>100.0463177396943</v>
      </c>
      <c r="J89" s="219">
        <f t="shared" si="4"/>
        <v>100.0463177396943</v>
      </c>
      <c r="K89" s="464"/>
    </row>
    <row r="90" spans="1:11" ht="15" x14ac:dyDescent="0.25">
      <c r="A90" s="292"/>
      <c r="B90" s="97"/>
      <c r="C90" s="599">
        <v>4110</v>
      </c>
      <c r="D90" s="181" t="s">
        <v>42</v>
      </c>
      <c r="E90" s="548">
        <v>104</v>
      </c>
      <c r="F90" s="548">
        <v>104</v>
      </c>
      <c r="G90" s="240">
        <f t="shared" si="0"/>
        <v>100</v>
      </c>
      <c r="H90" s="191">
        <v>104</v>
      </c>
      <c r="I90" s="192">
        <f t="shared" si="3"/>
        <v>100</v>
      </c>
      <c r="J90" s="192">
        <f t="shared" si="4"/>
        <v>100</v>
      </c>
      <c r="K90" s="313"/>
    </row>
    <row r="91" spans="1:11" ht="15" x14ac:dyDescent="0.25">
      <c r="A91" s="292"/>
      <c r="B91" s="97"/>
      <c r="C91" s="599">
        <v>4170</v>
      </c>
      <c r="D91" s="181" t="s">
        <v>45</v>
      </c>
      <c r="E91" s="548">
        <v>8618</v>
      </c>
      <c r="F91" s="548">
        <v>8618</v>
      </c>
      <c r="G91" s="240">
        <f t="shared" si="0"/>
        <v>100</v>
      </c>
      <c r="H91" s="191">
        <v>11700</v>
      </c>
      <c r="I91" s="192">
        <f t="shared" si="3"/>
        <v>135.76235785565098</v>
      </c>
      <c r="J91" s="192">
        <f t="shared" si="4"/>
        <v>135.76235785565098</v>
      </c>
      <c r="K91" s="313"/>
    </row>
    <row r="92" spans="1:11" ht="15" x14ac:dyDescent="0.25">
      <c r="A92" s="292"/>
      <c r="B92" s="97"/>
      <c r="C92" s="599">
        <v>4300</v>
      </c>
      <c r="D92" s="181" t="s">
        <v>22</v>
      </c>
      <c r="E92" s="548">
        <v>1271</v>
      </c>
      <c r="F92" s="548">
        <v>1271</v>
      </c>
      <c r="G92" s="240">
        <f t="shared" si="0"/>
        <v>100</v>
      </c>
      <c r="H92" s="191">
        <v>1880</v>
      </c>
      <c r="I92" s="192">
        <f t="shared" si="3"/>
        <v>147.91502753737217</v>
      </c>
      <c r="J92" s="192">
        <f t="shared" si="4"/>
        <v>147.91502753737217</v>
      </c>
      <c r="K92" s="313"/>
    </row>
    <row r="93" spans="1:11" ht="15" customHeight="1" x14ac:dyDescent="0.2">
      <c r="A93" s="292"/>
      <c r="B93" s="232">
        <v>85218</v>
      </c>
      <c r="C93" s="465"/>
      <c r="D93" s="122" t="s">
        <v>170</v>
      </c>
      <c r="E93" s="477">
        <f>SUM(E109+E94)</f>
        <v>506618</v>
      </c>
      <c r="F93" s="477">
        <f>SUM(F109+F94)</f>
        <v>506618</v>
      </c>
      <c r="G93" s="147">
        <f t="shared" si="0"/>
        <v>100</v>
      </c>
      <c r="H93" s="148">
        <f>SUM(H109+H94)</f>
        <v>448326</v>
      </c>
      <c r="I93" s="149">
        <f t="shared" si="1"/>
        <v>88.493894808317123</v>
      </c>
      <c r="J93" s="149">
        <f t="shared" si="2"/>
        <v>88.493894808317123</v>
      </c>
      <c r="K93" s="230"/>
    </row>
    <row r="94" spans="1:11" ht="15" customHeight="1" x14ac:dyDescent="0.2">
      <c r="A94" s="292"/>
      <c r="B94" s="97"/>
      <c r="C94" s="640"/>
      <c r="D94" s="473" t="s">
        <v>158</v>
      </c>
      <c r="E94" s="641">
        <f>SUM(E95:E108)</f>
        <v>506618</v>
      </c>
      <c r="F94" s="641">
        <f>SUM(F95:F108)</f>
        <v>506618</v>
      </c>
      <c r="G94" s="302">
        <f t="shared" si="0"/>
        <v>100</v>
      </c>
      <c r="H94" s="617">
        <f>SUM(H95:H108)</f>
        <v>448326</v>
      </c>
      <c r="I94" s="304">
        <f t="shared" si="1"/>
        <v>88.493894808317123</v>
      </c>
      <c r="J94" s="305">
        <f t="shared" si="2"/>
        <v>88.493894808317123</v>
      </c>
      <c r="K94" s="464"/>
    </row>
    <row r="95" spans="1:11" ht="15" customHeight="1" x14ac:dyDescent="0.25">
      <c r="A95" s="292"/>
      <c r="B95" s="97"/>
      <c r="C95" s="598">
        <v>3020</v>
      </c>
      <c r="D95" s="108" t="s">
        <v>37</v>
      </c>
      <c r="E95" s="630">
        <v>850</v>
      </c>
      <c r="F95" s="630">
        <v>850</v>
      </c>
      <c r="G95" s="126">
        <f t="shared" si="0"/>
        <v>100</v>
      </c>
      <c r="H95" s="127">
        <v>600</v>
      </c>
      <c r="I95" s="219">
        <f t="shared" ref="I95" si="5">SUM(H95/F95*100)</f>
        <v>70.588235294117652</v>
      </c>
      <c r="J95" s="219">
        <f t="shared" ref="J95" si="6">SUM(H95/E95*100)</f>
        <v>70.588235294117652</v>
      </c>
      <c r="K95" s="231"/>
    </row>
    <row r="96" spans="1:11" ht="15" x14ac:dyDescent="0.25">
      <c r="A96" s="292"/>
      <c r="B96" s="157"/>
      <c r="C96" s="602">
        <v>4010</v>
      </c>
      <c r="D96" s="283" t="s">
        <v>39</v>
      </c>
      <c r="E96" s="284">
        <v>344093</v>
      </c>
      <c r="F96" s="284">
        <v>344093</v>
      </c>
      <c r="G96" s="285">
        <f t="shared" si="0"/>
        <v>100</v>
      </c>
      <c r="H96" s="284">
        <v>304392</v>
      </c>
      <c r="I96" s="285">
        <f t="shared" si="1"/>
        <v>88.462130877408143</v>
      </c>
      <c r="J96" s="287">
        <f t="shared" si="2"/>
        <v>88.462130877408143</v>
      </c>
      <c r="K96" s="288"/>
    </row>
    <row r="97" spans="1:11" ht="15" x14ac:dyDescent="0.25">
      <c r="A97" s="292"/>
      <c r="B97" s="157"/>
      <c r="C97" s="603">
        <v>4040</v>
      </c>
      <c r="D97" s="181" t="s">
        <v>41</v>
      </c>
      <c r="E97" s="182">
        <v>28792</v>
      </c>
      <c r="F97" s="182">
        <v>28792</v>
      </c>
      <c r="G97" s="183">
        <f t="shared" si="0"/>
        <v>100</v>
      </c>
      <c r="H97" s="182">
        <v>24531</v>
      </c>
      <c r="I97" s="183">
        <f t="shared" si="1"/>
        <v>85.200750208391213</v>
      </c>
      <c r="J97" s="184">
        <f t="shared" si="2"/>
        <v>85.200750208391213</v>
      </c>
      <c r="K97" s="185"/>
    </row>
    <row r="98" spans="1:11" ht="15" x14ac:dyDescent="0.25">
      <c r="A98" s="292"/>
      <c r="B98" s="157"/>
      <c r="C98" s="188">
        <v>4110</v>
      </c>
      <c r="D98" s="181" t="s">
        <v>42</v>
      </c>
      <c r="E98" s="182">
        <v>71681</v>
      </c>
      <c r="F98" s="182">
        <v>71681</v>
      </c>
      <c r="G98" s="183">
        <f t="shared" si="0"/>
        <v>100</v>
      </c>
      <c r="H98" s="182">
        <v>59121</v>
      </c>
      <c r="I98" s="183">
        <f t="shared" si="1"/>
        <v>82.477923020047143</v>
      </c>
      <c r="J98" s="184">
        <f t="shared" si="2"/>
        <v>82.477923020047143</v>
      </c>
      <c r="K98" s="185"/>
    </row>
    <row r="99" spans="1:11" ht="15" x14ac:dyDescent="0.25">
      <c r="A99" s="292"/>
      <c r="B99" s="157"/>
      <c r="C99" s="188">
        <v>4120</v>
      </c>
      <c r="D99" s="181" t="s">
        <v>43</v>
      </c>
      <c r="E99" s="182">
        <v>6500</v>
      </c>
      <c r="F99" s="182">
        <v>6500</v>
      </c>
      <c r="G99" s="183">
        <f t="shared" si="0"/>
        <v>100</v>
      </c>
      <c r="H99" s="182">
        <v>6000</v>
      </c>
      <c r="I99" s="183">
        <f t="shared" si="1"/>
        <v>92.307692307692307</v>
      </c>
      <c r="J99" s="184">
        <f t="shared" si="2"/>
        <v>92.307692307692307</v>
      </c>
      <c r="K99" s="185"/>
    </row>
    <row r="100" spans="1:11" ht="15" x14ac:dyDescent="0.25">
      <c r="A100" s="292"/>
      <c r="B100" s="157"/>
      <c r="C100" s="188">
        <v>4170</v>
      </c>
      <c r="D100" s="181" t="s">
        <v>45</v>
      </c>
      <c r="E100" s="182">
        <v>12240</v>
      </c>
      <c r="F100" s="182">
        <v>12240</v>
      </c>
      <c r="G100" s="183">
        <f t="shared" si="0"/>
        <v>100</v>
      </c>
      <c r="H100" s="182">
        <v>13220</v>
      </c>
      <c r="I100" s="183">
        <f t="shared" si="1"/>
        <v>108.00653594771241</v>
      </c>
      <c r="J100" s="184">
        <f t="shared" si="2"/>
        <v>108.00653594771241</v>
      </c>
      <c r="K100" s="185"/>
    </row>
    <row r="101" spans="1:11" ht="15" x14ac:dyDescent="0.25">
      <c r="A101" s="292"/>
      <c r="B101" s="157"/>
      <c r="C101" s="188">
        <v>4210</v>
      </c>
      <c r="D101" s="181" t="s">
        <v>31</v>
      </c>
      <c r="E101" s="182">
        <v>10600</v>
      </c>
      <c r="F101" s="182">
        <v>10600</v>
      </c>
      <c r="G101" s="183">
        <f t="shared" si="0"/>
        <v>100</v>
      </c>
      <c r="H101" s="182">
        <v>10600</v>
      </c>
      <c r="I101" s="183">
        <f t="shared" si="1"/>
        <v>100</v>
      </c>
      <c r="J101" s="184">
        <f t="shared" si="2"/>
        <v>100</v>
      </c>
      <c r="K101" s="185"/>
    </row>
    <row r="102" spans="1:11" ht="15" x14ac:dyDescent="0.25">
      <c r="A102" s="292"/>
      <c r="B102" s="157"/>
      <c r="C102" s="188">
        <v>4280</v>
      </c>
      <c r="D102" s="181" t="s">
        <v>31</v>
      </c>
      <c r="E102" s="182">
        <v>310</v>
      </c>
      <c r="F102" s="182">
        <v>310</v>
      </c>
      <c r="G102" s="183">
        <f t="shared" si="0"/>
        <v>100</v>
      </c>
      <c r="H102" s="182">
        <v>310</v>
      </c>
      <c r="I102" s="183">
        <f t="shared" si="1"/>
        <v>100</v>
      </c>
      <c r="J102" s="184">
        <f t="shared" si="2"/>
        <v>100</v>
      </c>
      <c r="K102" s="185"/>
    </row>
    <row r="103" spans="1:11" ht="15" x14ac:dyDescent="0.25">
      <c r="A103" s="292"/>
      <c r="B103" s="157"/>
      <c r="C103" s="188">
        <v>4300</v>
      </c>
      <c r="D103" s="195" t="s">
        <v>22</v>
      </c>
      <c r="E103" s="182">
        <v>12500</v>
      </c>
      <c r="F103" s="182">
        <v>12500</v>
      </c>
      <c r="G103" s="183">
        <f t="shared" si="0"/>
        <v>100</v>
      </c>
      <c r="H103" s="182">
        <v>15000</v>
      </c>
      <c r="I103" s="183">
        <f t="shared" si="1"/>
        <v>120</v>
      </c>
      <c r="J103" s="184">
        <f t="shared" si="2"/>
        <v>120</v>
      </c>
      <c r="K103" s="185"/>
    </row>
    <row r="104" spans="1:11" ht="15" hidden="1" x14ac:dyDescent="0.25">
      <c r="A104" s="292"/>
      <c r="B104" s="157"/>
      <c r="C104" s="188">
        <v>4350</v>
      </c>
      <c r="D104" s="181" t="s">
        <v>49</v>
      </c>
      <c r="E104" s="182"/>
      <c r="F104" s="182"/>
      <c r="G104" s="183" t="e">
        <f t="shared" si="0"/>
        <v>#DIV/0!</v>
      </c>
      <c r="H104" s="182"/>
      <c r="I104" s="183" t="e">
        <f t="shared" si="1"/>
        <v>#DIV/0!</v>
      </c>
      <c r="J104" s="184" t="e">
        <f t="shared" si="2"/>
        <v>#DIV/0!</v>
      </c>
      <c r="K104" s="185"/>
    </row>
    <row r="105" spans="1:11" ht="17.25" customHeight="1" x14ac:dyDescent="0.2">
      <c r="A105" s="292"/>
      <c r="B105" s="157"/>
      <c r="C105" s="189">
        <v>4360</v>
      </c>
      <c r="D105" s="1004" t="s">
        <v>234</v>
      </c>
      <c r="E105" s="191">
        <v>1800</v>
      </c>
      <c r="F105" s="191">
        <v>1800</v>
      </c>
      <c r="G105" s="192">
        <f t="shared" si="0"/>
        <v>100</v>
      </c>
      <c r="H105" s="191">
        <v>1800</v>
      </c>
      <c r="I105" s="192">
        <f t="shared" si="1"/>
        <v>100</v>
      </c>
      <c r="J105" s="192">
        <f t="shared" si="2"/>
        <v>100</v>
      </c>
      <c r="K105" s="194"/>
    </row>
    <row r="106" spans="1:11" ht="12.75" customHeight="1" x14ac:dyDescent="0.25">
      <c r="A106" s="292"/>
      <c r="B106" s="157"/>
      <c r="C106" s="188">
        <v>4410</v>
      </c>
      <c r="D106" s="181" t="s">
        <v>54</v>
      </c>
      <c r="E106" s="182">
        <v>800</v>
      </c>
      <c r="F106" s="182">
        <v>800</v>
      </c>
      <c r="G106" s="183">
        <f t="shared" si="0"/>
        <v>100</v>
      </c>
      <c r="H106" s="182">
        <v>800</v>
      </c>
      <c r="I106" s="183">
        <f t="shared" si="1"/>
        <v>100</v>
      </c>
      <c r="J106" s="184">
        <f t="shared" si="2"/>
        <v>100</v>
      </c>
      <c r="K106" s="185"/>
    </row>
    <row r="107" spans="1:11" ht="15" x14ac:dyDescent="0.25">
      <c r="A107" s="292"/>
      <c r="B107" s="157"/>
      <c r="C107" s="188">
        <v>4440</v>
      </c>
      <c r="D107" s="181" t="s">
        <v>55</v>
      </c>
      <c r="E107" s="182">
        <v>13228</v>
      </c>
      <c r="F107" s="182">
        <v>13228</v>
      </c>
      <c r="G107" s="183">
        <f t="shared" ref="G107:G114" si="7">SUM(F107/E107*100)</f>
        <v>100</v>
      </c>
      <c r="H107" s="182">
        <v>8752</v>
      </c>
      <c r="I107" s="183">
        <f t="shared" si="1"/>
        <v>66.162685213184162</v>
      </c>
      <c r="J107" s="184">
        <f t="shared" si="2"/>
        <v>66.162685213184162</v>
      </c>
      <c r="K107" s="185"/>
    </row>
    <row r="108" spans="1:11" ht="30" x14ac:dyDescent="0.2">
      <c r="A108" s="292"/>
      <c r="B108" s="157"/>
      <c r="C108" s="572">
        <v>4700</v>
      </c>
      <c r="D108" s="601" t="s">
        <v>60</v>
      </c>
      <c r="E108" s="633">
        <v>3224</v>
      </c>
      <c r="F108" s="633">
        <v>3224</v>
      </c>
      <c r="G108" s="574">
        <f t="shared" si="7"/>
        <v>100</v>
      </c>
      <c r="H108" s="633">
        <v>3200</v>
      </c>
      <c r="I108" s="574">
        <f t="shared" si="1"/>
        <v>99.255583126550874</v>
      </c>
      <c r="J108" s="574">
        <f t="shared" si="2"/>
        <v>99.255583126550874</v>
      </c>
      <c r="K108" s="576"/>
    </row>
    <row r="109" spans="1:11" ht="15" hidden="1" x14ac:dyDescent="0.2">
      <c r="A109" s="292"/>
      <c r="B109" s="157"/>
      <c r="C109" s="634"/>
      <c r="D109" s="642" t="s">
        <v>139</v>
      </c>
      <c r="E109" s="643">
        <f>SUM(E110)</f>
        <v>0</v>
      </c>
      <c r="F109" s="643">
        <f>SUM(F110)</f>
        <v>0</v>
      </c>
      <c r="G109" s="644" t="e">
        <f t="shared" si="7"/>
        <v>#DIV/0!</v>
      </c>
      <c r="H109" s="643">
        <f>SUM(H110)</f>
        <v>0</v>
      </c>
      <c r="I109" s="644" t="e">
        <f t="shared" si="1"/>
        <v>#DIV/0!</v>
      </c>
      <c r="J109" s="644" t="e">
        <f t="shared" si="2"/>
        <v>#DIV/0!</v>
      </c>
      <c r="K109" s="645"/>
    </row>
    <row r="110" spans="1:11" ht="15" hidden="1" x14ac:dyDescent="0.25">
      <c r="A110" s="292"/>
      <c r="B110" s="157"/>
      <c r="C110" s="203">
        <v>4110</v>
      </c>
      <c r="D110" s="204" t="s">
        <v>42</v>
      </c>
      <c r="E110" s="161"/>
      <c r="F110" s="161"/>
      <c r="G110" s="162" t="e">
        <f t="shared" si="7"/>
        <v>#DIV/0!</v>
      </c>
      <c r="H110" s="161"/>
      <c r="I110" s="162" t="e">
        <f t="shared" si="1"/>
        <v>#DIV/0!</v>
      </c>
      <c r="J110" s="162" t="e">
        <f t="shared" si="2"/>
        <v>#DIV/0!</v>
      </c>
      <c r="K110" s="164"/>
    </row>
    <row r="111" spans="1:11" ht="47.25" customHeight="1" x14ac:dyDescent="0.25">
      <c r="A111" s="292"/>
      <c r="B111" s="232">
        <v>85220</v>
      </c>
      <c r="C111" s="529"/>
      <c r="D111" s="334" t="s">
        <v>172</v>
      </c>
      <c r="E111" s="148">
        <f>SUM(E112+E116)</f>
        <v>26720</v>
      </c>
      <c r="F111" s="148">
        <f>SUM(F112+F116)</f>
        <v>26720</v>
      </c>
      <c r="G111" s="149">
        <f t="shared" si="7"/>
        <v>100</v>
      </c>
      <c r="H111" s="148">
        <f>SUM(H112+H116)</f>
        <v>26720</v>
      </c>
      <c r="I111" s="149">
        <f t="shared" si="1"/>
        <v>100</v>
      </c>
      <c r="J111" s="149">
        <f t="shared" si="2"/>
        <v>100</v>
      </c>
      <c r="K111" s="230"/>
    </row>
    <row r="112" spans="1:11" ht="15" customHeight="1" x14ac:dyDescent="0.25">
      <c r="A112" s="292"/>
      <c r="B112" s="635"/>
      <c r="C112" s="529"/>
      <c r="D112" s="122" t="s">
        <v>158</v>
      </c>
      <c r="E112" s="148">
        <f>SUM(E113:E115)</f>
        <v>26720</v>
      </c>
      <c r="F112" s="148">
        <f>SUM(F113:F115)</f>
        <v>26720</v>
      </c>
      <c r="G112" s="149">
        <f t="shared" si="7"/>
        <v>100</v>
      </c>
      <c r="H112" s="148">
        <f>SUM(H113:H115)</f>
        <v>26720</v>
      </c>
      <c r="I112" s="149">
        <f t="shared" si="1"/>
        <v>100</v>
      </c>
      <c r="J112" s="149">
        <f t="shared" si="2"/>
        <v>100</v>
      </c>
      <c r="K112" s="307"/>
    </row>
    <row r="113" spans="1:11" ht="12.75" customHeight="1" x14ac:dyDescent="0.25">
      <c r="A113" s="292"/>
      <c r="B113" s="635"/>
      <c r="C113" s="203">
        <v>4170</v>
      </c>
      <c r="D113" s="204" t="s">
        <v>45</v>
      </c>
      <c r="E113" s="161">
        <v>20700</v>
      </c>
      <c r="F113" s="161">
        <v>20700</v>
      </c>
      <c r="G113" s="162">
        <f t="shared" si="7"/>
        <v>100</v>
      </c>
      <c r="H113" s="161">
        <v>20700</v>
      </c>
      <c r="I113" s="162">
        <f t="shared" si="1"/>
        <v>100</v>
      </c>
      <c r="J113" s="163">
        <f t="shared" si="2"/>
        <v>100</v>
      </c>
      <c r="K113" s="646"/>
    </row>
    <row r="114" spans="1:11" ht="12.75" customHeight="1" x14ac:dyDescent="0.25">
      <c r="A114" s="292"/>
      <c r="B114" s="635"/>
      <c r="C114" s="188">
        <v>4210</v>
      </c>
      <c r="D114" s="181" t="s">
        <v>31</v>
      </c>
      <c r="E114" s="191">
        <v>140</v>
      </c>
      <c r="F114" s="191">
        <v>140</v>
      </c>
      <c r="G114" s="192">
        <f t="shared" si="7"/>
        <v>100</v>
      </c>
      <c r="H114" s="191">
        <v>140</v>
      </c>
      <c r="I114" s="192">
        <f t="shared" si="1"/>
        <v>100</v>
      </c>
      <c r="J114" s="192">
        <f t="shared" si="2"/>
        <v>100</v>
      </c>
      <c r="K114" s="647"/>
    </row>
    <row r="115" spans="1:11" ht="15" x14ac:dyDescent="0.25">
      <c r="A115" s="292"/>
      <c r="B115" s="1185"/>
      <c r="C115" s="397">
        <v>4300</v>
      </c>
      <c r="D115" s="563" t="s">
        <v>22</v>
      </c>
      <c r="E115" s="399">
        <v>5880</v>
      </c>
      <c r="F115" s="399">
        <v>5880</v>
      </c>
      <c r="G115" s="400">
        <f t="shared" ref="G115:G120" si="8">SUM(F115/E115*100)</f>
        <v>100</v>
      </c>
      <c r="H115" s="399">
        <v>5880</v>
      </c>
      <c r="I115" s="400">
        <f t="shared" si="1"/>
        <v>100</v>
      </c>
      <c r="J115" s="401">
        <f t="shared" si="2"/>
        <v>100</v>
      </c>
      <c r="K115" s="402"/>
    </row>
    <row r="116" spans="1:11" ht="15" hidden="1" customHeight="1" x14ac:dyDescent="0.25">
      <c r="A116" s="292"/>
      <c r="B116" s="635"/>
      <c r="C116" s="958"/>
      <c r="D116" s="228" t="s">
        <v>139</v>
      </c>
      <c r="E116" s="223">
        <f>SUM(E117:E117)</f>
        <v>0</v>
      </c>
      <c r="F116" s="223">
        <f>SUM(F117:F117)</f>
        <v>0</v>
      </c>
      <c r="G116" s="224" t="e">
        <f t="shared" si="8"/>
        <v>#DIV/0!</v>
      </c>
      <c r="H116" s="223">
        <f>SUM(H117:H117)</f>
        <v>0</v>
      </c>
      <c r="I116" s="224" t="e">
        <f t="shared" si="1"/>
        <v>#DIV/0!</v>
      </c>
      <c r="J116" s="225" t="e">
        <f t="shared" si="2"/>
        <v>#DIV/0!</v>
      </c>
      <c r="K116" s="616"/>
    </row>
    <row r="117" spans="1:11" ht="58.5" hidden="1" customHeight="1" x14ac:dyDescent="0.25">
      <c r="A117" s="292"/>
      <c r="B117" s="635"/>
      <c r="C117" s="497" t="s">
        <v>72</v>
      </c>
      <c r="D117" s="1071" t="s">
        <v>73</v>
      </c>
      <c r="E117" s="321"/>
      <c r="F117" s="321"/>
      <c r="G117" s="219" t="e">
        <f t="shared" si="8"/>
        <v>#DIV/0!</v>
      </c>
      <c r="H117" s="321"/>
      <c r="I117" s="219" t="e">
        <f t="shared" si="1"/>
        <v>#DIV/0!</v>
      </c>
      <c r="J117" s="323" t="e">
        <f t="shared" si="2"/>
        <v>#DIV/0!</v>
      </c>
      <c r="K117" s="416"/>
    </row>
    <row r="118" spans="1:11" ht="15" hidden="1" customHeight="1" x14ac:dyDescent="0.2">
      <c r="A118" s="292"/>
      <c r="B118" s="232">
        <v>85233</v>
      </c>
      <c r="C118" s="232"/>
      <c r="D118" s="334" t="s">
        <v>173</v>
      </c>
      <c r="E118" s="148">
        <f>SUM(E119+E121)</f>
        <v>0</v>
      </c>
      <c r="F118" s="148">
        <f>SUM(F119+F121)</f>
        <v>0</v>
      </c>
      <c r="G118" s="149" t="e">
        <f t="shared" si="8"/>
        <v>#DIV/0!</v>
      </c>
      <c r="H118" s="148">
        <f>SUM(H119+H121)</f>
        <v>0</v>
      </c>
      <c r="I118" s="149" t="e">
        <f t="shared" si="1"/>
        <v>#DIV/0!</v>
      </c>
      <c r="J118" s="149" t="e">
        <f t="shared" si="2"/>
        <v>#DIV/0!</v>
      </c>
      <c r="K118" s="230"/>
    </row>
    <row r="119" spans="1:11" ht="15" hidden="1" customHeight="1" x14ac:dyDescent="0.2">
      <c r="A119" s="292"/>
      <c r="B119" s="648"/>
      <c r="C119" s="232"/>
      <c r="D119" s="122" t="s">
        <v>157</v>
      </c>
      <c r="E119" s="148">
        <f>SUM(E120:E120)</f>
        <v>0</v>
      </c>
      <c r="F119" s="148">
        <f>SUM(F120:F120)</f>
        <v>0</v>
      </c>
      <c r="G119" s="149" t="e">
        <f t="shared" si="8"/>
        <v>#DIV/0!</v>
      </c>
      <c r="H119" s="148">
        <f>SUM(H120:H120)</f>
        <v>0</v>
      </c>
      <c r="I119" s="149" t="e">
        <f t="shared" si="1"/>
        <v>#DIV/0!</v>
      </c>
      <c r="J119" s="149" t="e">
        <f t="shared" si="2"/>
        <v>#DIV/0!</v>
      </c>
      <c r="K119" s="230"/>
    </row>
    <row r="120" spans="1:11" ht="31.5" hidden="1" customHeight="1" x14ac:dyDescent="0.2">
      <c r="A120" s="292"/>
      <c r="B120" s="157"/>
      <c r="C120" s="242">
        <v>4700</v>
      </c>
      <c r="D120" s="243" t="s">
        <v>60</v>
      </c>
      <c r="E120" s="244"/>
      <c r="F120" s="244"/>
      <c r="G120" s="332" t="e">
        <f t="shared" si="8"/>
        <v>#DIV/0!</v>
      </c>
      <c r="H120" s="244"/>
      <c r="I120" s="332" t="e">
        <f t="shared" si="1"/>
        <v>#DIV/0!</v>
      </c>
      <c r="J120" s="332" t="e">
        <f t="shared" si="2"/>
        <v>#DIV/0!</v>
      </c>
      <c r="K120" s="246"/>
    </row>
    <row r="121" spans="1:11" ht="15" hidden="1" customHeight="1" x14ac:dyDescent="0.2">
      <c r="A121" s="292"/>
      <c r="B121" s="157"/>
      <c r="C121" s="325"/>
      <c r="D121" s="122" t="s">
        <v>139</v>
      </c>
      <c r="E121" s="223">
        <f>SUM(E122:E124)</f>
        <v>0</v>
      </c>
      <c r="F121" s="223">
        <f>SUM(F122:F124)</f>
        <v>0</v>
      </c>
      <c r="G121" s="224"/>
      <c r="H121" s="223">
        <f>SUM(H122:H124)</f>
        <v>0</v>
      </c>
      <c r="I121" s="224"/>
      <c r="J121" s="224"/>
      <c r="K121" s="226"/>
    </row>
    <row r="122" spans="1:11" ht="12.75" hidden="1" customHeight="1" x14ac:dyDescent="0.25">
      <c r="A122" s="292"/>
      <c r="B122" s="157"/>
      <c r="C122" s="189">
        <v>4300</v>
      </c>
      <c r="D122" s="195" t="s">
        <v>22</v>
      </c>
      <c r="E122" s="161"/>
      <c r="F122" s="161"/>
      <c r="G122" s="162"/>
      <c r="H122" s="161"/>
      <c r="I122" s="162"/>
      <c r="J122" s="162"/>
      <c r="K122" s="164"/>
    </row>
    <row r="123" spans="1:11" ht="12.75" hidden="1" customHeight="1" x14ac:dyDescent="0.25">
      <c r="A123" s="292"/>
      <c r="B123" s="157"/>
      <c r="C123" s="188">
        <v>4410</v>
      </c>
      <c r="D123" s="181" t="s">
        <v>54</v>
      </c>
      <c r="E123" s="191"/>
      <c r="F123" s="191"/>
      <c r="G123" s="192"/>
      <c r="H123" s="191"/>
      <c r="I123" s="192"/>
      <c r="J123" s="192"/>
      <c r="K123" s="194"/>
    </row>
    <row r="124" spans="1:11" ht="27" hidden="1" customHeight="1" x14ac:dyDescent="0.2">
      <c r="A124" s="292"/>
      <c r="B124" s="157"/>
      <c r="C124" s="242">
        <v>4700</v>
      </c>
      <c r="D124" s="243" t="s">
        <v>60</v>
      </c>
      <c r="E124" s="327"/>
      <c r="F124" s="327"/>
      <c r="G124" s="328"/>
      <c r="H124" s="327"/>
      <c r="I124" s="328"/>
      <c r="J124" s="328"/>
      <c r="K124" s="330"/>
    </row>
    <row r="125" spans="1:11" ht="15" customHeight="1" x14ac:dyDescent="0.2">
      <c r="A125" s="292"/>
      <c r="B125" s="232">
        <v>85295</v>
      </c>
      <c r="C125" s="232"/>
      <c r="D125" s="122" t="s">
        <v>71</v>
      </c>
      <c r="E125" s="148">
        <f>SUM(E126+E131)</f>
        <v>8403</v>
      </c>
      <c r="F125" s="148">
        <f>SUM(F126+F131)</f>
        <v>8403</v>
      </c>
      <c r="G125" s="149">
        <f t="shared" si="0"/>
        <v>100</v>
      </c>
      <c r="H125" s="148">
        <f>SUM(H126+H131)</f>
        <v>16000</v>
      </c>
      <c r="I125" s="149">
        <f t="shared" si="1"/>
        <v>190.40818755206473</v>
      </c>
      <c r="J125" s="149">
        <f t="shared" si="2"/>
        <v>190.40818755206473</v>
      </c>
      <c r="K125" s="230"/>
    </row>
    <row r="126" spans="1:11" ht="15" hidden="1" customHeight="1" x14ac:dyDescent="0.2">
      <c r="A126" s="292"/>
      <c r="B126" s="97"/>
      <c r="C126" s="232"/>
      <c r="D126" s="122" t="s">
        <v>158</v>
      </c>
      <c r="E126" s="148">
        <f>SUM(E127:E130)</f>
        <v>0</v>
      </c>
      <c r="F126" s="148">
        <f>SUM(F127:F130)</f>
        <v>0</v>
      </c>
      <c r="G126" s="149"/>
      <c r="H126" s="148">
        <f>SUM(H127:H130)</f>
        <v>0</v>
      </c>
      <c r="I126" s="149"/>
      <c r="J126" s="149"/>
      <c r="K126" s="230"/>
    </row>
    <row r="127" spans="1:11" ht="12.75" hidden="1" customHeight="1" x14ac:dyDescent="0.25">
      <c r="A127" s="292"/>
      <c r="B127" s="97"/>
      <c r="C127" s="1186">
        <v>4010</v>
      </c>
      <c r="D127" s="1066" t="s">
        <v>39</v>
      </c>
      <c r="E127" s="161"/>
      <c r="F127" s="161"/>
      <c r="G127" s="162"/>
      <c r="H127" s="161"/>
      <c r="I127" s="162"/>
      <c r="J127" s="162"/>
      <c r="K127" s="164"/>
    </row>
    <row r="128" spans="1:11" ht="12.75" hidden="1" customHeight="1" x14ac:dyDescent="0.25">
      <c r="A128" s="292"/>
      <c r="B128" s="97"/>
      <c r="C128" s="188">
        <v>4110</v>
      </c>
      <c r="D128" s="181" t="s">
        <v>42</v>
      </c>
      <c r="E128" s="191"/>
      <c r="F128" s="191"/>
      <c r="G128" s="192"/>
      <c r="H128" s="191"/>
      <c r="I128" s="192"/>
      <c r="J128" s="192"/>
      <c r="K128" s="194"/>
    </row>
    <row r="129" spans="1:11" ht="12.75" hidden="1" customHeight="1" x14ac:dyDescent="0.25">
      <c r="A129" s="292"/>
      <c r="B129" s="97"/>
      <c r="C129" s="188">
        <v>4120</v>
      </c>
      <c r="D129" s="181" t="s">
        <v>43</v>
      </c>
      <c r="E129" s="161"/>
      <c r="F129" s="161"/>
      <c r="G129" s="162"/>
      <c r="H129" s="161"/>
      <c r="I129" s="162"/>
      <c r="J129" s="162"/>
      <c r="K129" s="164"/>
    </row>
    <row r="130" spans="1:11" ht="12.75" hidden="1" customHeight="1" x14ac:dyDescent="0.25">
      <c r="A130" s="292"/>
      <c r="B130" s="97"/>
      <c r="C130" s="165">
        <v>4300</v>
      </c>
      <c r="D130" s="480" t="s">
        <v>22</v>
      </c>
      <c r="E130" s="169"/>
      <c r="F130" s="169"/>
      <c r="G130" s="170"/>
      <c r="H130" s="169"/>
      <c r="I130" s="170"/>
      <c r="J130" s="170"/>
      <c r="K130" s="171"/>
    </row>
    <row r="131" spans="1:11" ht="15" customHeight="1" x14ac:dyDescent="0.25">
      <c r="A131" s="292"/>
      <c r="B131" s="293"/>
      <c r="C131" s="529"/>
      <c r="D131" s="122" t="s">
        <v>139</v>
      </c>
      <c r="E131" s="148">
        <f>SUM(E132:E136)</f>
        <v>8403</v>
      </c>
      <c r="F131" s="148">
        <f>SUM(F132:F136)</f>
        <v>8403</v>
      </c>
      <c r="G131" s="149">
        <f t="shared" si="0"/>
        <v>100</v>
      </c>
      <c r="H131" s="148">
        <f>SUM(H132:H136)</f>
        <v>16000</v>
      </c>
      <c r="I131" s="149">
        <f t="shared" si="1"/>
        <v>190.40818755206473</v>
      </c>
      <c r="J131" s="149">
        <f t="shared" si="2"/>
        <v>190.40818755206473</v>
      </c>
      <c r="K131" s="307"/>
    </row>
    <row r="132" spans="1:11" ht="83.25" hidden="1" customHeight="1" x14ac:dyDescent="0.25">
      <c r="A132" s="292"/>
      <c r="B132" s="293"/>
      <c r="C132" s="1214" t="s">
        <v>72</v>
      </c>
      <c r="D132" s="1215" t="s">
        <v>73</v>
      </c>
      <c r="E132" s="1217"/>
      <c r="F132" s="1217"/>
      <c r="G132" s="1218" t="e">
        <f t="shared" si="0"/>
        <v>#DIV/0!</v>
      </c>
      <c r="H132" s="1217"/>
      <c r="I132" s="1218" t="e">
        <f t="shared" si="1"/>
        <v>#DIV/0!</v>
      </c>
      <c r="J132" s="1218" t="e">
        <f t="shared" si="2"/>
        <v>#DIV/0!</v>
      </c>
      <c r="K132" s="1219"/>
    </row>
    <row r="133" spans="1:11" ht="78.75" hidden="1" customHeight="1" x14ac:dyDescent="0.25">
      <c r="A133" s="292"/>
      <c r="B133" s="293"/>
      <c r="C133" s="289" t="s">
        <v>72</v>
      </c>
      <c r="D133" s="1071" t="s">
        <v>73</v>
      </c>
      <c r="E133" s="1064"/>
      <c r="F133" s="1064"/>
      <c r="G133" s="1063"/>
      <c r="H133" s="1064"/>
      <c r="I133" s="1063"/>
      <c r="J133" s="1063"/>
      <c r="K133" s="1211"/>
    </row>
    <row r="134" spans="1:11" ht="18" hidden="1" customHeight="1" x14ac:dyDescent="0.25">
      <c r="A134" s="292"/>
      <c r="B134" s="293"/>
      <c r="C134" s="188">
        <v>4170</v>
      </c>
      <c r="D134" s="181" t="s">
        <v>45</v>
      </c>
      <c r="E134" s="191"/>
      <c r="F134" s="191"/>
      <c r="G134" s="192"/>
      <c r="H134" s="191"/>
      <c r="I134" s="192"/>
      <c r="J134" s="192"/>
      <c r="K134" s="185"/>
    </row>
    <row r="135" spans="1:11" ht="17.25" hidden="1" customHeight="1" x14ac:dyDescent="0.25">
      <c r="A135" s="292"/>
      <c r="B135" s="293"/>
      <c r="C135" s="289" t="s">
        <v>30</v>
      </c>
      <c r="D135" s="181" t="s">
        <v>31</v>
      </c>
      <c r="E135" s="191"/>
      <c r="F135" s="191"/>
      <c r="G135" s="192"/>
      <c r="H135" s="191"/>
      <c r="I135" s="192"/>
      <c r="J135" s="192"/>
      <c r="K135" s="185"/>
    </row>
    <row r="136" spans="1:11" ht="15" x14ac:dyDescent="0.25">
      <c r="A136" s="636"/>
      <c r="B136" s="637"/>
      <c r="C136" s="397">
        <v>4440</v>
      </c>
      <c r="D136" s="398" t="s">
        <v>55</v>
      </c>
      <c r="E136" s="399">
        <v>8403</v>
      </c>
      <c r="F136" s="399">
        <v>8403</v>
      </c>
      <c r="G136" s="638">
        <f t="shared" si="0"/>
        <v>100</v>
      </c>
      <c r="H136" s="399">
        <v>16000</v>
      </c>
      <c r="I136" s="400">
        <f>SUM(H136/F136*100)</f>
        <v>190.40818755206473</v>
      </c>
      <c r="J136" s="400">
        <f>SUM(H136/E136*100)</f>
        <v>190.40818755206473</v>
      </c>
      <c r="K136" s="402"/>
    </row>
    <row r="137" spans="1:11" x14ac:dyDescent="0.2">
      <c r="B137" s="11"/>
      <c r="C137" s="12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">
      <c r="B138" s="11"/>
      <c r="C138" s="12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">
      <c r="B139" s="11"/>
      <c r="C139" s="12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">
      <c r="B140" s="11"/>
      <c r="C140" s="12"/>
      <c r="D140" s="11"/>
      <c r="E140" s="11"/>
      <c r="F140" s="11"/>
      <c r="G140" s="11"/>
      <c r="H140" s="11"/>
      <c r="I140" s="11"/>
      <c r="J140" s="11"/>
      <c r="K140" s="11"/>
    </row>
  </sheetData>
  <sheetProtection selectLockedCells="1" selectUnlockedCells="1"/>
  <mergeCells count="1">
    <mergeCell ref="D6:D8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91" firstPageNumber="0" fitToHeight="0" orientation="landscape" r:id="rId1"/>
  <headerFooter alignWithMargins="0"/>
  <rowBreaks count="3" manualBreakCount="3">
    <brk id="36" max="10" man="1"/>
    <brk id="66" max="10" man="1"/>
    <brk id="87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view="pageBreakPreview" zoomScale="115" zoomScaleNormal="100" zoomScaleSheetLayoutView="115" workbookViewId="0">
      <pane xSplit="3" ySplit="10" topLeftCell="D11" activePane="bottomRight" state="frozen"/>
      <selection pane="topRight" activeCell="D1" sqref="D1"/>
      <selection pane="bottomLeft" activeCell="A20" sqref="A20"/>
      <selection pane="bottomRight" activeCell="H35" sqref="H35"/>
    </sheetView>
  </sheetViews>
  <sheetFormatPr defaultRowHeight="12.75" x14ac:dyDescent="0.2"/>
  <cols>
    <col min="1" max="1" width="5.28515625" style="1" customWidth="1"/>
    <col min="2" max="2" width="8.7109375" style="1" customWidth="1"/>
    <col min="3" max="3" width="5.7109375" style="2" customWidth="1"/>
    <col min="4" max="4" width="44.7109375" style="3" customWidth="1"/>
    <col min="5" max="5" width="14.7109375" style="3" customWidth="1"/>
    <col min="6" max="6" width="14.7109375" style="1" customWidth="1"/>
    <col min="7" max="7" width="11.140625" style="1" bestFit="1" customWidth="1"/>
    <col min="8" max="8" width="14.7109375" style="1" customWidth="1"/>
    <col min="9" max="10" width="11.140625" style="1" bestFit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3"/>
      <c r="I1" s="53" t="s">
        <v>0</v>
      </c>
      <c r="J1" s="53"/>
      <c r="K1" s="54"/>
    </row>
    <row r="2" spans="1:11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3"/>
      <c r="K2" s="54"/>
    </row>
    <row r="3" spans="1:11" ht="15" x14ac:dyDescent="0.25">
      <c r="A3" s="51"/>
      <c r="B3" s="51"/>
      <c r="C3" s="52"/>
      <c r="D3" s="51"/>
      <c r="E3" s="51"/>
      <c r="F3" s="51"/>
      <c r="G3" s="51"/>
      <c r="H3" s="53"/>
      <c r="I3" s="53" t="s">
        <v>239</v>
      </c>
      <c r="J3" s="53"/>
      <c r="K3" s="54"/>
    </row>
    <row r="4" spans="1:11" ht="15" x14ac:dyDescent="0.25">
      <c r="A4" s="51"/>
      <c r="B4" s="51"/>
      <c r="C4" s="52"/>
      <c r="D4" s="101" t="s">
        <v>246</v>
      </c>
      <c r="E4" s="101"/>
      <c r="F4" s="51"/>
      <c r="G4" s="51"/>
      <c r="H4" s="51"/>
      <c r="I4" s="51"/>
      <c r="J4" s="51"/>
      <c r="K4" s="51"/>
    </row>
    <row r="5" spans="1:11" ht="15" x14ac:dyDescent="0.25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1" ht="15" x14ac:dyDescent="0.25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5" x14ac:dyDescent="0.25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5" x14ac:dyDescent="0.25">
      <c r="A8" s="6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x14ac:dyDescent="0.2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21" customFormat="1" ht="31.5" customHeight="1" thickTop="1" thickBot="1" x14ac:dyDescent="0.25">
      <c r="A10" s="451">
        <v>853</v>
      </c>
      <c r="B10" s="453"/>
      <c r="C10" s="453"/>
      <c r="D10" s="649" t="s">
        <v>174</v>
      </c>
      <c r="E10" s="45">
        <f>SUM(E11+E16+E32+E48)</f>
        <v>1925802</v>
      </c>
      <c r="F10" s="45">
        <f>SUM(F11+F16+F32+F48)</f>
        <v>1925802</v>
      </c>
      <c r="G10" s="98">
        <f t="shared" ref="G10:G32" si="0">SUM(F10/E10*100)</f>
        <v>100</v>
      </c>
      <c r="H10" s="45">
        <f>SUM(H11+H16+H32+H48)</f>
        <v>3729488</v>
      </c>
      <c r="I10" s="454">
        <f>SUM(H10/F10*100)</f>
        <v>193.65895351650897</v>
      </c>
      <c r="J10" s="650">
        <f t="shared" ref="J10:J33" si="1">SUM(H10/E10*100)</f>
        <v>193.65895351650897</v>
      </c>
      <c r="K10" s="455"/>
    </row>
    <row r="11" spans="1:11" s="21" customFormat="1" ht="29.25" customHeight="1" x14ac:dyDescent="0.2">
      <c r="A11" s="153"/>
      <c r="B11" s="100">
        <v>85311</v>
      </c>
      <c r="C11" s="100"/>
      <c r="D11" s="237" t="s">
        <v>175</v>
      </c>
      <c r="E11" s="90">
        <f>SUM(E12:E15)</f>
        <v>55153</v>
      </c>
      <c r="F11" s="90">
        <f>SUM(F12:F15)</f>
        <v>55153</v>
      </c>
      <c r="G11" s="91">
        <f t="shared" si="0"/>
        <v>100</v>
      </c>
      <c r="H11" s="92">
        <f>SUM(H12:H15)</f>
        <v>55598</v>
      </c>
      <c r="I11" s="94">
        <f>SUM(H11/F11*100)</f>
        <v>100.80684640908019</v>
      </c>
      <c r="J11" s="94">
        <f t="shared" si="1"/>
        <v>100.80684640908019</v>
      </c>
      <c r="K11" s="277"/>
    </row>
    <row r="12" spans="1:11" s="21" customFormat="1" ht="42" hidden="1" customHeight="1" x14ac:dyDescent="0.2">
      <c r="A12" s="153"/>
      <c r="B12" s="97"/>
      <c r="C12" s="157">
        <v>2580</v>
      </c>
      <c r="D12" s="391" t="s">
        <v>176</v>
      </c>
      <c r="E12" s="159"/>
      <c r="F12" s="159"/>
      <c r="G12" s="160" t="e">
        <f t="shared" si="0"/>
        <v>#DIV/0!</v>
      </c>
      <c r="H12" s="161"/>
      <c r="I12" s="162" t="e">
        <f>SUM(H12/F12*100)</f>
        <v>#DIV/0!</v>
      </c>
      <c r="J12" s="163" t="e">
        <f t="shared" si="1"/>
        <v>#DIV/0!</v>
      </c>
      <c r="K12" s="164"/>
    </row>
    <row r="13" spans="1:11" s="21" customFormat="1" ht="67.5" customHeight="1" x14ac:dyDescent="0.2">
      <c r="A13" s="153"/>
      <c r="B13" s="97"/>
      <c r="C13" s="309">
        <v>2320</v>
      </c>
      <c r="D13" s="1210" t="s">
        <v>168</v>
      </c>
      <c r="E13" s="159">
        <v>1333</v>
      </c>
      <c r="F13" s="159">
        <v>1333</v>
      </c>
      <c r="G13" s="192">
        <f t="shared" si="0"/>
        <v>100</v>
      </c>
      <c r="H13" s="161">
        <v>1778</v>
      </c>
      <c r="I13" s="162"/>
      <c r="J13" s="163"/>
      <c r="K13" s="164"/>
    </row>
    <row r="14" spans="1:11" s="21" customFormat="1" ht="70.5" customHeight="1" x14ac:dyDescent="0.2">
      <c r="A14" s="153"/>
      <c r="B14" s="97"/>
      <c r="C14" s="189">
        <v>2830</v>
      </c>
      <c r="D14" s="190" t="s">
        <v>163</v>
      </c>
      <c r="E14" s="241">
        <v>53320</v>
      </c>
      <c r="F14" s="241">
        <v>53320</v>
      </c>
      <c r="G14" s="240">
        <f t="shared" si="0"/>
        <v>100</v>
      </c>
      <c r="H14" s="191">
        <v>53320</v>
      </c>
      <c r="I14" s="192">
        <f>SUM(H14/F14*100)</f>
        <v>100</v>
      </c>
      <c r="J14" s="192">
        <f t="shared" si="1"/>
        <v>100</v>
      </c>
      <c r="K14" s="194"/>
    </row>
    <row r="15" spans="1:11" s="21" customFormat="1" ht="13.5" customHeight="1" x14ac:dyDescent="0.2">
      <c r="A15" s="153"/>
      <c r="B15" s="97"/>
      <c r="C15" s="242">
        <v>3030</v>
      </c>
      <c r="D15" s="212" t="s">
        <v>27</v>
      </c>
      <c r="E15" s="651">
        <v>500</v>
      </c>
      <c r="F15" s="651">
        <v>500</v>
      </c>
      <c r="G15" s="509">
        <f t="shared" si="0"/>
        <v>100</v>
      </c>
      <c r="H15" s="244">
        <v>500</v>
      </c>
      <c r="I15" s="332">
        <f>SUM(H15/F15*100)</f>
        <v>100</v>
      </c>
      <c r="J15" s="652">
        <f t="shared" si="1"/>
        <v>100</v>
      </c>
      <c r="K15" s="246"/>
    </row>
    <row r="16" spans="1:11" s="9" customFormat="1" ht="27" customHeight="1" x14ac:dyDescent="0.2">
      <c r="A16" s="153"/>
      <c r="B16" s="232">
        <v>85321</v>
      </c>
      <c r="C16" s="232"/>
      <c r="D16" s="334" t="s">
        <v>177</v>
      </c>
      <c r="E16" s="146">
        <f>SUM(E17:E30)</f>
        <v>178092</v>
      </c>
      <c r="F16" s="146">
        <f>SUM(F17:F30)</f>
        <v>178092</v>
      </c>
      <c r="G16" s="147">
        <f t="shared" si="0"/>
        <v>100</v>
      </c>
      <c r="H16" s="146">
        <f>SUM(H17:H31)</f>
        <v>154318</v>
      </c>
      <c r="I16" s="149">
        <f t="shared" ref="I16:I97" si="2">SUM(H16/F16*100)</f>
        <v>86.650719852660416</v>
      </c>
      <c r="J16" s="149">
        <f t="shared" si="1"/>
        <v>86.650719852660416</v>
      </c>
      <c r="K16" s="230"/>
    </row>
    <row r="17" spans="1:11" s="9" customFormat="1" ht="16.5" hidden="1" customHeight="1" x14ac:dyDescent="0.25">
      <c r="A17" s="153"/>
      <c r="B17" s="97"/>
      <c r="C17" s="157">
        <v>3020</v>
      </c>
      <c r="D17" s="283" t="s">
        <v>37</v>
      </c>
      <c r="E17" s="159"/>
      <c r="F17" s="159"/>
      <c r="G17" s="160" t="e">
        <f t="shared" si="0"/>
        <v>#DIV/0!</v>
      </c>
      <c r="H17" s="161"/>
      <c r="I17" s="183" t="e">
        <f t="shared" si="2"/>
        <v>#DIV/0!</v>
      </c>
      <c r="J17" s="163"/>
      <c r="K17" s="164"/>
    </row>
    <row r="18" spans="1:11" ht="12.75" customHeight="1" x14ac:dyDescent="0.25">
      <c r="A18" s="178"/>
      <c r="B18" s="157"/>
      <c r="C18" s="188">
        <v>4010</v>
      </c>
      <c r="D18" s="181" t="s">
        <v>39</v>
      </c>
      <c r="E18" s="182">
        <v>60340</v>
      </c>
      <c r="F18" s="182">
        <v>60340</v>
      </c>
      <c r="G18" s="183">
        <f t="shared" si="0"/>
        <v>100</v>
      </c>
      <c r="H18" s="182">
        <v>63655</v>
      </c>
      <c r="I18" s="183">
        <f t="shared" si="2"/>
        <v>105.49386808087505</v>
      </c>
      <c r="J18" s="184">
        <f t="shared" si="1"/>
        <v>105.49386808087505</v>
      </c>
      <c r="K18" s="185"/>
    </row>
    <row r="19" spans="1:11" ht="12.75" customHeight="1" x14ac:dyDescent="0.25">
      <c r="A19" s="178"/>
      <c r="B19" s="157"/>
      <c r="C19" s="188">
        <v>4040</v>
      </c>
      <c r="D19" s="181" t="s">
        <v>41</v>
      </c>
      <c r="E19" s="182">
        <v>5035</v>
      </c>
      <c r="F19" s="182">
        <v>5035</v>
      </c>
      <c r="G19" s="183">
        <f t="shared" si="0"/>
        <v>100</v>
      </c>
      <c r="H19" s="182">
        <v>5235</v>
      </c>
      <c r="I19" s="183">
        <f t="shared" si="2"/>
        <v>103.97219463753724</v>
      </c>
      <c r="J19" s="184">
        <f t="shared" si="1"/>
        <v>103.97219463753724</v>
      </c>
      <c r="K19" s="185"/>
    </row>
    <row r="20" spans="1:11" ht="12.75" customHeight="1" x14ac:dyDescent="0.25">
      <c r="A20" s="178"/>
      <c r="B20" s="157"/>
      <c r="C20" s="188">
        <v>4110</v>
      </c>
      <c r="D20" s="181" t="s">
        <v>42</v>
      </c>
      <c r="E20" s="182">
        <v>12650</v>
      </c>
      <c r="F20" s="182">
        <v>12650</v>
      </c>
      <c r="G20" s="183">
        <f t="shared" si="0"/>
        <v>100</v>
      </c>
      <c r="H20" s="182">
        <v>11826</v>
      </c>
      <c r="I20" s="183">
        <f t="shared" si="2"/>
        <v>93.48616600790514</v>
      </c>
      <c r="J20" s="184">
        <f t="shared" si="1"/>
        <v>93.48616600790514</v>
      </c>
      <c r="K20" s="185"/>
    </row>
    <row r="21" spans="1:11" ht="12.75" customHeight="1" x14ac:dyDescent="0.25">
      <c r="A21" s="178"/>
      <c r="B21" s="157"/>
      <c r="C21" s="188">
        <v>4120</v>
      </c>
      <c r="D21" s="181" t="s">
        <v>43</v>
      </c>
      <c r="E21" s="182">
        <v>1540</v>
      </c>
      <c r="F21" s="182">
        <v>1540</v>
      </c>
      <c r="G21" s="183">
        <f t="shared" si="0"/>
        <v>100</v>
      </c>
      <c r="H21" s="182">
        <v>1683</v>
      </c>
      <c r="I21" s="183">
        <f t="shared" si="2"/>
        <v>109.28571428571428</v>
      </c>
      <c r="J21" s="184">
        <f t="shared" si="1"/>
        <v>109.28571428571428</v>
      </c>
      <c r="K21" s="185"/>
    </row>
    <row r="22" spans="1:11" ht="12.75" customHeight="1" x14ac:dyDescent="0.25">
      <c r="A22" s="178"/>
      <c r="B22" s="157"/>
      <c r="C22" s="188">
        <v>4170</v>
      </c>
      <c r="D22" s="181" t="s">
        <v>45</v>
      </c>
      <c r="E22" s="182">
        <v>35333</v>
      </c>
      <c r="F22" s="182">
        <v>35333</v>
      </c>
      <c r="G22" s="183">
        <f t="shared" si="0"/>
        <v>100</v>
      </c>
      <c r="H22" s="182">
        <v>26670</v>
      </c>
      <c r="I22" s="183">
        <f t="shared" si="2"/>
        <v>75.481844168341212</v>
      </c>
      <c r="J22" s="184">
        <f t="shared" si="1"/>
        <v>75.481844168341212</v>
      </c>
      <c r="K22" s="185"/>
    </row>
    <row r="23" spans="1:11" ht="12.75" customHeight="1" x14ac:dyDescent="0.25">
      <c r="A23" s="178"/>
      <c r="B23" s="157"/>
      <c r="C23" s="188">
        <v>4210</v>
      </c>
      <c r="D23" s="181" t="s">
        <v>31</v>
      </c>
      <c r="E23" s="182">
        <v>9705</v>
      </c>
      <c r="F23" s="182">
        <v>9705</v>
      </c>
      <c r="G23" s="183">
        <f t="shared" si="0"/>
        <v>100</v>
      </c>
      <c r="H23" s="182">
        <v>3500</v>
      </c>
      <c r="I23" s="183">
        <f t="shared" si="2"/>
        <v>36.063884595569299</v>
      </c>
      <c r="J23" s="184">
        <f t="shared" si="1"/>
        <v>36.063884595569299</v>
      </c>
      <c r="K23" s="185"/>
    </row>
    <row r="24" spans="1:11" ht="12.75" customHeight="1" x14ac:dyDescent="0.25">
      <c r="A24" s="178"/>
      <c r="B24" s="157"/>
      <c r="C24" s="188">
        <v>4270</v>
      </c>
      <c r="D24" s="181" t="s">
        <v>47</v>
      </c>
      <c r="E24" s="182">
        <v>150</v>
      </c>
      <c r="F24" s="182">
        <v>150</v>
      </c>
      <c r="G24" s="183">
        <f t="shared" si="0"/>
        <v>100</v>
      </c>
      <c r="H24" s="182">
        <v>200</v>
      </c>
      <c r="I24" s="183">
        <f t="shared" si="2"/>
        <v>133.33333333333331</v>
      </c>
      <c r="J24" s="184">
        <f t="shared" si="1"/>
        <v>133.33333333333331</v>
      </c>
      <c r="K24" s="185"/>
    </row>
    <row r="25" spans="1:11" ht="12.75" customHeight="1" x14ac:dyDescent="0.25">
      <c r="A25" s="178"/>
      <c r="B25" s="157"/>
      <c r="C25" s="188">
        <v>4280</v>
      </c>
      <c r="D25" s="181" t="s">
        <v>48</v>
      </c>
      <c r="E25" s="182">
        <v>310</v>
      </c>
      <c r="F25" s="182">
        <v>310</v>
      </c>
      <c r="G25" s="183">
        <f t="shared" si="0"/>
        <v>100</v>
      </c>
      <c r="H25" s="182"/>
      <c r="I25" s="183">
        <f t="shared" si="2"/>
        <v>0</v>
      </c>
      <c r="J25" s="184">
        <f t="shared" si="1"/>
        <v>0</v>
      </c>
      <c r="K25" s="185"/>
    </row>
    <row r="26" spans="1:11" ht="12.75" customHeight="1" x14ac:dyDescent="0.25">
      <c r="A26" s="178"/>
      <c r="B26" s="157"/>
      <c r="C26" s="188">
        <v>4300</v>
      </c>
      <c r="D26" s="195" t="s">
        <v>22</v>
      </c>
      <c r="E26" s="182">
        <v>49550</v>
      </c>
      <c r="F26" s="182">
        <v>49550</v>
      </c>
      <c r="G26" s="183">
        <f t="shared" si="0"/>
        <v>100</v>
      </c>
      <c r="H26" s="182">
        <v>37178</v>
      </c>
      <c r="I26" s="183">
        <f t="shared" si="2"/>
        <v>75.031281533804233</v>
      </c>
      <c r="J26" s="184">
        <f t="shared" si="1"/>
        <v>75.031281533804233</v>
      </c>
      <c r="K26" s="185"/>
    </row>
    <row r="27" spans="1:11" ht="15.75" customHeight="1" x14ac:dyDescent="0.2">
      <c r="A27" s="178"/>
      <c r="B27" s="157"/>
      <c r="C27" s="189">
        <v>4360</v>
      </c>
      <c r="D27" s="1004" t="s">
        <v>234</v>
      </c>
      <c r="E27" s="191">
        <v>1200</v>
      </c>
      <c r="F27" s="191">
        <v>1200</v>
      </c>
      <c r="G27" s="192">
        <f t="shared" si="0"/>
        <v>100</v>
      </c>
      <c r="H27" s="191">
        <v>1200</v>
      </c>
      <c r="I27" s="192">
        <f t="shared" si="2"/>
        <v>100</v>
      </c>
      <c r="J27" s="192">
        <f t="shared" si="1"/>
        <v>100</v>
      </c>
      <c r="K27" s="194"/>
    </row>
    <row r="28" spans="1:11" ht="12.75" hidden="1" customHeight="1" x14ac:dyDescent="0.25">
      <c r="A28" s="178"/>
      <c r="B28" s="157"/>
      <c r="C28" s="403">
        <v>4410</v>
      </c>
      <c r="D28" s="283" t="s">
        <v>54</v>
      </c>
      <c r="E28" s="284"/>
      <c r="F28" s="284"/>
      <c r="G28" s="285" t="e">
        <f t="shared" si="0"/>
        <v>#DIV/0!</v>
      </c>
      <c r="H28" s="284"/>
      <c r="I28" s="285" t="e">
        <f t="shared" si="2"/>
        <v>#DIV/0!</v>
      </c>
      <c r="J28" s="285" t="e">
        <f t="shared" si="1"/>
        <v>#DIV/0!</v>
      </c>
      <c r="K28" s="288"/>
    </row>
    <row r="29" spans="1:11" s="18" customFormat="1" ht="12.75" customHeight="1" x14ac:dyDescent="0.25">
      <c r="A29" s="565"/>
      <c r="B29" s="570"/>
      <c r="C29" s="397">
        <v>4440</v>
      </c>
      <c r="D29" s="398" t="s">
        <v>55</v>
      </c>
      <c r="E29" s="399">
        <v>2279</v>
      </c>
      <c r="F29" s="399">
        <v>2279</v>
      </c>
      <c r="G29" s="400">
        <f t="shared" si="0"/>
        <v>100</v>
      </c>
      <c r="H29" s="399">
        <v>2371</v>
      </c>
      <c r="I29" s="400">
        <f t="shared" si="2"/>
        <v>104.03685827117157</v>
      </c>
      <c r="J29" s="401">
        <f t="shared" si="1"/>
        <v>104.03685827117157</v>
      </c>
      <c r="K29" s="402"/>
    </row>
    <row r="30" spans="1:11" s="18" customFormat="1" ht="25.5" hidden="1" customHeight="1" x14ac:dyDescent="0.2">
      <c r="A30" s="178"/>
      <c r="B30" s="157"/>
      <c r="C30" s="157">
        <v>4700</v>
      </c>
      <c r="D30" s="579" t="s">
        <v>60</v>
      </c>
      <c r="E30" s="161"/>
      <c r="F30" s="161"/>
      <c r="G30" s="162" t="e">
        <f t="shared" si="0"/>
        <v>#DIV/0!</v>
      </c>
      <c r="H30" s="161"/>
      <c r="I30" s="162" t="e">
        <f t="shared" si="2"/>
        <v>#DIV/0!</v>
      </c>
      <c r="J30" s="162" t="e">
        <f t="shared" si="1"/>
        <v>#DIV/0!</v>
      </c>
      <c r="K30" s="164"/>
    </row>
    <row r="31" spans="1:11" s="18" customFormat="1" ht="31.5" customHeight="1" x14ac:dyDescent="0.2">
      <c r="A31" s="178"/>
      <c r="B31" s="157"/>
      <c r="C31" s="157">
        <v>4700</v>
      </c>
      <c r="D31" s="190" t="s">
        <v>60</v>
      </c>
      <c r="E31" s="161"/>
      <c r="F31" s="161"/>
      <c r="G31" s="162"/>
      <c r="H31" s="161">
        <v>800</v>
      </c>
      <c r="I31" s="162"/>
      <c r="J31" s="162"/>
      <c r="K31" s="164"/>
    </row>
    <row r="32" spans="1:11" s="9" customFormat="1" ht="15" customHeight="1" x14ac:dyDescent="0.2">
      <c r="A32" s="153"/>
      <c r="B32" s="232">
        <v>85333</v>
      </c>
      <c r="C32" s="232"/>
      <c r="D32" s="122" t="s">
        <v>178</v>
      </c>
      <c r="E32" s="146">
        <f>SUM(E33:E47)</f>
        <v>1652557</v>
      </c>
      <c r="F32" s="146">
        <f>SUM(F33:F47)</f>
        <v>1652557</v>
      </c>
      <c r="G32" s="149">
        <f t="shared" si="0"/>
        <v>100</v>
      </c>
      <c r="H32" s="148">
        <f>SUM(H33:H46)</f>
        <v>1674855</v>
      </c>
      <c r="I32" s="149">
        <f t="shared" si="2"/>
        <v>101.34930292873408</v>
      </c>
      <c r="J32" s="149">
        <f t="shared" ref="J32:J97" si="3">SUM(H32/E32*100)</f>
        <v>101.34930292873408</v>
      </c>
      <c r="K32" s="230"/>
    </row>
    <row r="33" spans="1:11" s="9" customFormat="1" ht="12.75" customHeight="1" x14ac:dyDescent="0.25">
      <c r="A33" s="153"/>
      <c r="B33" s="97"/>
      <c r="C33" s="309">
        <v>3020</v>
      </c>
      <c r="D33" s="283" t="s">
        <v>37</v>
      </c>
      <c r="E33" s="264">
        <v>3328</v>
      </c>
      <c r="F33" s="264">
        <v>3328</v>
      </c>
      <c r="G33" s="285">
        <f>SUM(F33/E33*100)</f>
        <v>100</v>
      </c>
      <c r="H33" s="337">
        <v>2870</v>
      </c>
      <c r="I33" s="267">
        <f t="shared" si="2"/>
        <v>86.237980769230774</v>
      </c>
      <c r="J33" s="311">
        <f t="shared" si="1"/>
        <v>86.237980769230774</v>
      </c>
      <c r="K33" s="312"/>
    </row>
    <row r="34" spans="1:11" ht="12.75" customHeight="1" x14ac:dyDescent="0.25">
      <c r="A34" s="653"/>
      <c r="B34" s="161"/>
      <c r="C34" s="188">
        <v>4010</v>
      </c>
      <c r="D34" s="181" t="s">
        <v>39</v>
      </c>
      <c r="E34" s="182">
        <v>1226093</v>
      </c>
      <c r="F34" s="182">
        <v>1226093</v>
      </c>
      <c r="G34" s="183">
        <f t="shared" ref="G34:G97" si="4">SUM(F34/E34*100)</f>
        <v>100</v>
      </c>
      <c r="H34" s="182">
        <v>1240333</v>
      </c>
      <c r="I34" s="183">
        <f t="shared" si="2"/>
        <v>101.16141271502244</v>
      </c>
      <c r="J34" s="184">
        <f t="shared" si="3"/>
        <v>101.16141271502244</v>
      </c>
      <c r="K34" s="185"/>
    </row>
    <row r="35" spans="1:11" ht="12.75" customHeight="1" x14ac:dyDescent="0.25">
      <c r="A35" s="653"/>
      <c r="B35" s="161"/>
      <c r="C35" s="188">
        <v>4040</v>
      </c>
      <c r="D35" s="181" t="s">
        <v>41</v>
      </c>
      <c r="E35" s="182">
        <v>90446</v>
      </c>
      <c r="F35" s="182">
        <v>90446</v>
      </c>
      <c r="G35" s="183">
        <f t="shared" si="4"/>
        <v>100</v>
      </c>
      <c r="H35" s="182">
        <v>91200</v>
      </c>
      <c r="I35" s="183">
        <f t="shared" si="2"/>
        <v>100.83364659575879</v>
      </c>
      <c r="J35" s="184">
        <f t="shared" si="3"/>
        <v>100.83364659575879</v>
      </c>
      <c r="K35" s="185"/>
    </row>
    <row r="36" spans="1:11" ht="12.75" customHeight="1" x14ac:dyDescent="0.25">
      <c r="A36" s="653"/>
      <c r="B36" s="161"/>
      <c r="C36" s="188">
        <v>4110</v>
      </c>
      <c r="D36" s="181" t="s">
        <v>42</v>
      </c>
      <c r="E36" s="182">
        <v>207603</v>
      </c>
      <c r="F36" s="182">
        <v>207603</v>
      </c>
      <c r="G36" s="183">
        <f t="shared" si="4"/>
        <v>100</v>
      </c>
      <c r="H36" s="182">
        <v>208256</v>
      </c>
      <c r="I36" s="183">
        <f t="shared" si="2"/>
        <v>100.31454266075153</v>
      </c>
      <c r="J36" s="184">
        <f t="shared" si="3"/>
        <v>100.31454266075153</v>
      </c>
      <c r="K36" s="185"/>
    </row>
    <row r="37" spans="1:11" ht="12.75" customHeight="1" x14ac:dyDescent="0.25">
      <c r="A37" s="653"/>
      <c r="B37" s="161"/>
      <c r="C37" s="188">
        <v>4120</v>
      </c>
      <c r="D37" s="181" t="s">
        <v>43</v>
      </c>
      <c r="E37" s="182">
        <v>16589</v>
      </c>
      <c r="F37" s="182">
        <v>16589</v>
      </c>
      <c r="G37" s="183">
        <f t="shared" si="4"/>
        <v>100</v>
      </c>
      <c r="H37" s="182">
        <v>25116</v>
      </c>
      <c r="I37" s="183">
        <f t="shared" si="2"/>
        <v>151.40153113508953</v>
      </c>
      <c r="J37" s="184">
        <f t="shared" si="3"/>
        <v>151.40153113508953</v>
      </c>
      <c r="K37" s="185"/>
    </row>
    <row r="38" spans="1:11" ht="12.75" customHeight="1" x14ac:dyDescent="0.25">
      <c r="A38" s="653"/>
      <c r="B38" s="161"/>
      <c r="C38" s="188">
        <v>4170</v>
      </c>
      <c r="D38" s="181" t="s">
        <v>45</v>
      </c>
      <c r="E38" s="182">
        <v>31576</v>
      </c>
      <c r="F38" s="182">
        <v>31576</v>
      </c>
      <c r="G38" s="654">
        <f t="shared" si="4"/>
        <v>100</v>
      </c>
      <c r="H38" s="182">
        <v>32650</v>
      </c>
      <c r="I38" s="183">
        <f t="shared" si="2"/>
        <v>103.40131745629593</v>
      </c>
      <c r="J38" s="184">
        <f t="shared" si="3"/>
        <v>103.40131745629593</v>
      </c>
      <c r="K38" s="185"/>
    </row>
    <row r="39" spans="1:11" ht="12.75" customHeight="1" x14ac:dyDescent="0.25">
      <c r="A39" s="653"/>
      <c r="B39" s="161"/>
      <c r="C39" s="188">
        <v>4210</v>
      </c>
      <c r="D39" s="181" t="s">
        <v>31</v>
      </c>
      <c r="E39" s="182">
        <v>19825</v>
      </c>
      <c r="F39" s="182">
        <v>19825</v>
      </c>
      <c r="G39" s="183">
        <f t="shared" si="4"/>
        <v>100</v>
      </c>
      <c r="H39" s="182">
        <v>17075</v>
      </c>
      <c r="I39" s="183">
        <f t="shared" si="2"/>
        <v>86.128625472887762</v>
      </c>
      <c r="J39" s="184">
        <f t="shared" si="3"/>
        <v>86.128625472887762</v>
      </c>
      <c r="K39" s="185"/>
    </row>
    <row r="40" spans="1:11" ht="12.75" customHeight="1" x14ac:dyDescent="0.25">
      <c r="A40" s="653"/>
      <c r="B40" s="161"/>
      <c r="C40" s="188">
        <v>4270</v>
      </c>
      <c r="D40" s="181" t="s">
        <v>47</v>
      </c>
      <c r="E40" s="182">
        <v>3780</v>
      </c>
      <c r="F40" s="182">
        <v>3780</v>
      </c>
      <c r="G40" s="183">
        <f t="shared" si="4"/>
        <v>100</v>
      </c>
      <c r="H40" s="182">
        <v>3780</v>
      </c>
      <c r="I40" s="183">
        <f t="shared" si="2"/>
        <v>100</v>
      </c>
      <c r="J40" s="184">
        <f t="shared" si="3"/>
        <v>100</v>
      </c>
      <c r="K40" s="185"/>
    </row>
    <row r="41" spans="1:11" ht="12.75" customHeight="1" x14ac:dyDescent="0.25">
      <c r="A41" s="653"/>
      <c r="B41" s="161"/>
      <c r="C41" s="188">
        <v>4280</v>
      </c>
      <c r="D41" s="181" t="s">
        <v>48</v>
      </c>
      <c r="E41" s="182">
        <v>2300</v>
      </c>
      <c r="F41" s="182">
        <v>2300</v>
      </c>
      <c r="G41" s="183">
        <f t="shared" si="4"/>
        <v>100</v>
      </c>
      <c r="H41" s="182">
        <v>2000</v>
      </c>
      <c r="I41" s="183">
        <f t="shared" si="2"/>
        <v>86.956521739130437</v>
      </c>
      <c r="J41" s="184">
        <f t="shared" si="3"/>
        <v>86.956521739130437</v>
      </c>
      <c r="K41" s="185"/>
    </row>
    <row r="42" spans="1:11" ht="12.75" customHeight="1" x14ac:dyDescent="0.25">
      <c r="A42" s="653"/>
      <c r="B42" s="161"/>
      <c r="C42" s="188">
        <v>4300</v>
      </c>
      <c r="D42" s="195" t="s">
        <v>22</v>
      </c>
      <c r="E42" s="182">
        <v>4753</v>
      </c>
      <c r="F42" s="182">
        <v>4753</v>
      </c>
      <c r="G42" s="183">
        <f t="shared" si="4"/>
        <v>100</v>
      </c>
      <c r="H42" s="182">
        <v>4753</v>
      </c>
      <c r="I42" s="183">
        <f t="shared" si="2"/>
        <v>100</v>
      </c>
      <c r="J42" s="184">
        <f t="shared" si="3"/>
        <v>100</v>
      </c>
      <c r="K42" s="185"/>
    </row>
    <row r="43" spans="1:11" ht="15.75" customHeight="1" x14ac:dyDescent="0.25">
      <c r="A43" s="653"/>
      <c r="B43" s="161"/>
      <c r="C43" s="189">
        <v>4360</v>
      </c>
      <c r="D43" s="1004" t="s">
        <v>234</v>
      </c>
      <c r="E43" s="191">
        <v>1200</v>
      </c>
      <c r="F43" s="191">
        <v>1200</v>
      </c>
      <c r="G43" s="192">
        <f t="shared" si="4"/>
        <v>100</v>
      </c>
      <c r="H43" s="191">
        <v>700</v>
      </c>
      <c r="I43" s="192">
        <f t="shared" si="2"/>
        <v>58.333333333333336</v>
      </c>
      <c r="J43" s="193">
        <f t="shared" si="3"/>
        <v>58.333333333333336</v>
      </c>
      <c r="K43" s="185"/>
    </row>
    <row r="44" spans="1:11" ht="12.75" customHeight="1" x14ac:dyDescent="0.25">
      <c r="A44" s="653"/>
      <c r="B44" s="161"/>
      <c r="C44" s="188">
        <v>4410</v>
      </c>
      <c r="D44" s="181" t="s">
        <v>54</v>
      </c>
      <c r="E44" s="182">
        <v>1500</v>
      </c>
      <c r="F44" s="182">
        <v>1500</v>
      </c>
      <c r="G44" s="183">
        <f t="shared" si="4"/>
        <v>100</v>
      </c>
      <c r="H44" s="182">
        <v>900</v>
      </c>
      <c r="I44" s="183">
        <f t="shared" si="2"/>
        <v>60</v>
      </c>
      <c r="J44" s="184">
        <f t="shared" si="3"/>
        <v>60</v>
      </c>
      <c r="K44" s="185"/>
    </row>
    <row r="45" spans="1:11" ht="12.75" customHeight="1" x14ac:dyDescent="0.25">
      <c r="A45" s="653"/>
      <c r="B45" s="161"/>
      <c r="C45" s="188">
        <v>4440</v>
      </c>
      <c r="D45" s="181" t="s">
        <v>55</v>
      </c>
      <c r="E45" s="182">
        <v>39564</v>
      </c>
      <c r="F45" s="182">
        <v>39564</v>
      </c>
      <c r="G45" s="183">
        <f t="shared" si="4"/>
        <v>100</v>
      </c>
      <c r="H45" s="182">
        <v>41022</v>
      </c>
      <c r="I45" s="183">
        <f t="shared" si="2"/>
        <v>103.68516833484986</v>
      </c>
      <c r="J45" s="184">
        <f t="shared" si="3"/>
        <v>103.68516833484986</v>
      </c>
      <c r="K45" s="185"/>
    </row>
    <row r="46" spans="1:11" ht="45" customHeight="1" x14ac:dyDescent="0.2">
      <c r="A46" s="653"/>
      <c r="B46" s="161"/>
      <c r="C46" s="189">
        <v>4700</v>
      </c>
      <c r="D46" s="190" t="s">
        <v>60</v>
      </c>
      <c r="E46" s="191">
        <v>4000</v>
      </c>
      <c r="F46" s="191">
        <v>4000</v>
      </c>
      <c r="G46" s="192">
        <f t="shared" si="4"/>
        <v>100</v>
      </c>
      <c r="H46" s="191">
        <v>4200</v>
      </c>
      <c r="I46" s="192">
        <f t="shared" si="2"/>
        <v>105</v>
      </c>
      <c r="J46" s="192">
        <f t="shared" si="3"/>
        <v>105</v>
      </c>
      <c r="K46" s="194"/>
    </row>
    <row r="47" spans="1:11" ht="36" hidden="1" customHeight="1" x14ac:dyDescent="0.2">
      <c r="A47" s="653"/>
      <c r="B47" s="161"/>
      <c r="C47" s="157">
        <v>6060</v>
      </c>
      <c r="D47" s="158" t="s">
        <v>212</v>
      </c>
      <c r="E47" s="161"/>
      <c r="F47" s="161"/>
      <c r="G47" s="162" t="e">
        <f t="shared" si="4"/>
        <v>#DIV/0!</v>
      </c>
      <c r="H47" s="161"/>
      <c r="I47" s="162" t="e">
        <f t="shared" si="2"/>
        <v>#DIV/0!</v>
      </c>
      <c r="J47" s="162" t="e">
        <f t="shared" si="3"/>
        <v>#DIV/0!</v>
      </c>
      <c r="K47" s="164"/>
    </row>
    <row r="48" spans="1:11" ht="15" customHeight="1" x14ac:dyDescent="0.25">
      <c r="A48" s="216"/>
      <c r="B48" s="122">
        <v>85395</v>
      </c>
      <c r="C48" s="172"/>
      <c r="D48" s="122" t="s">
        <v>71</v>
      </c>
      <c r="E48" s="148">
        <f>SUM(E49+E72+E94+E121+E141)</f>
        <v>40000</v>
      </c>
      <c r="F48" s="148">
        <f>SUM(F49+F72+F94+F121+F141)</f>
        <v>40000</v>
      </c>
      <c r="G48" s="258">
        <f t="shared" si="4"/>
        <v>100</v>
      </c>
      <c r="H48" s="148">
        <f>SUM(H49+H72+H94+H121+H141)</f>
        <v>1844717</v>
      </c>
      <c r="I48" s="149">
        <f t="shared" si="2"/>
        <v>4611.7924999999996</v>
      </c>
      <c r="J48" s="258">
        <f t="shared" si="3"/>
        <v>4611.7924999999996</v>
      </c>
      <c r="K48" s="307"/>
    </row>
    <row r="49" spans="1:11" ht="15" customHeight="1" x14ac:dyDescent="0.25">
      <c r="A49" s="216"/>
      <c r="B49" s="281"/>
      <c r="C49" s="157"/>
      <c r="D49" s="655" t="s">
        <v>147</v>
      </c>
      <c r="E49" s="103">
        <f>SUM(E52:E71)</f>
        <v>20000</v>
      </c>
      <c r="F49" s="103">
        <f>SUM(F52:F71)</f>
        <v>20000</v>
      </c>
      <c r="G49" s="656">
        <f t="shared" si="4"/>
        <v>100</v>
      </c>
      <c r="H49" s="103">
        <f>SUM(H52:H71)</f>
        <v>917885</v>
      </c>
      <c r="I49" s="93">
        <f t="shared" si="2"/>
        <v>4589.4250000000002</v>
      </c>
      <c r="J49" s="656">
        <f t="shared" si="3"/>
        <v>4589.4250000000002</v>
      </c>
      <c r="K49" s="646"/>
    </row>
    <row r="50" spans="1:11" ht="15" hidden="1" customHeight="1" x14ac:dyDescent="0.25">
      <c r="A50" s="216"/>
      <c r="B50" s="657"/>
      <c r="C50" s="780">
        <v>3247</v>
      </c>
      <c r="D50" s="781" t="s">
        <v>195</v>
      </c>
      <c r="E50" s="782"/>
      <c r="F50" s="782"/>
      <c r="G50" s="485" t="e">
        <f t="shared" si="4"/>
        <v>#DIV/0!</v>
      </c>
      <c r="H50" s="782"/>
      <c r="I50" s="192" t="e">
        <f>SUM(H50/F50*100)</f>
        <v>#DIV/0!</v>
      </c>
      <c r="J50" s="485" t="e">
        <f>SUM(H50/E50*100)</f>
        <v>#DIV/0!</v>
      </c>
      <c r="K50" s="783"/>
    </row>
    <row r="51" spans="1:11" ht="15" hidden="1" customHeight="1" x14ac:dyDescent="0.25">
      <c r="A51" s="216"/>
      <c r="B51" s="657"/>
      <c r="C51" s="784">
        <v>3249</v>
      </c>
      <c r="D51" s="785" t="s">
        <v>195</v>
      </c>
      <c r="E51" s="786"/>
      <c r="F51" s="786"/>
      <c r="G51" s="485" t="e">
        <f t="shared" si="4"/>
        <v>#DIV/0!</v>
      </c>
      <c r="H51" s="786"/>
      <c r="I51" s="192" t="e">
        <f>SUM(H51/F51*100)</f>
        <v>#DIV/0!</v>
      </c>
      <c r="J51" s="485" t="e">
        <f>SUM(H51/E51*100)</f>
        <v>#DIV/0!</v>
      </c>
      <c r="K51" s="787"/>
    </row>
    <row r="52" spans="1:11" ht="15" customHeight="1" x14ac:dyDescent="0.25">
      <c r="A52" s="216"/>
      <c r="B52" s="281"/>
      <c r="C52" s="189">
        <v>4019</v>
      </c>
      <c r="D52" s="181" t="s">
        <v>39</v>
      </c>
      <c r="E52" s="191">
        <v>0</v>
      </c>
      <c r="F52" s="191">
        <v>0</v>
      </c>
      <c r="G52" s="948" t="e">
        <f t="shared" si="4"/>
        <v>#DIV/0!</v>
      </c>
      <c r="H52" s="191">
        <v>10800</v>
      </c>
      <c r="I52" s="949" t="e">
        <f t="shared" si="2"/>
        <v>#DIV/0!</v>
      </c>
      <c r="J52" s="948" t="e">
        <f t="shared" si="3"/>
        <v>#DIV/0!</v>
      </c>
      <c r="K52" s="647"/>
    </row>
    <row r="53" spans="1:11" ht="15" hidden="1" customHeight="1" x14ac:dyDescent="0.25">
      <c r="A53" s="216"/>
      <c r="B53" s="281"/>
      <c r="C53" s="189">
        <v>4117</v>
      </c>
      <c r="D53" s="181" t="s">
        <v>42</v>
      </c>
      <c r="E53" s="191">
        <v>0</v>
      </c>
      <c r="F53" s="191">
        <v>0</v>
      </c>
      <c r="G53" s="948" t="e">
        <f t="shared" si="4"/>
        <v>#DIV/0!</v>
      </c>
      <c r="H53" s="191"/>
      <c r="I53" s="949" t="e">
        <f t="shared" si="2"/>
        <v>#DIV/0!</v>
      </c>
      <c r="J53" s="1372" t="e">
        <f t="shared" si="3"/>
        <v>#DIV/0!</v>
      </c>
      <c r="K53" s="647"/>
    </row>
    <row r="54" spans="1:11" ht="15" customHeight="1" x14ac:dyDescent="0.25">
      <c r="A54" s="216"/>
      <c r="B54" s="281"/>
      <c r="C54" s="189">
        <v>4119</v>
      </c>
      <c r="D54" s="181" t="s">
        <v>42</v>
      </c>
      <c r="E54" s="191">
        <v>0</v>
      </c>
      <c r="F54" s="191">
        <v>0</v>
      </c>
      <c r="G54" s="948" t="e">
        <f t="shared" si="4"/>
        <v>#DIV/0!</v>
      </c>
      <c r="H54" s="191">
        <v>12183</v>
      </c>
      <c r="I54" s="949" t="e">
        <f t="shared" si="2"/>
        <v>#DIV/0!</v>
      </c>
      <c r="J54" s="948" t="e">
        <f t="shared" si="3"/>
        <v>#DIV/0!</v>
      </c>
      <c r="K54" s="647"/>
    </row>
    <row r="55" spans="1:11" ht="15" hidden="1" customHeight="1" x14ac:dyDescent="0.25">
      <c r="A55" s="216"/>
      <c r="B55" s="281"/>
      <c r="C55" s="189">
        <v>4127</v>
      </c>
      <c r="D55" s="181" t="s">
        <v>43</v>
      </c>
      <c r="E55" s="191">
        <v>0</v>
      </c>
      <c r="F55" s="191">
        <v>0</v>
      </c>
      <c r="G55" s="948" t="e">
        <f t="shared" si="4"/>
        <v>#DIV/0!</v>
      </c>
      <c r="H55" s="191"/>
      <c r="I55" s="949" t="e">
        <f t="shared" si="2"/>
        <v>#DIV/0!</v>
      </c>
      <c r="J55" s="948" t="e">
        <f t="shared" si="3"/>
        <v>#DIV/0!</v>
      </c>
      <c r="K55" s="647"/>
    </row>
    <row r="56" spans="1:11" ht="15" customHeight="1" x14ac:dyDescent="0.25">
      <c r="A56" s="216"/>
      <c r="B56" s="281"/>
      <c r="C56" s="189">
        <v>4129</v>
      </c>
      <c r="D56" s="181" t="s">
        <v>43</v>
      </c>
      <c r="E56" s="191">
        <v>0</v>
      </c>
      <c r="F56" s="191">
        <v>0</v>
      </c>
      <c r="G56" s="948" t="e">
        <f t="shared" si="4"/>
        <v>#DIV/0!</v>
      </c>
      <c r="H56" s="191">
        <v>1727</v>
      </c>
      <c r="I56" s="949" t="e">
        <f t="shared" si="2"/>
        <v>#DIV/0!</v>
      </c>
      <c r="J56" s="948" t="e">
        <f t="shared" si="3"/>
        <v>#DIV/0!</v>
      </c>
      <c r="K56" s="647"/>
    </row>
    <row r="57" spans="1:11" ht="15" customHeight="1" x14ac:dyDescent="0.25">
      <c r="A57" s="216"/>
      <c r="B57" s="281"/>
      <c r="C57" s="189">
        <v>4177</v>
      </c>
      <c r="D57" s="181" t="s">
        <v>45</v>
      </c>
      <c r="E57" s="191">
        <v>0</v>
      </c>
      <c r="F57" s="191">
        <v>0</v>
      </c>
      <c r="G57" s="948" t="e">
        <f t="shared" si="4"/>
        <v>#DIV/0!</v>
      </c>
      <c r="H57" s="191">
        <v>171379</v>
      </c>
      <c r="I57" s="949" t="e">
        <f t="shared" si="2"/>
        <v>#DIV/0!</v>
      </c>
      <c r="J57" s="948" t="e">
        <f t="shared" si="3"/>
        <v>#DIV/0!</v>
      </c>
      <c r="K57" s="647"/>
    </row>
    <row r="58" spans="1:11" ht="15" customHeight="1" x14ac:dyDescent="0.25">
      <c r="A58" s="216"/>
      <c r="B58" s="281"/>
      <c r="C58" s="189">
        <v>4179</v>
      </c>
      <c r="D58" s="181" t="s">
        <v>45</v>
      </c>
      <c r="E58" s="191">
        <v>20000</v>
      </c>
      <c r="F58" s="191">
        <v>20000</v>
      </c>
      <c r="G58" s="485">
        <f t="shared" si="4"/>
        <v>100</v>
      </c>
      <c r="H58" s="191">
        <v>51521</v>
      </c>
      <c r="I58" s="192">
        <f t="shared" si="2"/>
        <v>257.60500000000002</v>
      </c>
      <c r="J58" s="485">
        <f t="shared" si="3"/>
        <v>257.60500000000002</v>
      </c>
      <c r="K58" s="647"/>
    </row>
    <row r="59" spans="1:11" ht="15" customHeight="1" x14ac:dyDescent="0.25">
      <c r="A59" s="216"/>
      <c r="B59" s="281"/>
      <c r="C59" s="189">
        <v>4217</v>
      </c>
      <c r="D59" s="181" t="s">
        <v>31</v>
      </c>
      <c r="E59" s="191">
        <v>0</v>
      </c>
      <c r="F59" s="191">
        <v>0</v>
      </c>
      <c r="G59" s="948" t="e">
        <f t="shared" si="4"/>
        <v>#DIV/0!</v>
      </c>
      <c r="H59" s="191">
        <v>269500</v>
      </c>
      <c r="I59" s="949" t="e">
        <f t="shared" si="2"/>
        <v>#DIV/0!</v>
      </c>
      <c r="J59" s="948" t="e">
        <f t="shared" si="3"/>
        <v>#DIV/0!</v>
      </c>
      <c r="K59" s="647"/>
    </row>
    <row r="60" spans="1:11" ht="15" customHeight="1" x14ac:dyDescent="0.25">
      <c r="A60" s="216"/>
      <c r="B60" s="281"/>
      <c r="C60" s="189">
        <v>4219</v>
      </c>
      <c r="D60" s="181" t="s">
        <v>31</v>
      </c>
      <c r="E60" s="191">
        <v>0</v>
      </c>
      <c r="F60" s="191">
        <v>0</v>
      </c>
      <c r="G60" s="948" t="e">
        <f t="shared" si="4"/>
        <v>#DIV/0!</v>
      </c>
      <c r="H60" s="191">
        <v>41500</v>
      </c>
      <c r="I60" s="949" t="e">
        <f t="shared" si="2"/>
        <v>#DIV/0!</v>
      </c>
      <c r="J60" s="948" t="e">
        <f t="shared" si="3"/>
        <v>#DIV/0!</v>
      </c>
      <c r="K60" s="647"/>
    </row>
    <row r="61" spans="1:11" ht="15" hidden="1" customHeight="1" x14ac:dyDescent="0.25">
      <c r="A61" s="216"/>
      <c r="B61" s="281"/>
      <c r="C61" s="189">
        <v>4247</v>
      </c>
      <c r="D61" s="291" t="s">
        <v>88</v>
      </c>
      <c r="E61" s="191">
        <v>0</v>
      </c>
      <c r="F61" s="191">
        <v>0</v>
      </c>
      <c r="G61" s="948" t="e">
        <f t="shared" si="4"/>
        <v>#DIV/0!</v>
      </c>
      <c r="H61" s="191"/>
      <c r="I61" s="949" t="e">
        <f>SUM(H61/F61*100)</f>
        <v>#DIV/0!</v>
      </c>
      <c r="J61" s="948" t="e">
        <f>SUM(H61/E61*100)</f>
        <v>#DIV/0!</v>
      </c>
      <c r="K61" s="647"/>
    </row>
    <row r="62" spans="1:11" ht="15" hidden="1" customHeight="1" x14ac:dyDescent="0.25">
      <c r="A62" s="216"/>
      <c r="B62" s="281"/>
      <c r="C62" s="189">
        <v>4249</v>
      </c>
      <c r="D62" s="291" t="s">
        <v>88</v>
      </c>
      <c r="E62" s="191">
        <v>0</v>
      </c>
      <c r="F62" s="191">
        <v>0</v>
      </c>
      <c r="G62" s="948" t="e">
        <f t="shared" si="4"/>
        <v>#DIV/0!</v>
      </c>
      <c r="H62" s="191"/>
      <c r="I62" s="949" t="e">
        <f>SUM(H62/F62*100)</f>
        <v>#DIV/0!</v>
      </c>
      <c r="J62" s="948" t="e">
        <f>SUM(H62/E62*100)</f>
        <v>#DIV/0!</v>
      </c>
      <c r="K62" s="647"/>
    </row>
    <row r="63" spans="1:11" ht="15" hidden="1" customHeight="1" x14ac:dyDescent="0.25">
      <c r="A63" s="216"/>
      <c r="B63" s="281"/>
      <c r="C63" s="189">
        <v>4269</v>
      </c>
      <c r="D63" s="291" t="s">
        <v>46</v>
      </c>
      <c r="E63" s="191"/>
      <c r="F63" s="191"/>
      <c r="G63" s="948" t="e">
        <f t="shared" si="4"/>
        <v>#DIV/0!</v>
      </c>
      <c r="H63" s="191"/>
      <c r="I63" s="949" t="e">
        <f t="shared" si="2"/>
        <v>#DIV/0!</v>
      </c>
      <c r="J63" s="948" t="e">
        <f t="shared" si="3"/>
        <v>#DIV/0!</v>
      </c>
      <c r="K63" s="647"/>
    </row>
    <row r="64" spans="1:11" ht="15" hidden="1" customHeight="1" x14ac:dyDescent="0.25">
      <c r="A64" s="216"/>
      <c r="B64" s="281"/>
      <c r="C64" s="189">
        <v>4277</v>
      </c>
      <c r="D64" s="181" t="s">
        <v>47</v>
      </c>
      <c r="E64" s="191"/>
      <c r="F64" s="191"/>
      <c r="G64" s="948" t="e">
        <f t="shared" si="4"/>
        <v>#DIV/0!</v>
      </c>
      <c r="H64" s="191"/>
      <c r="I64" s="949" t="e">
        <f t="shared" si="2"/>
        <v>#DIV/0!</v>
      </c>
      <c r="J64" s="948" t="e">
        <f t="shared" si="3"/>
        <v>#DIV/0!</v>
      </c>
      <c r="K64" s="647"/>
    </row>
    <row r="65" spans="1:11" ht="15" hidden="1" customHeight="1" x14ac:dyDescent="0.25">
      <c r="A65" s="216"/>
      <c r="B65" s="281"/>
      <c r="C65" s="189">
        <v>4279</v>
      </c>
      <c r="D65" s="181" t="s">
        <v>47</v>
      </c>
      <c r="E65" s="191"/>
      <c r="F65" s="191"/>
      <c r="G65" s="948" t="e">
        <f t="shared" si="4"/>
        <v>#DIV/0!</v>
      </c>
      <c r="H65" s="191"/>
      <c r="I65" s="949" t="e">
        <f t="shared" si="2"/>
        <v>#DIV/0!</v>
      </c>
      <c r="J65" s="948" t="e">
        <f t="shared" si="3"/>
        <v>#DIV/0!</v>
      </c>
      <c r="K65" s="647"/>
    </row>
    <row r="66" spans="1:11" ht="15" customHeight="1" x14ac:dyDescent="0.25">
      <c r="A66" s="216"/>
      <c r="B66" s="281"/>
      <c r="C66" s="189">
        <v>4307</v>
      </c>
      <c r="D66" s="195" t="s">
        <v>22</v>
      </c>
      <c r="E66" s="191">
        <v>0</v>
      </c>
      <c r="F66" s="191">
        <v>0</v>
      </c>
      <c r="G66" s="948" t="e">
        <f t="shared" si="4"/>
        <v>#DIV/0!</v>
      </c>
      <c r="H66" s="191">
        <v>307373</v>
      </c>
      <c r="I66" s="949" t="e">
        <f t="shared" si="2"/>
        <v>#DIV/0!</v>
      </c>
      <c r="J66" s="948" t="e">
        <f t="shared" si="3"/>
        <v>#DIV/0!</v>
      </c>
      <c r="K66" s="647"/>
    </row>
    <row r="67" spans="1:11" ht="15" customHeight="1" x14ac:dyDescent="0.25">
      <c r="A67" s="216"/>
      <c r="B67" s="281"/>
      <c r="C67" s="189">
        <v>4309</v>
      </c>
      <c r="D67" s="195" t="s">
        <v>22</v>
      </c>
      <c r="E67" s="191">
        <v>0</v>
      </c>
      <c r="F67" s="191">
        <v>0</v>
      </c>
      <c r="G67" s="948" t="e">
        <f t="shared" si="4"/>
        <v>#DIV/0!</v>
      </c>
      <c r="H67" s="191">
        <v>19697</v>
      </c>
      <c r="I67" s="949" t="e">
        <f t="shared" si="2"/>
        <v>#DIV/0!</v>
      </c>
      <c r="J67" s="948" t="e">
        <f t="shared" si="3"/>
        <v>#DIV/0!</v>
      </c>
      <c r="K67" s="647"/>
    </row>
    <row r="68" spans="1:11" ht="15" customHeight="1" x14ac:dyDescent="0.25">
      <c r="A68" s="216"/>
      <c r="B68" s="281"/>
      <c r="C68" s="189">
        <v>4417</v>
      </c>
      <c r="D68" s="195" t="s">
        <v>54</v>
      </c>
      <c r="E68" s="191">
        <v>0</v>
      </c>
      <c r="F68" s="191">
        <v>0</v>
      </c>
      <c r="G68" s="948" t="e">
        <f t="shared" si="4"/>
        <v>#DIV/0!</v>
      </c>
      <c r="H68" s="191">
        <v>15000</v>
      </c>
      <c r="I68" s="949" t="e">
        <f>SUM(H68/F68*100)</f>
        <v>#DIV/0!</v>
      </c>
      <c r="J68" s="948" t="e">
        <f>SUM(H68/E68*100)</f>
        <v>#DIV/0!</v>
      </c>
      <c r="K68" s="647"/>
    </row>
    <row r="69" spans="1:11" ht="15" customHeight="1" x14ac:dyDescent="0.25">
      <c r="A69" s="991"/>
      <c r="B69" s="953"/>
      <c r="C69" s="572">
        <v>4419</v>
      </c>
      <c r="D69" s="563" t="s">
        <v>54</v>
      </c>
      <c r="E69" s="633">
        <v>0</v>
      </c>
      <c r="F69" s="633">
        <v>0</v>
      </c>
      <c r="G69" s="1373" t="e">
        <f t="shared" si="4"/>
        <v>#DIV/0!</v>
      </c>
      <c r="H69" s="633">
        <v>255</v>
      </c>
      <c r="I69" s="1374" t="e">
        <f>SUM(H69/F69*100)</f>
        <v>#DIV/0!</v>
      </c>
      <c r="J69" s="1373" t="e">
        <f>SUM(H69/E69*100)</f>
        <v>#DIV/0!</v>
      </c>
      <c r="K69" s="1375"/>
    </row>
    <row r="70" spans="1:11" ht="33.75" customHeight="1" x14ac:dyDescent="0.25">
      <c r="A70" s="216"/>
      <c r="B70" s="281"/>
      <c r="C70" s="157">
        <v>4707</v>
      </c>
      <c r="D70" s="393" t="s">
        <v>60</v>
      </c>
      <c r="E70" s="161">
        <v>0</v>
      </c>
      <c r="F70" s="161">
        <v>0</v>
      </c>
      <c r="G70" s="1432" t="e">
        <f t="shared" si="4"/>
        <v>#DIV/0!</v>
      </c>
      <c r="H70" s="161">
        <v>16950</v>
      </c>
      <c r="I70" s="1430" t="e">
        <f t="shared" si="2"/>
        <v>#DIV/0!</v>
      </c>
      <c r="J70" s="1431" t="e">
        <f>SUM(H70/E70*100)</f>
        <v>#DIV/0!</v>
      </c>
      <c r="K70" s="646"/>
    </row>
    <row r="71" spans="1:11" ht="39.75" hidden="1" customHeight="1" x14ac:dyDescent="0.25">
      <c r="A71" s="216"/>
      <c r="B71" s="281"/>
      <c r="C71" s="157">
        <v>4709</v>
      </c>
      <c r="D71" s="190" t="s">
        <v>60</v>
      </c>
      <c r="E71" s="161">
        <v>0</v>
      </c>
      <c r="F71" s="161">
        <v>0</v>
      </c>
      <c r="G71" s="496" t="e">
        <f t="shared" si="4"/>
        <v>#DIV/0!</v>
      </c>
      <c r="H71" s="161"/>
      <c r="I71" s="192" t="e">
        <f t="shared" si="2"/>
        <v>#DIV/0!</v>
      </c>
      <c r="J71" s="496" t="e">
        <f>SUM(H71/E71*100)</f>
        <v>#DIV/0!</v>
      </c>
      <c r="K71" s="646"/>
    </row>
    <row r="72" spans="1:11" ht="15" customHeight="1" x14ac:dyDescent="0.25">
      <c r="A72" s="216"/>
      <c r="B72" s="281"/>
      <c r="C72" s="172"/>
      <c r="D72" s="516" t="s">
        <v>144</v>
      </c>
      <c r="E72" s="148">
        <f>SUM(E73:E93)</f>
        <v>20000</v>
      </c>
      <c r="F72" s="148">
        <f>SUM(F73:F93)</f>
        <v>20000</v>
      </c>
      <c r="G72" s="258">
        <f t="shared" si="4"/>
        <v>100</v>
      </c>
      <c r="H72" s="148">
        <f>SUM(H73:H93)</f>
        <v>926832</v>
      </c>
      <c r="I72" s="149">
        <f t="shared" si="2"/>
        <v>4634.16</v>
      </c>
      <c r="J72" s="258">
        <f t="shared" si="3"/>
        <v>4634.16</v>
      </c>
      <c r="K72" s="307"/>
    </row>
    <row r="73" spans="1:11" ht="15" hidden="1" customHeight="1" x14ac:dyDescent="0.25">
      <c r="A73" s="216"/>
      <c r="B73" s="657"/>
      <c r="C73" s="1187">
        <v>3247</v>
      </c>
      <c r="D73" s="1188" t="s">
        <v>195</v>
      </c>
      <c r="E73" s="1189"/>
      <c r="F73" s="1189"/>
      <c r="G73" s="1190" t="e">
        <f t="shared" si="4"/>
        <v>#DIV/0!</v>
      </c>
      <c r="H73" s="1189"/>
      <c r="I73" s="1191"/>
      <c r="J73" s="1192"/>
      <c r="K73" s="1193"/>
    </row>
    <row r="74" spans="1:11" ht="15" hidden="1" customHeight="1" x14ac:dyDescent="0.25">
      <c r="A74" s="991"/>
      <c r="B74" s="1196"/>
      <c r="C74" s="1197">
        <v>3249</v>
      </c>
      <c r="D74" s="1198" t="s">
        <v>195</v>
      </c>
      <c r="E74" s="1199"/>
      <c r="F74" s="1199"/>
      <c r="G74" s="801" t="e">
        <f t="shared" si="4"/>
        <v>#DIV/0!</v>
      </c>
      <c r="H74" s="1199"/>
      <c r="I74" s="1200"/>
      <c r="J74" s="1201"/>
      <c r="K74" s="1202"/>
    </row>
    <row r="75" spans="1:11" ht="15" hidden="1" customHeight="1" x14ac:dyDescent="0.25">
      <c r="A75" s="216"/>
      <c r="B75" s="657"/>
      <c r="C75" s="1187">
        <v>4017</v>
      </c>
      <c r="D75" s="1194" t="s">
        <v>39</v>
      </c>
      <c r="E75" s="1189"/>
      <c r="F75" s="1189"/>
      <c r="G75" s="1195"/>
      <c r="H75" s="1189"/>
      <c r="I75" s="1191"/>
      <c r="J75" s="1192"/>
      <c r="K75" s="1193"/>
    </row>
    <row r="76" spans="1:11" ht="12.75" customHeight="1" x14ac:dyDescent="0.25">
      <c r="A76" s="216"/>
      <c r="B76" s="281"/>
      <c r="C76" s="790">
        <v>4019</v>
      </c>
      <c r="D76" s="791" t="s">
        <v>39</v>
      </c>
      <c r="E76" s="792">
        <v>0</v>
      </c>
      <c r="F76" s="792">
        <v>0</v>
      </c>
      <c r="G76" s="1370" t="e">
        <f t="shared" si="4"/>
        <v>#DIV/0!</v>
      </c>
      <c r="H76" s="792">
        <v>16400</v>
      </c>
      <c r="I76" s="1371" t="e">
        <f t="shared" si="2"/>
        <v>#DIV/0!</v>
      </c>
      <c r="J76" s="1370" t="e">
        <f t="shared" si="3"/>
        <v>#DIV/0!</v>
      </c>
      <c r="K76" s="795"/>
    </row>
    <row r="77" spans="1:11" ht="12.75" hidden="1" customHeight="1" x14ac:dyDescent="0.25">
      <c r="A77" s="216"/>
      <c r="B77" s="281"/>
      <c r="C77" s="790">
        <v>4117</v>
      </c>
      <c r="D77" s="791" t="s">
        <v>42</v>
      </c>
      <c r="E77" s="792"/>
      <c r="F77" s="792"/>
      <c r="G77" s="1370" t="e">
        <f t="shared" si="4"/>
        <v>#DIV/0!</v>
      </c>
      <c r="H77" s="792"/>
      <c r="I77" s="1371" t="e">
        <f t="shared" si="2"/>
        <v>#DIV/0!</v>
      </c>
      <c r="J77" s="1370" t="e">
        <f t="shared" si="3"/>
        <v>#DIV/0!</v>
      </c>
      <c r="K77" s="795"/>
    </row>
    <row r="78" spans="1:11" ht="12.75" customHeight="1" x14ac:dyDescent="0.25">
      <c r="A78" s="216"/>
      <c r="B78" s="281"/>
      <c r="C78" s="790">
        <v>4119</v>
      </c>
      <c r="D78" s="791" t="s">
        <v>42</v>
      </c>
      <c r="E78" s="792">
        <v>0</v>
      </c>
      <c r="F78" s="792">
        <v>0</v>
      </c>
      <c r="G78" s="1370" t="e">
        <f t="shared" si="4"/>
        <v>#DIV/0!</v>
      </c>
      <c r="H78" s="792">
        <v>4403</v>
      </c>
      <c r="I78" s="1371" t="e">
        <f t="shared" si="2"/>
        <v>#DIV/0!</v>
      </c>
      <c r="J78" s="1370" t="e">
        <f t="shared" si="3"/>
        <v>#DIV/0!</v>
      </c>
      <c r="K78" s="795"/>
    </row>
    <row r="79" spans="1:11" ht="12.75" hidden="1" customHeight="1" x14ac:dyDescent="0.25">
      <c r="A79" s="216"/>
      <c r="B79" s="281"/>
      <c r="C79" s="790">
        <v>4127</v>
      </c>
      <c r="D79" s="791" t="s">
        <v>43</v>
      </c>
      <c r="E79" s="792"/>
      <c r="F79" s="792"/>
      <c r="G79" s="1370" t="e">
        <f t="shared" si="4"/>
        <v>#DIV/0!</v>
      </c>
      <c r="H79" s="792"/>
      <c r="I79" s="1371" t="e">
        <f t="shared" si="2"/>
        <v>#DIV/0!</v>
      </c>
      <c r="J79" s="1370" t="e">
        <f t="shared" si="3"/>
        <v>#DIV/0!</v>
      </c>
      <c r="K79" s="795"/>
    </row>
    <row r="80" spans="1:11" ht="12.75" customHeight="1" x14ac:dyDescent="0.25">
      <c r="A80" s="216"/>
      <c r="B80" s="281"/>
      <c r="C80" s="790">
        <v>4129</v>
      </c>
      <c r="D80" s="791" t="s">
        <v>43</v>
      </c>
      <c r="E80" s="792">
        <v>0</v>
      </c>
      <c r="F80" s="792">
        <v>0</v>
      </c>
      <c r="G80" s="1370" t="e">
        <f t="shared" si="4"/>
        <v>#DIV/0!</v>
      </c>
      <c r="H80" s="792">
        <v>388</v>
      </c>
      <c r="I80" s="1371" t="e">
        <f t="shared" si="2"/>
        <v>#DIV/0!</v>
      </c>
      <c r="J80" s="1370" t="e">
        <f t="shared" si="3"/>
        <v>#DIV/0!</v>
      </c>
      <c r="K80" s="795"/>
    </row>
    <row r="81" spans="1:11" ht="12.75" customHeight="1" x14ac:dyDescent="0.25">
      <c r="A81" s="216"/>
      <c r="B81" s="281"/>
      <c r="C81" s="790">
        <v>4177</v>
      </c>
      <c r="D81" s="791" t="s">
        <v>45</v>
      </c>
      <c r="E81" s="792">
        <v>0</v>
      </c>
      <c r="F81" s="792">
        <v>0</v>
      </c>
      <c r="G81" s="1370" t="e">
        <f t="shared" si="4"/>
        <v>#DIV/0!</v>
      </c>
      <c r="H81" s="792">
        <v>116148</v>
      </c>
      <c r="I81" s="1371" t="e">
        <f t="shared" si="2"/>
        <v>#DIV/0!</v>
      </c>
      <c r="J81" s="1370" t="e">
        <f t="shared" si="3"/>
        <v>#DIV/0!</v>
      </c>
      <c r="K81" s="795"/>
    </row>
    <row r="82" spans="1:11" ht="12.75" customHeight="1" x14ac:dyDescent="0.25">
      <c r="A82" s="216"/>
      <c r="B82" s="281"/>
      <c r="C82" s="790">
        <v>4179</v>
      </c>
      <c r="D82" s="791" t="s">
        <v>45</v>
      </c>
      <c r="E82" s="792">
        <v>20000</v>
      </c>
      <c r="F82" s="792">
        <v>20000</v>
      </c>
      <c r="G82" s="793">
        <f t="shared" si="4"/>
        <v>100</v>
      </c>
      <c r="H82" s="792">
        <v>8476</v>
      </c>
      <c r="I82" s="794">
        <f t="shared" si="2"/>
        <v>42.38</v>
      </c>
      <c r="J82" s="793">
        <f t="shared" si="3"/>
        <v>42.38</v>
      </c>
      <c r="K82" s="795"/>
    </row>
    <row r="83" spans="1:11" ht="12.75" customHeight="1" x14ac:dyDescent="0.25">
      <c r="A83" s="216"/>
      <c r="B83" s="281"/>
      <c r="C83" s="790">
        <v>4217</v>
      </c>
      <c r="D83" s="791" t="s">
        <v>31</v>
      </c>
      <c r="E83" s="792">
        <v>0</v>
      </c>
      <c r="F83" s="792">
        <v>0</v>
      </c>
      <c r="G83" s="1370" t="e">
        <f t="shared" si="4"/>
        <v>#DIV/0!</v>
      </c>
      <c r="H83" s="792">
        <v>270952</v>
      </c>
      <c r="I83" s="1371" t="e">
        <f t="shared" si="2"/>
        <v>#DIV/0!</v>
      </c>
      <c r="J83" s="1370" t="e">
        <f t="shared" si="3"/>
        <v>#DIV/0!</v>
      </c>
      <c r="K83" s="795"/>
    </row>
    <row r="84" spans="1:11" ht="12.75" customHeight="1" x14ac:dyDescent="0.25">
      <c r="A84" s="216"/>
      <c r="B84" s="281"/>
      <c r="C84" s="790">
        <v>4219</v>
      </c>
      <c r="D84" s="791" t="s">
        <v>31</v>
      </c>
      <c r="E84" s="792">
        <v>0</v>
      </c>
      <c r="F84" s="792">
        <v>0</v>
      </c>
      <c r="G84" s="1370" t="e">
        <f t="shared" si="4"/>
        <v>#DIV/0!</v>
      </c>
      <c r="H84" s="792">
        <v>49264</v>
      </c>
      <c r="I84" s="1371" t="e">
        <f t="shared" si="2"/>
        <v>#DIV/0!</v>
      </c>
      <c r="J84" s="1370" t="e">
        <f t="shared" si="3"/>
        <v>#DIV/0!</v>
      </c>
      <c r="K84" s="795"/>
    </row>
    <row r="85" spans="1:11" ht="12.75" customHeight="1" x14ac:dyDescent="0.25">
      <c r="A85" s="216"/>
      <c r="B85" s="281"/>
      <c r="C85" s="790">
        <v>4247</v>
      </c>
      <c r="D85" s="796" t="s">
        <v>88</v>
      </c>
      <c r="E85" s="792">
        <v>0</v>
      </c>
      <c r="F85" s="792">
        <v>0</v>
      </c>
      <c r="G85" s="1370" t="e">
        <f t="shared" si="4"/>
        <v>#DIV/0!</v>
      </c>
      <c r="H85" s="792">
        <v>37464</v>
      </c>
      <c r="I85" s="1371" t="e">
        <f t="shared" si="2"/>
        <v>#DIV/0!</v>
      </c>
      <c r="J85" s="1370" t="e">
        <f t="shared" si="3"/>
        <v>#DIV/0!</v>
      </c>
      <c r="K85" s="795"/>
    </row>
    <row r="86" spans="1:11" ht="12.75" customHeight="1" x14ac:dyDescent="0.25">
      <c r="A86" s="216"/>
      <c r="B86" s="281"/>
      <c r="C86" s="790">
        <v>4249</v>
      </c>
      <c r="D86" s="796" t="s">
        <v>88</v>
      </c>
      <c r="E86" s="792">
        <v>0</v>
      </c>
      <c r="F86" s="792">
        <v>0</v>
      </c>
      <c r="G86" s="1370" t="e">
        <f t="shared" si="4"/>
        <v>#DIV/0!</v>
      </c>
      <c r="H86" s="792">
        <v>396</v>
      </c>
      <c r="I86" s="1371" t="e">
        <f t="shared" si="2"/>
        <v>#DIV/0!</v>
      </c>
      <c r="J86" s="1370" t="e">
        <f t="shared" si="3"/>
        <v>#DIV/0!</v>
      </c>
      <c r="K86" s="795"/>
    </row>
    <row r="87" spans="1:11" ht="12.75" hidden="1" customHeight="1" x14ac:dyDescent="0.25">
      <c r="A87" s="216"/>
      <c r="B87" s="281"/>
      <c r="C87" s="790">
        <v>4269</v>
      </c>
      <c r="D87" s="796" t="s">
        <v>46</v>
      </c>
      <c r="E87" s="792"/>
      <c r="F87" s="792"/>
      <c r="G87" s="1370" t="e">
        <f t="shared" si="4"/>
        <v>#DIV/0!</v>
      </c>
      <c r="H87" s="792"/>
      <c r="I87" s="1371" t="e">
        <f t="shared" si="2"/>
        <v>#DIV/0!</v>
      </c>
      <c r="J87" s="1370" t="e">
        <f t="shared" si="3"/>
        <v>#DIV/0!</v>
      </c>
      <c r="K87" s="795"/>
    </row>
    <row r="88" spans="1:11" ht="12.75" customHeight="1" x14ac:dyDescent="0.25">
      <c r="A88" s="216"/>
      <c r="B88" s="281"/>
      <c r="C88" s="790">
        <v>4307</v>
      </c>
      <c r="D88" s="797" t="s">
        <v>22</v>
      </c>
      <c r="E88" s="792">
        <v>0</v>
      </c>
      <c r="F88" s="792">
        <v>0</v>
      </c>
      <c r="G88" s="1370" t="e">
        <f t="shared" si="4"/>
        <v>#DIV/0!</v>
      </c>
      <c r="H88" s="792">
        <v>363244</v>
      </c>
      <c r="I88" s="1371" t="e">
        <f t="shared" si="2"/>
        <v>#DIV/0!</v>
      </c>
      <c r="J88" s="1370" t="e">
        <f t="shared" si="3"/>
        <v>#DIV/0!</v>
      </c>
      <c r="K88" s="795"/>
    </row>
    <row r="89" spans="1:11" ht="12.75" customHeight="1" x14ac:dyDescent="0.25">
      <c r="A89" s="991"/>
      <c r="B89" s="953"/>
      <c r="C89" s="798">
        <v>4309</v>
      </c>
      <c r="D89" s="1437" t="s">
        <v>22</v>
      </c>
      <c r="E89" s="800">
        <v>0</v>
      </c>
      <c r="F89" s="800">
        <v>0</v>
      </c>
      <c r="G89" s="1438" t="e">
        <f t="shared" si="4"/>
        <v>#DIV/0!</v>
      </c>
      <c r="H89" s="800">
        <v>59697</v>
      </c>
      <c r="I89" s="1439" t="e">
        <f t="shared" si="2"/>
        <v>#DIV/0!</v>
      </c>
      <c r="J89" s="1438" t="e">
        <f t="shared" si="3"/>
        <v>#DIV/0!</v>
      </c>
      <c r="K89" s="803"/>
    </row>
    <row r="90" spans="1:11" ht="12.75" hidden="1" customHeight="1" x14ac:dyDescent="0.25">
      <c r="A90" s="216"/>
      <c r="B90" s="281"/>
      <c r="C90" s="1433">
        <v>4417</v>
      </c>
      <c r="D90" s="1434" t="s">
        <v>54</v>
      </c>
      <c r="E90" s="1435"/>
      <c r="F90" s="1435"/>
      <c r="G90" s="1190" t="e">
        <f t="shared" si="4"/>
        <v>#DIV/0!</v>
      </c>
      <c r="H90" s="1435"/>
      <c r="I90" s="1436" t="e">
        <f t="shared" si="2"/>
        <v>#DIV/0!</v>
      </c>
      <c r="J90" s="1190" t="e">
        <f t="shared" si="3"/>
        <v>#DIV/0!</v>
      </c>
      <c r="K90" s="990"/>
    </row>
    <row r="91" spans="1:11" ht="12.75" hidden="1" customHeight="1" x14ac:dyDescent="0.25">
      <c r="A91" s="216"/>
      <c r="B91" s="281"/>
      <c r="C91" s="790">
        <v>4419</v>
      </c>
      <c r="D91" s="797" t="s">
        <v>54</v>
      </c>
      <c r="E91" s="792"/>
      <c r="F91" s="792"/>
      <c r="G91" s="793" t="e">
        <f t="shared" si="4"/>
        <v>#DIV/0!</v>
      </c>
      <c r="H91" s="792"/>
      <c r="I91" s="794" t="e">
        <f t="shared" si="2"/>
        <v>#DIV/0!</v>
      </c>
      <c r="J91" s="793" t="e">
        <f t="shared" si="3"/>
        <v>#DIV/0!</v>
      </c>
      <c r="K91" s="795"/>
    </row>
    <row r="92" spans="1:11" ht="12.75" hidden="1" customHeight="1" x14ac:dyDescent="0.25">
      <c r="A92" s="216"/>
      <c r="B92" s="281"/>
      <c r="C92" s="790">
        <v>4427</v>
      </c>
      <c r="D92" s="791" t="s">
        <v>105</v>
      </c>
      <c r="E92" s="792"/>
      <c r="F92" s="792"/>
      <c r="G92" s="793" t="e">
        <f t="shared" si="4"/>
        <v>#DIV/0!</v>
      </c>
      <c r="H92" s="792"/>
      <c r="I92" s="794" t="e">
        <f t="shared" si="2"/>
        <v>#DIV/0!</v>
      </c>
      <c r="J92" s="793" t="e">
        <f t="shared" si="3"/>
        <v>#DIV/0!</v>
      </c>
      <c r="K92" s="795"/>
    </row>
    <row r="93" spans="1:11" ht="13.5" hidden="1" customHeight="1" x14ac:dyDescent="0.25">
      <c r="A93" s="216"/>
      <c r="B93" s="281"/>
      <c r="C93" s="798">
        <v>4429</v>
      </c>
      <c r="D93" s="799" t="s">
        <v>105</v>
      </c>
      <c r="E93" s="800"/>
      <c r="F93" s="800"/>
      <c r="G93" s="801" t="e">
        <f t="shared" si="4"/>
        <v>#DIV/0!</v>
      </c>
      <c r="H93" s="800"/>
      <c r="I93" s="802" t="e">
        <f t="shared" si="2"/>
        <v>#DIV/0!</v>
      </c>
      <c r="J93" s="801" t="e">
        <f t="shared" si="3"/>
        <v>#DIV/0!</v>
      </c>
      <c r="K93" s="803"/>
    </row>
    <row r="94" spans="1:11" ht="15" hidden="1" customHeight="1" x14ac:dyDescent="0.25">
      <c r="A94" s="216"/>
      <c r="B94" s="659"/>
      <c r="C94" s="827"/>
      <c r="D94" s="679" t="s">
        <v>158</v>
      </c>
      <c r="E94" s="680">
        <f>SUM(E95:E120)</f>
        <v>0</v>
      </c>
      <c r="F94" s="680">
        <f>SUM(F95:F120)</f>
        <v>0</v>
      </c>
      <c r="G94" s="681" t="e">
        <f t="shared" si="4"/>
        <v>#DIV/0!</v>
      </c>
      <c r="H94" s="680">
        <f>SUM(H95:H119)</f>
        <v>0</v>
      </c>
      <c r="I94" s="681" t="e">
        <f t="shared" si="2"/>
        <v>#DIV/0!</v>
      </c>
      <c r="J94" s="681" t="e">
        <f t="shared" si="3"/>
        <v>#DIV/0!</v>
      </c>
      <c r="K94" s="682"/>
    </row>
    <row r="95" spans="1:11" ht="15" hidden="1" customHeight="1" x14ac:dyDescent="0.25">
      <c r="A95" s="216"/>
      <c r="B95" s="659"/>
      <c r="C95" s="804">
        <v>3027</v>
      </c>
      <c r="D95" s="805" t="s">
        <v>37</v>
      </c>
      <c r="E95" s="788"/>
      <c r="F95" s="788"/>
      <c r="G95" s="789" t="e">
        <f t="shared" si="4"/>
        <v>#DIV/0!</v>
      </c>
      <c r="H95" s="806"/>
      <c r="I95" s="807"/>
      <c r="J95" s="807"/>
      <c r="K95" s="808"/>
    </row>
    <row r="96" spans="1:11" ht="15" hidden="1" customHeight="1" x14ac:dyDescent="0.25">
      <c r="A96" s="216"/>
      <c r="B96" s="659"/>
      <c r="C96" s="809">
        <v>3029</v>
      </c>
      <c r="D96" s="757" t="s">
        <v>37</v>
      </c>
      <c r="E96" s="754"/>
      <c r="F96" s="754"/>
      <c r="G96" s="755" t="e">
        <f t="shared" si="4"/>
        <v>#DIV/0!</v>
      </c>
      <c r="H96" s="810"/>
      <c r="I96" s="811"/>
      <c r="J96" s="811"/>
      <c r="K96" s="812"/>
    </row>
    <row r="97" spans="1:11" ht="15" hidden="1" customHeight="1" x14ac:dyDescent="0.25">
      <c r="A97" s="216"/>
      <c r="B97" s="659"/>
      <c r="C97" s="809">
        <v>3117</v>
      </c>
      <c r="D97" s="757" t="s">
        <v>161</v>
      </c>
      <c r="E97" s="754"/>
      <c r="F97" s="754"/>
      <c r="G97" s="755" t="e">
        <f t="shared" si="4"/>
        <v>#DIV/0!</v>
      </c>
      <c r="H97" s="754"/>
      <c r="I97" s="755" t="e">
        <f t="shared" si="2"/>
        <v>#DIV/0!</v>
      </c>
      <c r="J97" s="755" t="e">
        <f t="shared" si="3"/>
        <v>#DIV/0!</v>
      </c>
      <c r="K97" s="813"/>
    </row>
    <row r="98" spans="1:11" ht="15" hidden="1" x14ac:dyDescent="0.25">
      <c r="A98" s="216"/>
      <c r="B98" s="217"/>
      <c r="C98" s="814">
        <v>3119</v>
      </c>
      <c r="D98" s="757" t="s">
        <v>161</v>
      </c>
      <c r="E98" s="815"/>
      <c r="F98" s="815"/>
      <c r="G98" s="758" t="e">
        <f t="shared" ref="G98:G109" si="5">SUM(F98/E98*100)</f>
        <v>#DIV/0!</v>
      </c>
      <c r="H98" s="815"/>
      <c r="I98" s="758" t="e">
        <f t="shared" ref="I98:I109" si="6">SUM(H98/F98*100)</f>
        <v>#DIV/0!</v>
      </c>
      <c r="J98" s="758" t="e">
        <f t="shared" ref="J98:J109" si="7">SUM(H98/E98*100)</f>
        <v>#DIV/0!</v>
      </c>
      <c r="K98" s="813"/>
    </row>
    <row r="99" spans="1:11" ht="15" hidden="1" x14ac:dyDescent="0.25">
      <c r="A99" s="216"/>
      <c r="B99" s="217"/>
      <c r="C99" s="816">
        <v>4017</v>
      </c>
      <c r="D99" s="791" t="s">
        <v>39</v>
      </c>
      <c r="E99" s="817"/>
      <c r="F99" s="817"/>
      <c r="G99" s="818" t="e">
        <f t="shared" si="5"/>
        <v>#DIV/0!</v>
      </c>
      <c r="H99" s="817"/>
      <c r="I99" s="818" t="e">
        <f t="shared" si="6"/>
        <v>#DIV/0!</v>
      </c>
      <c r="J99" s="818" t="e">
        <f t="shared" si="7"/>
        <v>#DIV/0!</v>
      </c>
      <c r="K99" s="795"/>
    </row>
    <row r="100" spans="1:11" ht="15" hidden="1" x14ac:dyDescent="0.25">
      <c r="A100" s="216"/>
      <c r="B100" s="217"/>
      <c r="C100" s="816">
        <v>4019</v>
      </c>
      <c r="D100" s="791" t="s">
        <v>39</v>
      </c>
      <c r="E100" s="817"/>
      <c r="F100" s="817"/>
      <c r="G100" s="818" t="e">
        <f t="shared" si="5"/>
        <v>#DIV/0!</v>
      </c>
      <c r="H100" s="817"/>
      <c r="I100" s="818" t="e">
        <f t="shared" si="6"/>
        <v>#DIV/0!</v>
      </c>
      <c r="J100" s="818" t="e">
        <f t="shared" si="7"/>
        <v>#DIV/0!</v>
      </c>
      <c r="K100" s="795"/>
    </row>
    <row r="101" spans="1:11" ht="15" hidden="1" x14ac:dyDescent="0.25">
      <c r="A101" s="216"/>
      <c r="B101" s="217"/>
      <c r="C101" s="816">
        <v>4047</v>
      </c>
      <c r="D101" s="791" t="s">
        <v>41</v>
      </c>
      <c r="E101" s="817"/>
      <c r="F101" s="817"/>
      <c r="G101" s="818" t="e">
        <f t="shared" si="5"/>
        <v>#DIV/0!</v>
      </c>
      <c r="H101" s="817"/>
      <c r="I101" s="818" t="e">
        <f t="shared" si="6"/>
        <v>#DIV/0!</v>
      </c>
      <c r="J101" s="818" t="e">
        <f t="shared" si="7"/>
        <v>#DIV/0!</v>
      </c>
      <c r="K101" s="795"/>
    </row>
    <row r="102" spans="1:11" ht="15" hidden="1" x14ac:dyDescent="0.25">
      <c r="A102" s="216"/>
      <c r="B102" s="217"/>
      <c r="C102" s="816">
        <v>4049</v>
      </c>
      <c r="D102" s="791" t="s">
        <v>41</v>
      </c>
      <c r="E102" s="817"/>
      <c r="F102" s="817"/>
      <c r="G102" s="818" t="e">
        <f t="shared" si="5"/>
        <v>#DIV/0!</v>
      </c>
      <c r="H102" s="817"/>
      <c r="I102" s="818" t="e">
        <f t="shared" si="6"/>
        <v>#DIV/0!</v>
      </c>
      <c r="J102" s="818" t="e">
        <f t="shared" si="7"/>
        <v>#DIV/0!</v>
      </c>
      <c r="K102" s="795"/>
    </row>
    <row r="103" spans="1:11" ht="15" hidden="1" x14ac:dyDescent="0.25">
      <c r="A103" s="216"/>
      <c r="B103" s="217"/>
      <c r="C103" s="816">
        <v>4117</v>
      </c>
      <c r="D103" s="791" t="s">
        <v>42</v>
      </c>
      <c r="E103" s="817"/>
      <c r="F103" s="817"/>
      <c r="G103" s="818" t="e">
        <f t="shared" si="5"/>
        <v>#DIV/0!</v>
      </c>
      <c r="H103" s="817"/>
      <c r="I103" s="818" t="e">
        <f t="shared" si="6"/>
        <v>#DIV/0!</v>
      </c>
      <c r="J103" s="818" t="e">
        <f t="shared" si="7"/>
        <v>#DIV/0!</v>
      </c>
      <c r="K103" s="795"/>
    </row>
    <row r="104" spans="1:11" ht="15" hidden="1" x14ac:dyDescent="0.25">
      <c r="A104" s="216"/>
      <c r="B104" s="217"/>
      <c r="C104" s="816">
        <v>4119</v>
      </c>
      <c r="D104" s="791" t="s">
        <v>42</v>
      </c>
      <c r="E104" s="817"/>
      <c r="F104" s="817"/>
      <c r="G104" s="818"/>
      <c r="H104" s="817"/>
      <c r="I104" s="818" t="e">
        <f t="shared" si="6"/>
        <v>#DIV/0!</v>
      </c>
      <c r="J104" s="818" t="e">
        <f t="shared" si="7"/>
        <v>#DIV/0!</v>
      </c>
      <c r="K104" s="795"/>
    </row>
    <row r="105" spans="1:11" ht="15" hidden="1" x14ac:dyDescent="0.25">
      <c r="A105" s="216"/>
      <c r="B105" s="217"/>
      <c r="C105" s="816">
        <v>4127</v>
      </c>
      <c r="D105" s="791" t="s">
        <v>43</v>
      </c>
      <c r="E105" s="817"/>
      <c r="F105" s="817"/>
      <c r="G105" s="818" t="e">
        <f t="shared" si="5"/>
        <v>#DIV/0!</v>
      </c>
      <c r="H105" s="817"/>
      <c r="I105" s="818" t="e">
        <f t="shared" si="6"/>
        <v>#DIV/0!</v>
      </c>
      <c r="J105" s="818" t="e">
        <f t="shared" si="7"/>
        <v>#DIV/0!</v>
      </c>
      <c r="K105" s="795"/>
    </row>
    <row r="106" spans="1:11" ht="15" hidden="1" x14ac:dyDescent="0.25">
      <c r="A106" s="216"/>
      <c r="B106" s="217"/>
      <c r="C106" s="816">
        <v>4129</v>
      </c>
      <c r="D106" s="791" t="s">
        <v>43</v>
      </c>
      <c r="E106" s="817"/>
      <c r="F106" s="817"/>
      <c r="G106" s="818" t="e">
        <f t="shared" si="5"/>
        <v>#DIV/0!</v>
      </c>
      <c r="H106" s="817"/>
      <c r="I106" s="818" t="e">
        <f t="shared" si="6"/>
        <v>#DIV/0!</v>
      </c>
      <c r="J106" s="818" t="e">
        <f t="shared" si="7"/>
        <v>#DIV/0!</v>
      </c>
      <c r="K106" s="795"/>
    </row>
    <row r="107" spans="1:11" ht="15" hidden="1" x14ac:dyDescent="0.25">
      <c r="A107" s="216"/>
      <c r="B107" s="217"/>
      <c r="C107" s="816">
        <v>4177</v>
      </c>
      <c r="D107" s="791" t="s">
        <v>45</v>
      </c>
      <c r="E107" s="817"/>
      <c r="F107" s="817"/>
      <c r="G107" s="818" t="e">
        <f t="shared" si="5"/>
        <v>#DIV/0!</v>
      </c>
      <c r="H107" s="817"/>
      <c r="I107" s="818" t="e">
        <f t="shared" si="6"/>
        <v>#DIV/0!</v>
      </c>
      <c r="J107" s="818" t="e">
        <f t="shared" si="7"/>
        <v>#DIV/0!</v>
      </c>
      <c r="K107" s="795"/>
    </row>
    <row r="108" spans="1:11" ht="15" hidden="1" x14ac:dyDescent="0.25">
      <c r="A108" s="216"/>
      <c r="B108" s="217"/>
      <c r="C108" s="816">
        <v>4179</v>
      </c>
      <c r="D108" s="791" t="s">
        <v>45</v>
      </c>
      <c r="E108" s="817"/>
      <c r="F108" s="817"/>
      <c r="G108" s="818" t="e">
        <f t="shared" si="5"/>
        <v>#DIV/0!</v>
      </c>
      <c r="H108" s="817"/>
      <c r="I108" s="818" t="e">
        <f t="shared" si="6"/>
        <v>#DIV/0!</v>
      </c>
      <c r="J108" s="818" t="e">
        <f t="shared" si="7"/>
        <v>#DIV/0!</v>
      </c>
      <c r="K108" s="795"/>
    </row>
    <row r="109" spans="1:11" ht="15" hidden="1" x14ac:dyDescent="0.25">
      <c r="A109" s="216"/>
      <c r="B109" s="217"/>
      <c r="C109" s="816">
        <v>4217</v>
      </c>
      <c r="D109" s="791" t="s">
        <v>31</v>
      </c>
      <c r="E109" s="817"/>
      <c r="F109" s="817"/>
      <c r="G109" s="818" t="e">
        <f t="shared" si="5"/>
        <v>#DIV/0!</v>
      </c>
      <c r="H109" s="817"/>
      <c r="I109" s="818" t="e">
        <f t="shared" si="6"/>
        <v>#DIV/0!</v>
      </c>
      <c r="J109" s="818" t="e">
        <f t="shared" si="7"/>
        <v>#DIV/0!</v>
      </c>
      <c r="K109" s="795"/>
    </row>
    <row r="110" spans="1:11" ht="15" hidden="1" x14ac:dyDescent="0.25">
      <c r="A110" s="216"/>
      <c r="B110" s="217"/>
      <c r="C110" s="816">
        <v>4219</v>
      </c>
      <c r="D110" s="791" t="s">
        <v>31</v>
      </c>
      <c r="E110" s="817"/>
      <c r="F110" s="817"/>
      <c r="G110" s="818" t="e">
        <f t="shared" ref="G110:G120" si="8">SUM(F110/E110*100)</f>
        <v>#DIV/0!</v>
      </c>
      <c r="H110" s="817"/>
      <c r="I110" s="818" t="e">
        <f t="shared" ref="I110:I123" si="9">SUM(H110/F110*100)</f>
        <v>#DIV/0!</v>
      </c>
      <c r="J110" s="818" t="e">
        <f t="shared" ref="J110:J119" si="10">SUM(H110/E110*100)</f>
        <v>#DIV/0!</v>
      </c>
      <c r="K110" s="795"/>
    </row>
    <row r="111" spans="1:11" ht="15" hidden="1" x14ac:dyDescent="0.25">
      <c r="A111" s="216"/>
      <c r="B111" s="217"/>
      <c r="C111" s="816">
        <v>4247</v>
      </c>
      <c r="D111" s="796" t="s">
        <v>88</v>
      </c>
      <c r="E111" s="817"/>
      <c r="F111" s="817"/>
      <c r="G111" s="818" t="e">
        <f t="shared" si="8"/>
        <v>#DIV/0!</v>
      </c>
      <c r="H111" s="817"/>
      <c r="I111" s="818" t="e">
        <f t="shared" si="9"/>
        <v>#DIV/0!</v>
      </c>
      <c r="J111" s="818" t="e">
        <f t="shared" si="10"/>
        <v>#DIV/0!</v>
      </c>
      <c r="K111" s="795"/>
    </row>
    <row r="112" spans="1:11" ht="15" hidden="1" x14ac:dyDescent="0.25">
      <c r="A112" s="216"/>
      <c r="B112" s="217"/>
      <c r="C112" s="816">
        <v>4249</v>
      </c>
      <c r="D112" s="796" t="s">
        <v>88</v>
      </c>
      <c r="E112" s="817"/>
      <c r="F112" s="817"/>
      <c r="G112" s="818" t="e">
        <f t="shared" si="8"/>
        <v>#DIV/0!</v>
      </c>
      <c r="H112" s="817"/>
      <c r="I112" s="818" t="e">
        <f t="shared" si="9"/>
        <v>#DIV/0!</v>
      </c>
      <c r="J112" s="818" t="e">
        <f t="shared" si="10"/>
        <v>#DIV/0!</v>
      </c>
      <c r="K112" s="795"/>
    </row>
    <row r="113" spans="1:11" ht="15" hidden="1" x14ac:dyDescent="0.25">
      <c r="A113" s="991"/>
      <c r="B113" s="420"/>
      <c r="C113" s="992">
        <v>4287</v>
      </c>
      <c r="D113" s="799" t="s">
        <v>48</v>
      </c>
      <c r="E113" s="993"/>
      <c r="F113" s="993"/>
      <c r="G113" s="994" t="e">
        <f t="shared" si="8"/>
        <v>#DIV/0!</v>
      </c>
      <c r="H113" s="993"/>
      <c r="I113" s="994" t="e">
        <f t="shared" si="9"/>
        <v>#DIV/0!</v>
      </c>
      <c r="J113" s="994" t="e">
        <f t="shared" si="10"/>
        <v>#DIV/0!</v>
      </c>
      <c r="K113" s="803"/>
    </row>
    <row r="114" spans="1:11" ht="15" hidden="1" x14ac:dyDescent="0.25">
      <c r="A114" s="216"/>
      <c r="B114" s="217"/>
      <c r="C114" s="986">
        <v>4289</v>
      </c>
      <c r="D114" s="987" t="s">
        <v>48</v>
      </c>
      <c r="E114" s="988"/>
      <c r="F114" s="988"/>
      <c r="G114" s="989" t="e">
        <f t="shared" si="8"/>
        <v>#DIV/0!</v>
      </c>
      <c r="H114" s="988"/>
      <c r="I114" s="989" t="e">
        <f t="shared" si="9"/>
        <v>#DIV/0!</v>
      </c>
      <c r="J114" s="989" t="e">
        <f t="shared" si="10"/>
        <v>#DIV/0!</v>
      </c>
      <c r="K114" s="990"/>
    </row>
    <row r="115" spans="1:11" ht="15" hidden="1" x14ac:dyDescent="0.25">
      <c r="A115" s="216"/>
      <c r="B115" s="217"/>
      <c r="C115" s="816">
        <v>4307</v>
      </c>
      <c r="D115" s="797" t="s">
        <v>22</v>
      </c>
      <c r="E115" s="817"/>
      <c r="F115" s="817"/>
      <c r="G115" s="818" t="e">
        <f t="shared" si="8"/>
        <v>#DIV/0!</v>
      </c>
      <c r="H115" s="817"/>
      <c r="I115" s="818" t="e">
        <f t="shared" si="9"/>
        <v>#DIV/0!</v>
      </c>
      <c r="J115" s="818" t="e">
        <f t="shared" si="10"/>
        <v>#DIV/0!</v>
      </c>
      <c r="K115" s="795"/>
    </row>
    <row r="116" spans="1:11" ht="15" hidden="1" x14ac:dyDescent="0.25">
      <c r="A116" s="216"/>
      <c r="B116" s="217"/>
      <c r="C116" s="816">
        <v>4309</v>
      </c>
      <c r="D116" s="797" t="s">
        <v>22</v>
      </c>
      <c r="E116" s="819"/>
      <c r="F116" s="819"/>
      <c r="G116" s="794" t="e">
        <f t="shared" si="8"/>
        <v>#DIV/0!</v>
      </c>
      <c r="H116" s="819"/>
      <c r="I116" s="794" t="e">
        <f t="shared" si="9"/>
        <v>#DIV/0!</v>
      </c>
      <c r="J116" s="794" t="e">
        <f t="shared" si="10"/>
        <v>#DIV/0!</v>
      </c>
      <c r="K116" s="820"/>
    </row>
    <row r="117" spans="1:11" ht="48" hidden="1" customHeight="1" x14ac:dyDescent="0.25">
      <c r="A117" s="216"/>
      <c r="B117" s="217"/>
      <c r="C117" s="790">
        <v>4377</v>
      </c>
      <c r="D117" s="821" t="s">
        <v>51</v>
      </c>
      <c r="E117" s="819"/>
      <c r="F117" s="819"/>
      <c r="G117" s="794" t="e">
        <f t="shared" si="8"/>
        <v>#DIV/0!</v>
      </c>
      <c r="H117" s="819"/>
      <c r="I117" s="794" t="e">
        <f t="shared" si="9"/>
        <v>#DIV/0!</v>
      </c>
      <c r="J117" s="794" t="e">
        <f t="shared" si="10"/>
        <v>#DIV/0!</v>
      </c>
      <c r="K117" s="820"/>
    </row>
    <row r="118" spans="1:11" ht="48.75" hidden="1" customHeight="1" x14ac:dyDescent="0.25">
      <c r="A118" s="216"/>
      <c r="B118" s="217"/>
      <c r="C118" s="790">
        <v>4379</v>
      </c>
      <c r="D118" s="821" t="s">
        <v>51</v>
      </c>
      <c r="E118" s="985"/>
      <c r="F118" s="985"/>
      <c r="G118" s="793" t="e">
        <f t="shared" si="8"/>
        <v>#DIV/0!</v>
      </c>
      <c r="H118" s="792"/>
      <c r="I118" s="793" t="e">
        <f t="shared" si="9"/>
        <v>#DIV/0!</v>
      </c>
      <c r="J118" s="793" t="e">
        <f t="shared" si="10"/>
        <v>#DIV/0!</v>
      </c>
      <c r="K118" s="795"/>
    </row>
    <row r="119" spans="1:11" ht="15" hidden="1" x14ac:dyDescent="0.25">
      <c r="A119" s="216"/>
      <c r="B119" s="217"/>
      <c r="C119" s="816">
        <v>4447</v>
      </c>
      <c r="D119" s="791" t="s">
        <v>55</v>
      </c>
      <c r="E119" s="817"/>
      <c r="F119" s="817"/>
      <c r="G119" s="817" t="e">
        <f t="shared" si="8"/>
        <v>#DIV/0!</v>
      </c>
      <c r="H119" s="817"/>
      <c r="I119" s="817" t="e">
        <f t="shared" si="9"/>
        <v>#DIV/0!</v>
      </c>
      <c r="J119" s="818" t="e">
        <f t="shared" si="10"/>
        <v>#DIV/0!</v>
      </c>
      <c r="K119" s="795"/>
    </row>
    <row r="120" spans="1:11" ht="15" hidden="1" x14ac:dyDescent="0.25">
      <c r="A120" s="216"/>
      <c r="B120" s="217"/>
      <c r="C120" s="822">
        <v>4449</v>
      </c>
      <c r="D120" s="823" t="s">
        <v>55</v>
      </c>
      <c r="E120" s="823"/>
      <c r="F120" s="823"/>
      <c r="G120" s="824" t="e">
        <f t="shared" si="8"/>
        <v>#DIV/0!</v>
      </c>
      <c r="H120" s="825"/>
      <c r="I120" s="824" t="e">
        <f t="shared" si="9"/>
        <v>#DIV/0!</v>
      </c>
      <c r="J120" s="824"/>
      <c r="K120" s="826"/>
    </row>
    <row r="121" spans="1:11" ht="15" hidden="1" customHeight="1" x14ac:dyDescent="0.25">
      <c r="A121" s="216"/>
      <c r="B121" s="217"/>
      <c r="C121" s="529"/>
      <c r="D121" s="122" t="s">
        <v>155</v>
      </c>
      <c r="E121" s="148">
        <f>SUM(E122:E140)</f>
        <v>0</v>
      </c>
      <c r="F121" s="148">
        <f>SUM(F122:F140)</f>
        <v>0</v>
      </c>
      <c r="G121" s="258" t="e">
        <f t="shared" ref="G121:G140" si="11">SUM(F121/E121*100)</f>
        <v>#DIV/0!</v>
      </c>
      <c r="H121" s="148">
        <f>SUM(H122:H140)</f>
        <v>0</v>
      </c>
      <c r="I121" s="149" t="e">
        <f t="shared" si="9"/>
        <v>#DIV/0!</v>
      </c>
      <c r="J121" s="258" t="e">
        <f t="shared" ref="J121:J140" si="12">SUM(H121/E121*100)</f>
        <v>#DIV/0!</v>
      </c>
      <c r="K121" s="307"/>
    </row>
    <row r="122" spans="1:11" ht="15.75" hidden="1" customHeight="1" x14ac:dyDescent="0.25">
      <c r="A122" s="216"/>
      <c r="B122" s="217"/>
      <c r="C122" s="529"/>
      <c r="D122" s="181"/>
      <c r="E122" s="191"/>
      <c r="F122" s="191"/>
      <c r="G122" s="485"/>
      <c r="H122" s="191"/>
      <c r="I122" s="192"/>
      <c r="J122" s="485"/>
      <c r="K122" s="185"/>
    </row>
    <row r="123" spans="1:11" ht="12.75" hidden="1" customHeight="1" x14ac:dyDescent="0.25">
      <c r="A123" s="216"/>
      <c r="B123" s="217"/>
      <c r="C123" s="188">
        <v>3117</v>
      </c>
      <c r="D123" s="181" t="s">
        <v>161</v>
      </c>
      <c r="E123" s="191"/>
      <c r="F123" s="191"/>
      <c r="G123" s="485" t="e">
        <f t="shared" si="11"/>
        <v>#DIV/0!</v>
      </c>
      <c r="H123" s="191"/>
      <c r="I123" s="192" t="e">
        <f t="shared" si="9"/>
        <v>#DIV/0!</v>
      </c>
      <c r="J123" s="485" t="e">
        <f t="shared" si="12"/>
        <v>#DIV/0!</v>
      </c>
      <c r="K123" s="185"/>
    </row>
    <row r="124" spans="1:11" ht="15" hidden="1" x14ac:dyDescent="0.25">
      <c r="A124" s="216"/>
      <c r="B124" s="217"/>
      <c r="C124" s="188">
        <v>3119</v>
      </c>
      <c r="D124" s="181" t="s">
        <v>161</v>
      </c>
      <c r="E124" s="284"/>
      <c r="F124" s="337"/>
      <c r="G124" s="492" t="e">
        <f t="shared" si="11"/>
        <v>#DIV/0!</v>
      </c>
      <c r="H124" s="337"/>
      <c r="I124" s="267" t="e">
        <f t="shared" ref="I124:I140" si="13">SUM(H124/F124*100)</f>
        <v>#DIV/0!</v>
      </c>
      <c r="J124" s="492" t="e">
        <f t="shared" si="12"/>
        <v>#DIV/0!</v>
      </c>
      <c r="K124" s="268"/>
    </row>
    <row r="125" spans="1:11" ht="15" hidden="1" x14ac:dyDescent="0.25">
      <c r="A125" s="216"/>
      <c r="B125" s="217"/>
      <c r="C125" s="403">
        <v>4017</v>
      </c>
      <c r="D125" s="283" t="s">
        <v>39</v>
      </c>
      <c r="E125" s="284"/>
      <c r="F125" s="284"/>
      <c r="G125" s="492" t="e">
        <f t="shared" si="11"/>
        <v>#DIV/0!</v>
      </c>
      <c r="H125" s="337"/>
      <c r="I125" s="267" t="e">
        <f t="shared" si="13"/>
        <v>#DIV/0!</v>
      </c>
      <c r="J125" s="492" t="e">
        <f t="shared" si="12"/>
        <v>#DIV/0!</v>
      </c>
      <c r="K125" s="268"/>
    </row>
    <row r="126" spans="1:11" ht="15" hidden="1" x14ac:dyDescent="0.25">
      <c r="A126" s="216"/>
      <c r="B126" s="217"/>
      <c r="C126" s="403">
        <v>4019</v>
      </c>
      <c r="D126" s="181" t="s">
        <v>39</v>
      </c>
      <c r="E126" s="182"/>
      <c r="F126" s="182"/>
      <c r="G126" s="485" t="e">
        <f t="shared" si="11"/>
        <v>#DIV/0!</v>
      </c>
      <c r="H126" s="337"/>
      <c r="I126" s="192" t="e">
        <f t="shared" si="13"/>
        <v>#DIV/0!</v>
      </c>
      <c r="J126" s="485" t="e">
        <f t="shared" si="12"/>
        <v>#DIV/0!</v>
      </c>
      <c r="K126" s="194"/>
    </row>
    <row r="127" spans="1:11" ht="15" hidden="1" x14ac:dyDescent="0.25">
      <c r="A127" s="216"/>
      <c r="B127" s="217"/>
      <c r="C127" s="188">
        <v>4047</v>
      </c>
      <c r="D127" s="181" t="s">
        <v>41</v>
      </c>
      <c r="E127" s="182"/>
      <c r="F127" s="182"/>
      <c r="G127" s="485" t="e">
        <f t="shared" si="11"/>
        <v>#DIV/0!</v>
      </c>
      <c r="H127" s="191"/>
      <c r="I127" s="192" t="e">
        <f t="shared" si="13"/>
        <v>#DIV/0!</v>
      </c>
      <c r="J127" s="485" t="e">
        <f t="shared" si="12"/>
        <v>#DIV/0!</v>
      </c>
      <c r="K127" s="194"/>
    </row>
    <row r="128" spans="1:11" ht="15" hidden="1" x14ac:dyDescent="0.25">
      <c r="A128" s="216"/>
      <c r="B128" s="217"/>
      <c r="C128" s="188">
        <v>4049</v>
      </c>
      <c r="D128" s="181" t="s">
        <v>41</v>
      </c>
      <c r="E128" s="182"/>
      <c r="F128" s="182"/>
      <c r="G128" s="485" t="e">
        <f t="shared" si="11"/>
        <v>#DIV/0!</v>
      </c>
      <c r="H128" s="191"/>
      <c r="I128" s="192" t="e">
        <f t="shared" si="13"/>
        <v>#DIV/0!</v>
      </c>
      <c r="J128" s="485" t="e">
        <f t="shared" si="12"/>
        <v>#DIV/0!</v>
      </c>
      <c r="K128" s="194"/>
    </row>
    <row r="129" spans="1:11" ht="15" hidden="1" x14ac:dyDescent="0.25">
      <c r="A129" s="216"/>
      <c r="B129" s="217"/>
      <c r="C129" s="188">
        <v>4117</v>
      </c>
      <c r="D129" s="181" t="s">
        <v>42</v>
      </c>
      <c r="E129" s="182"/>
      <c r="F129" s="182"/>
      <c r="G129" s="485" t="e">
        <f t="shared" si="11"/>
        <v>#DIV/0!</v>
      </c>
      <c r="H129" s="191"/>
      <c r="I129" s="192" t="e">
        <f t="shared" si="13"/>
        <v>#DIV/0!</v>
      </c>
      <c r="J129" s="485" t="e">
        <f t="shared" si="12"/>
        <v>#DIV/0!</v>
      </c>
      <c r="K129" s="660"/>
    </row>
    <row r="130" spans="1:11" ht="15" hidden="1" x14ac:dyDescent="0.25">
      <c r="A130" s="216"/>
      <c r="B130" s="217"/>
      <c r="C130" s="188">
        <v>4119</v>
      </c>
      <c r="D130" s="181" t="s">
        <v>42</v>
      </c>
      <c r="E130" s="182"/>
      <c r="F130" s="182"/>
      <c r="G130" s="485" t="e">
        <f t="shared" si="11"/>
        <v>#DIV/0!</v>
      </c>
      <c r="H130" s="191"/>
      <c r="I130" s="192" t="e">
        <f t="shared" si="13"/>
        <v>#DIV/0!</v>
      </c>
      <c r="J130" s="485" t="e">
        <f t="shared" si="12"/>
        <v>#DIV/0!</v>
      </c>
      <c r="K130" s="660"/>
    </row>
    <row r="131" spans="1:11" ht="15" hidden="1" x14ac:dyDescent="0.25">
      <c r="A131" s="216"/>
      <c r="B131" s="217"/>
      <c r="C131" s="188">
        <v>4127</v>
      </c>
      <c r="D131" s="181" t="s">
        <v>43</v>
      </c>
      <c r="E131" s="182"/>
      <c r="F131" s="182"/>
      <c r="G131" s="485" t="e">
        <f t="shared" si="11"/>
        <v>#DIV/0!</v>
      </c>
      <c r="H131" s="191"/>
      <c r="I131" s="192" t="e">
        <f t="shared" si="13"/>
        <v>#DIV/0!</v>
      </c>
      <c r="J131" s="485" t="e">
        <f t="shared" si="12"/>
        <v>#DIV/0!</v>
      </c>
      <c r="K131" s="194"/>
    </row>
    <row r="132" spans="1:11" ht="15" hidden="1" x14ac:dyDescent="0.25">
      <c r="A132" s="991"/>
      <c r="B132" s="420"/>
      <c r="C132" s="397">
        <v>4129</v>
      </c>
      <c r="D132" s="398" t="s">
        <v>43</v>
      </c>
      <c r="E132" s="399"/>
      <c r="F132" s="399"/>
      <c r="G132" s="573" t="e">
        <f t="shared" si="11"/>
        <v>#DIV/0!</v>
      </c>
      <c r="H132" s="633"/>
      <c r="I132" s="574" t="e">
        <f t="shared" si="13"/>
        <v>#DIV/0!</v>
      </c>
      <c r="J132" s="573" t="e">
        <f t="shared" si="12"/>
        <v>#DIV/0!</v>
      </c>
      <c r="K132" s="576"/>
    </row>
    <row r="133" spans="1:11" ht="15" hidden="1" x14ac:dyDescent="0.25">
      <c r="A133" s="216"/>
      <c r="B133" s="217"/>
      <c r="C133" s="403">
        <v>4287</v>
      </c>
      <c r="D133" s="283" t="s">
        <v>48</v>
      </c>
      <c r="E133" s="284"/>
      <c r="F133" s="337"/>
      <c r="G133" s="492" t="e">
        <f t="shared" si="11"/>
        <v>#DIV/0!</v>
      </c>
      <c r="H133" s="337"/>
      <c r="I133" s="267" t="e">
        <f t="shared" si="13"/>
        <v>#DIV/0!</v>
      </c>
      <c r="J133" s="492" t="e">
        <f t="shared" si="12"/>
        <v>#DIV/0!</v>
      </c>
      <c r="K133" s="268"/>
    </row>
    <row r="134" spans="1:11" ht="15" hidden="1" x14ac:dyDescent="0.25">
      <c r="A134" s="216"/>
      <c r="B134" s="217"/>
      <c r="C134" s="188">
        <v>4289</v>
      </c>
      <c r="D134" s="181" t="s">
        <v>48</v>
      </c>
      <c r="E134" s="182"/>
      <c r="F134" s="191"/>
      <c r="G134" s="485" t="e">
        <f t="shared" si="11"/>
        <v>#DIV/0!</v>
      </c>
      <c r="H134" s="191"/>
      <c r="I134" s="192" t="e">
        <f t="shared" si="13"/>
        <v>#DIV/0!</v>
      </c>
      <c r="J134" s="485" t="e">
        <f t="shared" si="12"/>
        <v>#DIV/0!</v>
      </c>
      <c r="K134" s="194"/>
    </row>
    <row r="135" spans="1:11" ht="15" hidden="1" x14ac:dyDescent="0.25">
      <c r="A135" s="216"/>
      <c r="B135" s="217"/>
      <c r="C135" s="188">
        <v>4307</v>
      </c>
      <c r="D135" s="195" t="s">
        <v>22</v>
      </c>
      <c r="E135" s="182"/>
      <c r="F135" s="191"/>
      <c r="G135" s="485" t="e">
        <f t="shared" si="11"/>
        <v>#DIV/0!</v>
      </c>
      <c r="H135" s="191"/>
      <c r="I135" s="192" t="e">
        <f t="shared" si="13"/>
        <v>#DIV/0!</v>
      </c>
      <c r="J135" s="485" t="e">
        <f t="shared" si="12"/>
        <v>#DIV/0!</v>
      </c>
      <c r="K135" s="194"/>
    </row>
    <row r="136" spans="1:11" ht="15" hidden="1" x14ac:dyDescent="0.25">
      <c r="A136" s="216"/>
      <c r="B136" s="217"/>
      <c r="C136" s="188">
        <v>4309</v>
      </c>
      <c r="D136" s="195" t="s">
        <v>22</v>
      </c>
      <c r="E136" s="182"/>
      <c r="F136" s="191"/>
      <c r="G136" s="485" t="e">
        <f t="shared" si="11"/>
        <v>#DIV/0!</v>
      </c>
      <c r="H136" s="191"/>
      <c r="I136" s="192" t="e">
        <f t="shared" si="13"/>
        <v>#DIV/0!</v>
      </c>
      <c r="J136" s="485" t="e">
        <f t="shared" si="12"/>
        <v>#DIV/0!</v>
      </c>
      <c r="K136" s="194"/>
    </row>
    <row r="137" spans="1:11" ht="15" hidden="1" x14ac:dyDescent="0.25">
      <c r="A137" s="216"/>
      <c r="B137" s="217"/>
      <c r="C137" s="188">
        <v>4417</v>
      </c>
      <c r="D137" s="181" t="s">
        <v>54</v>
      </c>
      <c r="E137" s="169"/>
      <c r="F137" s="169"/>
      <c r="G137" s="564" t="e">
        <f t="shared" si="11"/>
        <v>#DIV/0!</v>
      </c>
      <c r="H137" s="169"/>
      <c r="I137" s="170" t="e">
        <f t="shared" si="13"/>
        <v>#DIV/0!</v>
      </c>
      <c r="J137" s="564" t="e">
        <f t="shared" si="12"/>
        <v>#DIV/0!</v>
      </c>
      <c r="K137" s="171"/>
    </row>
    <row r="138" spans="1:11" ht="34.5" hidden="1" customHeight="1" x14ac:dyDescent="0.25">
      <c r="A138" s="661"/>
      <c r="B138" s="662"/>
      <c r="C138" s="165">
        <v>4707</v>
      </c>
      <c r="D138" s="166" t="s">
        <v>60</v>
      </c>
      <c r="E138" s="663"/>
      <c r="F138" s="663"/>
      <c r="G138" s="664" t="e">
        <f t="shared" si="11"/>
        <v>#DIV/0!</v>
      </c>
      <c r="H138" s="665"/>
      <c r="I138" s="664" t="e">
        <f t="shared" si="13"/>
        <v>#DIV/0!</v>
      </c>
      <c r="J138" s="664" t="e">
        <f t="shared" si="12"/>
        <v>#DIV/0!</v>
      </c>
      <c r="K138" s="666"/>
    </row>
    <row r="139" spans="1:11" ht="30" hidden="1" customHeight="1" x14ac:dyDescent="0.25">
      <c r="A139" s="667"/>
      <c r="B139" s="662"/>
      <c r="C139" s="165">
        <v>4709</v>
      </c>
      <c r="D139" s="166" t="s">
        <v>60</v>
      </c>
      <c r="E139" s="668"/>
      <c r="F139" s="668"/>
      <c r="G139" s="669"/>
      <c r="H139" s="670"/>
      <c r="I139" s="669"/>
      <c r="J139" s="669"/>
      <c r="K139" s="671"/>
    </row>
    <row r="140" spans="1:11" ht="15" hidden="1" x14ac:dyDescent="0.25">
      <c r="A140" s="662"/>
      <c r="B140" s="662"/>
      <c r="C140" s="58"/>
      <c r="D140" s="672"/>
      <c r="E140" s="673"/>
      <c r="F140" s="673"/>
      <c r="G140" s="674" t="e">
        <f t="shared" si="11"/>
        <v>#DIV/0!</v>
      </c>
      <c r="H140" s="673"/>
      <c r="I140" s="674" t="e">
        <f t="shared" si="13"/>
        <v>#DIV/0!</v>
      </c>
      <c r="J140" s="674" t="e">
        <f t="shared" si="12"/>
        <v>#DIV/0!</v>
      </c>
      <c r="K140" s="658"/>
    </row>
    <row r="141" spans="1:11" ht="15" hidden="1" x14ac:dyDescent="0.25">
      <c r="A141" s="662"/>
      <c r="B141" s="662"/>
      <c r="C141" s="658"/>
      <c r="D141" s="418" t="s">
        <v>139</v>
      </c>
      <c r="E141" s="418">
        <f>SUM(E142)</f>
        <v>0</v>
      </c>
      <c r="F141" s="418">
        <f>SUM(F142)</f>
        <v>0</v>
      </c>
      <c r="G141" s="418"/>
      <c r="H141" s="418"/>
      <c r="I141" s="418"/>
      <c r="J141" s="418"/>
      <c r="K141" s="418"/>
    </row>
    <row r="142" spans="1:11" ht="75.75" hidden="1" thickBot="1" x14ac:dyDescent="0.3">
      <c r="A142" s="675"/>
      <c r="B142" s="675"/>
      <c r="C142" s="676">
        <v>2910</v>
      </c>
      <c r="D142" s="677" t="s">
        <v>216</v>
      </c>
      <c r="E142" s="678"/>
      <c r="F142" s="678"/>
      <c r="G142" s="678"/>
      <c r="H142" s="678"/>
      <c r="I142" s="678"/>
      <c r="J142" s="678"/>
      <c r="K142" s="678"/>
    </row>
    <row r="143" spans="1:11" ht="15" x14ac:dyDescent="0.25">
      <c r="A143" s="51"/>
      <c r="B143" s="51"/>
      <c r="C143" s="52"/>
      <c r="D143" s="51"/>
      <c r="E143" s="51"/>
      <c r="F143" s="51"/>
      <c r="G143" s="51"/>
      <c r="H143" s="51"/>
      <c r="I143" s="51"/>
      <c r="J143" s="51"/>
      <c r="K143" s="51"/>
    </row>
  </sheetData>
  <sheetProtection selectLockedCells="1" selectUnlockedCells="1"/>
  <mergeCells count="1">
    <mergeCell ref="D6:D8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88" firstPageNumber="0" fitToHeight="0" orientation="landscape" r:id="rId1"/>
  <headerFooter alignWithMargins="0"/>
  <rowBreaks count="2" manualBreakCount="2">
    <brk id="29" max="10" man="1"/>
    <brk id="69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view="pageBreakPreview" zoomScale="115" zoomScaleNormal="100" zoomScaleSheetLayoutView="115" workbookViewId="0">
      <pane xSplit="3" ySplit="9" topLeftCell="D129" activePane="bottomRight" state="frozen"/>
      <selection pane="topRight" activeCell="D1" sqref="D1"/>
      <selection pane="bottomLeft" activeCell="A10" sqref="A10"/>
      <selection pane="bottomRight" activeCell="E139" sqref="E139"/>
    </sheetView>
  </sheetViews>
  <sheetFormatPr defaultRowHeight="12.75" x14ac:dyDescent="0.2"/>
  <cols>
    <col min="1" max="1" width="5.28515625" style="1" customWidth="1"/>
    <col min="2" max="2" width="7.5703125" style="1" customWidth="1"/>
    <col min="3" max="3" width="5.7109375" style="2" customWidth="1"/>
    <col min="4" max="4" width="44.7109375" style="3" customWidth="1"/>
    <col min="5" max="5" width="14.7109375" style="3" customWidth="1"/>
    <col min="6" max="6" width="14.7109375" style="1" customWidth="1"/>
    <col min="7" max="7" width="9.28515625" style="1" customWidth="1"/>
    <col min="8" max="8" width="14.7109375" style="1" customWidth="1"/>
    <col min="9" max="10" width="9.28515625" style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3"/>
      <c r="I1" s="53" t="s">
        <v>0</v>
      </c>
      <c r="J1" s="54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4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3"/>
      <c r="I3" s="53" t="s">
        <v>239</v>
      </c>
      <c r="J3" s="54"/>
      <c r="K3" s="51"/>
    </row>
    <row r="4" spans="1:11" ht="15" x14ac:dyDescent="0.25">
      <c r="A4" s="51"/>
      <c r="B4" s="51"/>
      <c r="C4" s="52"/>
      <c r="D4" s="101" t="s">
        <v>245</v>
      </c>
      <c r="E4" s="101"/>
      <c r="F4" s="51"/>
      <c r="G4" s="51"/>
      <c r="H4" s="51"/>
      <c r="I4" s="51"/>
      <c r="J4" s="54"/>
      <c r="K4" s="51"/>
    </row>
    <row r="5" spans="1:11" ht="15" x14ac:dyDescent="0.25">
      <c r="A5" s="685"/>
      <c r="B5" s="102"/>
      <c r="C5" s="61"/>
      <c r="D5" s="1462" t="s">
        <v>32</v>
      </c>
      <c r="E5" s="62" t="s">
        <v>2</v>
      </c>
      <c r="F5" s="63" t="s">
        <v>3</v>
      </c>
      <c r="G5" s="63" t="s">
        <v>4</v>
      </c>
      <c r="H5" s="63" t="s">
        <v>5</v>
      </c>
      <c r="I5" s="63" t="s">
        <v>4</v>
      </c>
      <c r="J5" s="63" t="s">
        <v>4</v>
      </c>
      <c r="K5" s="64"/>
    </row>
    <row r="6" spans="1:11" ht="15" x14ac:dyDescent="0.25">
      <c r="A6" s="686" t="s">
        <v>6</v>
      </c>
      <c r="B6" s="67" t="s">
        <v>7</v>
      </c>
      <c r="C6" s="67" t="s">
        <v>8</v>
      </c>
      <c r="D6" s="1462"/>
      <c r="E6" s="68" t="s">
        <v>9</v>
      </c>
      <c r="F6" s="69" t="s">
        <v>10</v>
      </c>
      <c r="G6" s="70" t="s">
        <v>11</v>
      </c>
      <c r="H6" s="69" t="s">
        <v>12</v>
      </c>
      <c r="I6" s="70" t="s">
        <v>13</v>
      </c>
      <c r="J6" s="70" t="s">
        <v>14</v>
      </c>
      <c r="K6" s="71" t="s">
        <v>15</v>
      </c>
    </row>
    <row r="7" spans="1:11" ht="15" x14ac:dyDescent="0.25">
      <c r="A7" s="687"/>
      <c r="B7" s="67"/>
      <c r="C7" s="67"/>
      <c r="D7" s="1462"/>
      <c r="E7" s="68" t="s">
        <v>218</v>
      </c>
      <c r="F7" s="69" t="s">
        <v>240</v>
      </c>
      <c r="G7" s="69" t="s">
        <v>16</v>
      </c>
      <c r="H7" s="69" t="s">
        <v>241</v>
      </c>
      <c r="I7" s="69" t="s">
        <v>16</v>
      </c>
      <c r="J7" s="69" t="s">
        <v>16</v>
      </c>
      <c r="K7" s="72"/>
    </row>
    <row r="8" spans="1:11" s="7" customFormat="1" ht="10.5" customHeight="1" x14ac:dyDescent="0.2">
      <c r="A8" s="688">
        <v>1</v>
      </c>
      <c r="B8" s="75">
        <v>2</v>
      </c>
      <c r="C8" s="75">
        <v>3</v>
      </c>
      <c r="D8" s="75">
        <v>4</v>
      </c>
      <c r="E8" s="76">
        <v>5</v>
      </c>
      <c r="F8" s="75">
        <v>6</v>
      </c>
      <c r="G8" s="75">
        <v>7</v>
      </c>
      <c r="H8" s="75">
        <v>8</v>
      </c>
      <c r="I8" s="75">
        <v>9</v>
      </c>
      <c r="J8" s="75">
        <v>10</v>
      </c>
      <c r="K8" s="77">
        <v>11</v>
      </c>
    </row>
    <row r="9" spans="1:11" s="21" customFormat="1" ht="18.75" customHeight="1" x14ac:dyDescent="0.2">
      <c r="A9" s="385">
        <v>854</v>
      </c>
      <c r="B9" s="555"/>
      <c r="C9" s="555"/>
      <c r="D9" s="555" t="s">
        <v>179</v>
      </c>
      <c r="E9" s="46">
        <f>SUM(E10+E43+E66+E101+E127+E103+E130+E144+E35)</f>
        <v>3964062</v>
      </c>
      <c r="F9" s="46">
        <f>SUM(F10+F43+F66+F101+F127+F103+F130+F144+F35)</f>
        <v>3964062</v>
      </c>
      <c r="G9" s="47">
        <f t="shared" ref="G9:G104" si="0">SUM(F9/E9*100)</f>
        <v>100</v>
      </c>
      <c r="H9" s="46">
        <f>SUM(H10+H43+H66+H101+H127+H103+H130+H144+H35+H122)</f>
        <v>3705199</v>
      </c>
      <c r="I9" s="683">
        <f t="shared" ref="I9:I66" si="1">SUM(H9/F9*100)</f>
        <v>93.469754004856625</v>
      </c>
      <c r="J9" s="683">
        <f t="shared" ref="J9:J103" si="2">SUM(H9/E9*100)</f>
        <v>93.469754004856625</v>
      </c>
      <c r="K9" s="684"/>
    </row>
    <row r="10" spans="1:11" s="9" customFormat="1" ht="15" customHeight="1" x14ac:dyDescent="0.2">
      <c r="A10" s="720"/>
      <c r="B10" s="100">
        <v>85403</v>
      </c>
      <c r="C10" s="100"/>
      <c r="D10" s="156" t="s">
        <v>180</v>
      </c>
      <c r="E10" s="90">
        <f>SUM(E11+E32)</f>
        <v>1803129</v>
      </c>
      <c r="F10" s="90">
        <f>SUM(F11+F32)</f>
        <v>1803129</v>
      </c>
      <c r="G10" s="91">
        <f t="shared" si="0"/>
        <v>100</v>
      </c>
      <c r="H10" s="92">
        <f>SUM(H11+H32)</f>
        <v>1869292</v>
      </c>
      <c r="I10" s="94">
        <f t="shared" si="1"/>
        <v>103.66934367979219</v>
      </c>
      <c r="J10" s="94">
        <f t="shared" si="2"/>
        <v>103.66934367979219</v>
      </c>
      <c r="K10" s="277"/>
    </row>
    <row r="11" spans="1:11" s="9" customFormat="1" ht="15" customHeight="1" x14ac:dyDescent="0.2">
      <c r="A11" s="385"/>
      <c r="B11" s="97"/>
      <c r="C11" s="232"/>
      <c r="D11" s="122" t="s">
        <v>137</v>
      </c>
      <c r="E11" s="146">
        <f>SUM(E12:E31)</f>
        <v>1790026</v>
      </c>
      <c r="F11" s="146">
        <f>SUM(F12:F31)</f>
        <v>1790026</v>
      </c>
      <c r="G11" s="147">
        <f t="shared" si="0"/>
        <v>100</v>
      </c>
      <c r="H11" s="148">
        <f>SUM(H12:H31)</f>
        <v>1820334</v>
      </c>
      <c r="I11" s="149">
        <f t="shared" si="1"/>
        <v>101.69315976415984</v>
      </c>
      <c r="J11" s="149">
        <f t="shared" si="2"/>
        <v>101.69315976415984</v>
      </c>
      <c r="K11" s="230"/>
    </row>
    <row r="12" spans="1:11" s="9" customFormat="1" ht="12.75" customHeight="1" x14ac:dyDescent="0.25">
      <c r="A12" s="392"/>
      <c r="B12" s="157"/>
      <c r="C12" s="107">
        <v>3020</v>
      </c>
      <c r="D12" s="124" t="s">
        <v>37</v>
      </c>
      <c r="E12" s="125">
        <v>4250</v>
      </c>
      <c r="F12" s="125">
        <v>4250</v>
      </c>
      <c r="G12" s="126">
        <f t="shared" si="0"/>
        <v>100</v>
      </c>
      <c r="H12" s="127">
        <v>4250</v>
      </c>
      <c r="I12" s="128">
        <f t="shared" si="1"/>
        <v>100</v>
      </c>
      <c r="J12" s="128">
        <f t="shared" si="2"/>
        <v>100</v>
      </c>
      <c r="K12" s="512"/>
    </row>
    <row r="13" spans="1:11" ht="12.75" customHeight="1" x14ac:dyDescent="0.25">
      <c r="A13" s="392"/>
      <c r="B13" s="157"/>
      <c r="C13" s="188">
        <v>4010</v>
      </c>
      <c r="D13" s="181" t="s">
        <v>39</v>
      </c>
      <c r="E13" s="182">
        <v>1009757</v>
      </c>
      <c r="F13" s="182">
        <v>1009757</v>
      </c>
      <c r="G13" s="183">
        <f t="shared" si="0"/>
        <v>100</v>
      </c>
      <c r="H13" s="182">
        <v>1070129</v>
      </c>
      <c r="I13" s="183">
        <f t="shared" si="1"/>
        <v>105.97886422178802</v>
      </c>
      <c r="J13" s="183">
        <f t="shared" si="2"/>
        <v>105.97886422178802</v>
      </c>
      <c r="K13" s="185"/>
    </row>
    <row r="14" spans="1:11" ht="12.75" customHeight="1" x14ac:dyDescent="0.25">
      <c r="A14" s="392"/>
      <c r="B14" s="157"/>
      <c r="C14" s="188">
        <v>4040</v>
      </c>
      <c r="D14" s="181" t="s">
        <v>41</v>
      </c>
      <c r="E14" s="182">
        <v>91844</v>
      </c>
      <c r="F14" s="182">
        <v>91844</v>
      </c>
      <c r="G14" s="183">
        <f t="shared" si="0"/>
        <v>100</v>
      </c>
      <c r="H14" s="182">
        <v>90000</v>
      </c>
      <c r="I14" s="183">
        <f t="shared" si="1"/>
        <v>97.992247724402247</v>
      </c>
      <c r="J14" s="183">
        <f t="shared" si="2"/>
        <v>97.992247724402247</v>
      </c>
      <c r="K14" s="185"/>
    </row>
    <row r="15" spans="1:11" ht="12.75" customHeight="1" x14ac:dyDescent="0.25">
      <c r="A15" s="392"/>
      <c r="B15" s="157"/>
      <c r="C15" s="188">
        <v>4110</v>
      </c>
      <c r="D15" s="181" t="s">
        <v>42</v>
      </c>
      <c r="E15" s="182">
        <v>185700</v>
      </c>
      <c r="F15" s="182">
        <v>185700</v>
      </c>
      <c r="G15" s="183">
        <f t="shared" si="0"/>
        <v>100</v>
      </c>
      <c r="H15" s="182">
        <v>189505</v>
      </c>
      <c r="I15" s="183">
        <f t="shared" si="1"/>
        <v>102.04900376952072</v>
      </c>
      <c r="J15" s="183">
        <f t="shared" si="2"/>
        <v>102.04900376952072</v>
      </c>
      <c r="K15" s="185"/>
    </row>
    <row r="16" spans="1:11" ht="12.75" customHeight="1" x14ac:dyDescent="0.25">
      <c r="A16" s="392"/>
      <c r="B16" s="157"/>
      <c r="C16" s="188">
        <v>4120</v>
      </c>
      <c r="D16" s="181" t="s">
        <v>43</v>
      </c>
      <c r="E16" s="182">
        <v>26450</v>
      </c>
      <c r="F16" s="182">
        <v>26450</v>
      </c>
      <c r="G16" s="183">
        <f t="shared" si="0"/>
        <v>100</v>
      </c>
      <c r="H16" s="182">
        <v>26975</v>
      </c>
      <c r="I16" s="183">
        <f t="shared" si="1"/>
        <v>101.98487712665407</v>
      </c>
      <c r="J16" s="183">
        <f t="shared" si="2"/>
        <v>101.98487712665407</v>
      </c>
      <c r="K16" s="185"/>
    </row>
    <row r="17" spans="1:11" ht="12.75" customHeight="1" x14ac:dyDescent="0.25">
      <c r="A17" s="392"/>
      <c r="B17" s="157"/>
      <c r="C17" s="188">
        <v>4170</v>
      </c>
      <c r="D17" s="181" t="s">
        <v>45</v>
      </c>
      <c r="E17" s="182">
        <v>3695</v>
      </c>
      <c r="F17" s="182">
        <v>3695</v>
      </c>
      <c r="G17" s="183">
        <f t="shared" si="0"/>
        <v>100</v>
      </c>
      <c r="H17" s="182">
        <v>3695</v>
      </c>
      <c r="I17" s="654">
        <f t="shared" si="1"/>
        <v>100</v>
      </c>
      <c r="J17" s="183">
        <f t="shared" si="2"/>
        <v>100</v>
      </c>
      <c r="K17" s="185"/>
    </row>
    <row r="18" spans="1:11" ht="12.75" customHeight="1" x14ac:dyDescent="0.25">
      <c r="A18" s="392"/>
      <c r="B18" s="157"/>
      <c r="C18" s="188">
        <v>4210</v>
      </c>
      <c r="D18" s="181" t="s">
        <v>31</v>
      </c>
      <c r="E18" s="182">
        <v>79719</v>
      </c>
      <c r="F18" s="182">
        <v>79719</v>
      </c>
      <c r="G18" s="183">
        <f t="shared" si="0"/>
        <v>100</v>
      </c>
      <c r="H18" s="182">
        <v>72405</v>
      </c>
      <c r="I18" s="183">
        <f t="shared" si="1"/>
        <v>90.825273774131631</v>
      </c>
      <c r="J18" s="183">
        <f t="shared" si="2"/>
        <v>90.825273774131631</v>
      </c>
      <c r="K18" s="185"/>
    </row>
    <row r="19" spans="1:11" ht="12.75" customHeight="1" x14ac:dyDescent="0.25">
      <c r="A19" s="392"/>
      <c r="B19" s="157"/>
      <c r="C19" s="188">
        <v>4220</v>
      </c>
      <c r="D19" s="273" t="s">
        <v>162</v>
      </c>
      <c r="E19" s="182">
        <v>1080</v>
      </c>
      <c r="F19" s="182">
        <v>1080</v>
      </c>
      <c r="G19" s="183">
        <f t="shared" si="0"/>
        <v>100</v>
      </c>
      <c r="H19" s="182">
        <v>1080</v>
      </c>
      <c r="I19" s="183">
        <f t="shared" si="1"/>
        <v>100</v>
      </c>
      <c r="J19" s="183">
        <f t="shared" si="2"/>
        <v>100</v>
      </c>
      <c r="K19" s="185"/>
    </row>
    <row r="20" spans="1:11" ht="12.75" customHeight="1" x14ac:dyDescent="0.25">
      <c r="A20" s="392"/>
      <c r="B20" s="157"/>
      <c r="C20" s="188">
        <v>4240</v>
      </c>
      <c r="D20" s="181" t="s">
        <v>88</v>
      </c>
      <c r="E20" s="182">
        <v>11644</v>
      </c>
      <c r="F20" s="182">
        <v>11644</v>
      </c>
      <c r="G20" s="183">
        <f t="shared" si="0"/>
        <v>100</v>
      </c>
      <c r="H20" s="182">
        <v>8144</v>
      </c>
      <c r="I20" s="183">
        <f t="shared" si="1"/>
        <v>69.941600824458945</v>
      </c>
      <c r="J20" s="183">
        <f t="shared" si="2"/>
        <v>69.941600824458945</v>
      </c>
      <c r="K20" s="185"/>
    </row>
    <row r="21" spans="1:11" ht="12.75" customHeight="1" x14ac:dyDescent="0.25">
      <c r="A21" s="392"/>
      <c r="B21" s="157"/>
      <c r="C21" s="188">
        <v>4260</v>
      </c>
      <c r="D21" s="181" t="s">
        <v>46</v>
      </c>
      <c r="E21" s="182">
        <v>109132</v>
      </c>
      <c r="F21" s="182">
        <v>109132</v>
      </c>
      <c r="G21" s="183">
        <f t="shared" si="0"/>
        <v>100</v>
      </c>
      <c r="H21" s="182">
        <v>109132</v>
      </c>
      <c r="I21" s="183">
        <f t="shared" si="1"/>
        <v>100</v>
      </c>
      <c r="J21" s="183">
        <f t="shared" si="2"/>
        <v>100</v>
      </c>
      <c r="K21" s="185"/>
    </row>
    <row r="22" spans="1:11" ht="12.75" customHeight="1" x14ac:dyDescent="0.25">
      <c r="A22" s="392"/>
      <c r="B22" s="157"/>
      <c r="C22" s="188">
        <v>4270</v>
      </c>
      <c r="D22" s="181" t="s">
        <v>47</v>
      </c>
      <c r="E22" s="182">
        <v>3167</v>
      </c>
      <c r="F22" s="182">
        <v>3167</v>
      </c>
      <c r="G22" s="183">
        <f t="shared" si="0"/>
        <v>100</v>
      </c>
      <c r="H22" s="182">
        <v>3167</v>
      </c>
      <c r="I22" s="183">
        <f t="shared" si="1"/>
        <v>100</v>
      </c>
      <c r="J22" s="183">
        <f t="shared" si="2"/>
        <v>100</v>
      </c>
      <c r="K22" s="185"/>
    </row>
    <row r="23" spans="1:11" ht="12.75" customHeight="1" x14ac:dyDescent="0.25">
      <c r="A23" s="392"/>
      <c r="B23" s="157"/>
      <c r="C23" s="188">
        <v>4280</v>
      </c>
      <c r="D23" s="181" t="s">
        <v>48</v>
      </c>
      <c r="E23" s="182">
        <v>1985</v>
      </c>
      <c r="F23" s="182">
        <v>1985</v>
      </c>
      <c r="G23" s="183">
        <f t="shared" si="0"/>
        <v>100</v>
      </c>
      <c r="H23" s="182">
        <v>1985</v>
      </c>
      <c r="I23" s="183">
        <f t="shared" si="1"/>
        <v>100</v>
      </c>
      <c r="J23" s="183">
        <f t="shared" si="2"/>
        <v>100</v>
      </c>
      <c r="K23" s="185"/>
    </row>
    <row r="24" spans="1:11" ht="12.75" customHeight="1" x14ac:dyDescent="0.25">
      <c r="A24" s="392"/>
      <c r="B24" s="157"/>
      <c r="C24" s="188">
        <v>4300</v>
      </c>
      <c r="D24" s="195" t="s">
        <v>22</v>
      </c>
      <c r="E24" s="182">
        <v>154728</v>
      </c>
      <c r="F24" s="182">
        <v>154728</v>
      </c>
      <c r="G24" s="183">
        <f t="shared" si="0"/>
        <v>100</v>
      </c>
      <c r="H24" s="182">
        <v>154728</v>
      </c>
      <c r="I24" s="183">
        <f t="shared" si="1"/>
        <v>100</v>
      </c>
      <c r="J24" s="183">
        <f t="shared" si="2"/>
        <v>100</v>
      </c>
      <c r="K24" s="185"/>
    </row>
    <row r="25" spans="1:11" ht="15.75" customHeight="1" x14ac:dyDescent="0.2">
      <c r="A25" s="392"/>
      <c r="B25" s="157"/>
      <c r="C25" s="189">
        <v>4360</v>
      </c>
      <c r="D25" s="1004" t="s">
        <v>234</v>
      </c>
      <c r="E25" s="191">
        <v>7449</v>
      </c>
      <c r="F25" s="191">
        <v>7449</v>
      </c>
      <c r="G25" s="192">
        <f t="shared" si="0"/>
        <v>100</v>
      </c>
      <c r="H25" s="191">
        <v>7449</v>
      </c>
      <c r="I25" s="192">
        <f t="shared" si="1"/>
        <v>100</v>
      </c>
      <c r="J25" s="192">
        <f t="shared" si="2"/>
        <v>100</v>
      </c>
      <c r="K25" s="194"/>
    </row>
    <row r="26" spans="1:11" ht="12.75" customHeight="1" x14ac:dyDescent="0.25">
      <c r="A26" s="392"/>
      <c r="B26" s="157"/>
      <c r="C26" s="188">
        <v>4410</v>
      </c>
      <c r="D26" s="181" t="s">
        <v>54</v>
      </c>
      <c r="E26" s="182">
        <v>1000</v>
      </c>
      <c r="F26" s="182">
        <v>1000</v>
      </c>
      <c r="G26" s="183">
        <f t="shared" si="0"/>
        <v>100</v>
      </c>
      <c r="H26" s="182">
        <v>1000</v>
      </c>
      <c r="I26" s="183">
        <f t="shared" si="1"/>
        <v>100</v>
      </c>
      <c r="J26" s="183">
        <f t="shared" si="2"/>
        <v>100</v>
      </c>
      <c r="K26" s="185"/>
    </row>
    <row r="27" spans="1:11" ht="12.75" customHeight="1" x14ac:dyDescent="0.25">
      <c r="A27" s="392"/>
      <c r="B27" s="157"/>
      <c r="C27" s="188">
        <v>4430</v>
      </c>
      <c r="D27" s="181" t="s">
        <v>93</v>
      </c>
      <c r="E27" s="182">
        <v>74</v>
      </c>
      <c r="F27" s="182">
        <v>74</v>
      </c>
      <c r="G27" s="183">
        <f t="shared" si="0"/>
        <v>100</v>
      </c>
      <c r="H27" s="182"/>
      <c r="I27" s="183">
        <f t="shared" si="1"/>
        <v>0</v>
      </c>
      <c r="J27" s="183">
        <f t="shared" si="2"/>
        <v>0</v>
      </c>
      <c r="K27" s="185"/>
    </row>
    <row r="28" spans="1:11" ht="12.75" customHeight="1" x14ac:dyDescent="0.25">
      <c r="A28" s="392"/>
      <c r="B28" s="157"/>
      <c r="C28" s="188">
        <v>4440</v>
      </c>
      <c r="D28" s="181" t="s">
        <v>55</v>
      </c>
      <c r="E28" s="182">
        <v>46880</v>
      </c>
      <c r="F28" s="182">
        <v>46880</v>
      </c>
      <c r="G28" s="183">
        <f t="shared" si="0"/>
        <v>100</v>
      </c>
      <c r="H28" s="182">
        <v>49614</v>
      </c>
      <c r="I28" s="183">
        <f t="shared" si="1"/>
        <v>105.83191126279863</v>
      </c>
      <c r="J28" s="183">
        <f t="shared" si="2"/>
        <v>105.83191126279863</v>
      </c>
      <c r="K28" s="185"/>
    </row>
    <row r="29" spans="1:11" ht="12.75" customHeight="1" x14ac:dyDescent="0.25">
      <c r="A29" s="392"/>
      <c r="B29" s="157"/>
      <c r="C29" s="188">
        <v>4610</v>
      </c>
      <c r="D29" s="181" t="s">
        <v>95</v>
      </c>
      <c r="E29" s="182">
        <v>898</v>
      </c>
      <c r="F29" s="182">
        <v>898</v>
      </c>
      <c r="G29" s="183">
        <f t="shared" si="0"/>
        <v>100</v>
      </c>
      <c r="H29" s="182">
        <v>896</v>
      </c>
      <c r="I29" s="183">
        <f t="shared" si="1"/>
        <v>99.777282850779514</v>
      </c>
      <c r="J29" s="183">
        <f t="shared" si="2"/>
        <v>99.777282850779514</v>
      </c>
      <c r="K29" s="185"/>
    </row>
    <row r="30" spans="1:11" ht="35.25" customHeight="1" x14ac:dyDescent="0.25">
      <c r="A30" s="392"/>
      <c r="B30" s="157"/>
      <c r="C30" s="189">
        <v>4700</v>
      </c>
      <c r="D30" s="331" t="s">
        <v>60</v>
      </c>
      <c r="E30" s="191">
        <v>39574</v>
      </c>
      <c r="F30" s="191">
        <v>39574</v>
      </c>
      <c r="G30" s="192">
        <f t="shared" si="0"/>
        <v>100</v>
      </c>
      <c r="H30" s="191">
        <v>14430</v>
      </c>
      <c r="I30" s="192">
        <f t="shared" si="1"/>
        <v>36.463334512558745</v>
      </c>
      <c r="J30" s="192">
        <f t="shared" si="2"/>
        <v>36.463334512558745</v>
      </c>
      <c r="K30" s="185"/>
    </row>
    <row r="31" spans="1:11" ht="12.75" customHeight="1" x14ac:dyDescent="0.2">
      <c r="A31" s="392"/>
      <c r="B31" s="157"/>
      <c r="C31" s="165">
        <v>4780</v>
      </c>
      <c r="D31" s="629" t="s">
        <v>138</v>
      </c>
      <c r="E31" s="169">
        <v>11000</v>
      </c>
      <c r="F31" s="169">
        <v>11000</v>
      </c>
      <c r="G31" s="170">
        <f t="shared" si="0"/>
        <v>100</v>
      </c>
      <c r="H31" s="169">
        <v>11750</v>
      </c>
      <c r="I31" s="170">
        <f t="shared" si="1"/>
        <v>106.81818181818181</v>
      </c>
      <c r="J31" s="170">
        <f t="shared" si="2"/>
        <v>106.81818181818181</v>
      </c>
      <c r="K31" s="171"/>
    </row>
    <row r="32" spans="1:11" ht="15" customHeight="1" x14ac:dyDescent="0.25">
      <c r="A32" s="392"/>
      <c r="B32" s="157"/>
      <c r="C32" s="1220"/>
      <c r="D32" s="1113" t="s">
        <v>139</v>
      </c>
      <c r="E32" s="1114">
        <f>SUM(E33:E34)</f>
        <v>13103</v>
      </c>
      <c r="F32" s="1114">
        <f>SUM(F33:F34)</f>
        <v>13103</v>
      </c>
      <c r="G32" s="1089">
        <f>SUM(F32/E32*100)</f>
        <v>100</v>
      </c>
      <c r="H32" s="1114">
        <f>SUM(H33:H34)</f>
        <v>48958</v>
      </c>
      <c r="I32" s="1089">
        <f t="shared" si="1"/>
        <v>373.63962451347021</v>
      </c>
      <c r="J32" s="1089">
        <f t="shared" si="2"/>
        <v>373.63962451347021</v>
      </c>
      <c r="K32" s="1223"/>
    </row>
    <row r="33" spans="1:11" ht="12.75" customHeight="1" x14ac:dyDescent="0.25">
      <c r="A33" s="178"/>
      <c r="B33" s="570"/>
      <c r="C33" s="689">
        <v>4010</v>
      </c>
      <c r="D33" s="420" t="s">
        <v>39</v>
      </c>
      <c r="E33" s="690">
        <v>13103</v>
      </c>
      <c r="F33" s="690">
        <v>13103</v>
      </c>
      <c r="G33" s="691">
        <f t="shared" si="0"/>
        <v>100</v>
      </c>
      <c r="H33" s="690">
        <v>48958</v>
      </c>
      <c r="I33" s="691">
        <f t="shared" si="1"/>
        <v>373.63962451347021</v>
      </c>
      <c r="J33" s="691">
        <f t="shared" si="2"/>
        <v>373.63962451347021</v>
      </c>
      <c r="K33" s="692"/>
    </row>
    <row r="34" spans="1:11" ht="12.75" hidden="1" customHeight="1" x14ac:dyDescent="0.25">
      <c r="A34" s="178"/>
      <c r="B34" s="157"/>
      <c r="C34" s="211">
        <v>4110</v>
      </c>
      <c r="D34" s="217" t="s">
        <v>42</v>
      </c>
      <c r="E34" s="187"/>
      <c r="F34" s="187"/>
      <c r="G34" s="213" t="e">
        <f t="shared" si="0"/>
        <v>#DIV/0!</v>
      </c>
      <c r="H34" s="187"/>
      <c r="I34" s="213" t="e">
        <f t="shared" si="1"/>
        <v>#DIV/0!</v>
      </c>
      <c r="J34" s="213" t="e">
        <f t="shared" si="2"/>
        <v>#DIV/0!</v>
      </c>
      <c r="K34" s="215"/>
    </row>
    <row r="35" spans="1:11" ht="12.75" customHeight="1" x14ac:dyDescent="0.2">
      <c r="A35" s="178"/>
      <c r="B35" s="1065">
        <v>85404</v>
      </c>
      <c r="C35" s="1286"/>
      <c r="D35" s="1287" t="s">
        <v>230</v>
      </c>
      <c r="E35" s="1221">
        <f>SUM(E37:E42)</f>
        <v>45910</v>
      </c>
      <c r="F35" s="1221">
        <f>SUM(F37:F42)</f>
        <v>45910</v>
      </c>
      <c r="G35" s="1089">
        <f>SUM(F35/E35*100)</f>
        <v>100</v>
      </c>
      <c r="H35" s="1221">
        <f>SUM(H37:H42)</f>
        <v>71666</v>
      </c>
      <c r="I35" s="1089">
        <f>SUM(H35/F35*100)</f>
        <v>156.10106730559792</v>
      </c>
      <c r="J35" s="1089">
        <f>SUM(H35/E35*100)</f>
        <v>156.10106730559792</v>
      </c>
      <c r="K35" s="1223"/>
    </row>
    <row r="36" spans="1:11" ht="12.75" customHeight="1" x14ac:dyDescent="0.25">
      <c r="A36" s="392"/>
      <c r="B36" s="157"/>
      <c r="C36" s="211"/>
      <c r="D36" s="336" t="s">
        <v>137</v>
      </c>
      <c r="E36" s="1204"/>
      <c r="F36" s="1204"/>
      <c r="G36" s="1205"/>
      <c r="H36" s="1204"/>
      <c r="I36" s="1205"/>
      <c r="J36" s="1205"/>
      <c r="K36" s="1103"/>
    </row>
    <row r="37" spans="1:11" ht="12.75" customHeight="1" x14ac:dyDescent="0.25">
      <c r="A37" s="395"/>
      <c r="B37" s="570"/>
      <c r="C37" s="689">
        <v>4010</v>
      </c>
      <c r="D37" s="420" t="s">
        <v>39</v>
      </c>
      <c r="E37" s="690">
        <v>34150</v>
      </c>
      <c r="F37" s="690">
        <v>34150</v>
      </c>
      <c r="G37" s="596">
        <f t="shared" si="0"/>
        <v>100</v>
      </c>
      <c r="H37" s="690">
        <v>53716</v>
      </c>
      <c r="I37" s="691">
        <f t="shared" ref="I37:I42" si="3">SUM(H37/F37*100)</f>
        <v>157.29428989751096</v>
      </c>
      <c r="J37" s="691">
        <f t="shared" ref="J37:J42" si="4">SUM(H37/E37*100)</f>
        <v>157.29428989751096</v>
      </c>
      <c r="K37" s="692"/>
    </row>
    <row r="38" spans="1:11" ht="12.75" customHeight="1" x14ac:dyDescent="0.25">
      <c r="A38" s="392"/>
      <c r="B38" s="157"/>
      <c r="C38" s="1224">
        <v>4040</v>
      </c>
      <c r="D38" s="1225" t="s">
        <v>41</v>
      </c>
      <c r="E38" s="1362">
        <v>850</v>
      </c>
      <c r="F38" s="1362">
        <v>850</v>
      </c>
      <c r="G38" s="1038">
        <f t="shared" si="0"/>
        <v>100</v>
      </c>
      <c r="H38" s="1362">
        <v>2500</v>
      </c>
      <c r="I38" s="1035">
        <f>SUM(H38/F38*100)</f>
        <v>294.11764705882354</v>
      </c>
      <c r="J38" s="1035">
        <f>SUM(H38/E38*100)</f>
        <v>294.11764705882354</v>
      </c>
      <c r="K38" s="1271"/>
    </row>
    <row r="39" spans="1:11" ht="12.75" customHeight="1" x14ac:dyDescent="0.25">
      <c r="A39" s="392"/>
      <c r="B39" s="157"/>
      <c r="C39" s="188">
        <v>4110</v>
      </c>
      <c r="D39" s="181" t="s">
        <v>42</v>
      </c>
      <c r="E39" s="182">
        <v>6027</v>
      </c>
      <c r="F39" s="182">
        <v>6027</v>
      </c>
      <c r="G39" s="192">
        <f t="shared" si="0"/>
        <v>100</v>
      </c>
      <c r="H39" s="182">
        <v>9700</v>
      </c>
      <c r="I39" s="183">
        <f t="shared" si="3"/>
        <v>160.94242575078812</v>
      </c>
      <c r="J39" s="183">
        <f t="shared" si="4"/>
        <v>160.94242575078812</v>
      </c>
      <c r="K39" s="185"/>
    </row>
    <row r="40" spans="1:11" ht="12.75" customHeight="1" x14ac:dyDescent="0.25">
      <c r="A40" s="392"/>
      <c r="B40" s="157"/>
      <c r="C40" s="188">
        <v>4120</v>
      </c>
      <c r="D40" s="181" t="s">
        <v>43</v>
      </c>
      <c r="E40" s="182">
        <v>858</v>
      </c>
      <c r="F40" s="182">
        <v>858</v>
      </c>
      <c r="G40" s="192">
        <f t="shared" si="0"/>
        <v>100</v>
      </c>
      <c r="H40" s="182">
        <v>1400</v>
      </c>
      <c r="I40" s="183">
        <f t="shared" si="3"/>
        <v>163.17016317016316</v>
      </c>
      <c r="J40" s="183">
        <f t="shared" si="4"/>
        <v>163.17016317016316</v>
      </c>
      <c r="K40" s="185"/>
    </row>
    <row r="41" spans="1:11" ht="12.75" customHeight="1" x14ac:dyDescent="0.25">
      <c r="A41" s="392"/>
      <c r="B41" s="157"/>
      <c r="C41" s="188">
        <v>4240</v>
      </c>
      <c r="D41" s="181" t="s">
        <v>88</v>
      </c>
      <c r="E41" s="182">
        <v>3500</v>
      </c>
      <c r="F41" s="182">
        <v>3500</v>
      </c>
      <c r="G41" s="192">
        <f t="shared" si="0"/>
        <v>100</v>
      </c>
      <c r="H41" s="182">
        <v>3500</v>
      </c>
      <c r="I41" s="183">
        <f>SUM(H41/F41*100)</f>
        <v>100</v>
      </c>
      <c r="J41" s="183">
        <f>SUM(H41/E41*100)</f>
        <v>100</v>
      </c>
      <c r="K41" s="185"/>
    </row>
    <row r="42" spans="1:11" ht="12.75" customHeight="1" x14ac:dyDescent="0.25">
      <c r="A42" s="392"/>
      <c r="B42" s="157"/>
      <c r="C42" s="115">
        <v>4780</v>
      </c>
      <c r="D42" s="490" t="s">
        <v>138</v>
      </c>
      <c r="E42" s="340">
        <v>525</v>
      </c>
      <c r="F42" s="340">
        <v>525</v>
      </c>
      <c r="G42" s="192">
        <f t="shared" si="0"/>
        <v>100</v>
      </c>
      <c r="H42" s="340">
        <v>850</v>
      </c>
      <c r="I42" s="183">
        <f t="shared" si="3"/>
        <v>161.9047619047619</v>
      </c>
      <c r="J42" s="183">
        <f t="shared" si="4"/>
        <v>161.9047619047619</v>
      </c>
      <c r="K42" s="341"/>
    </row>
    <row r="43" spans="1:11" s="40" customFormat="1" ht="27.75" customHeight="1" x14ac:dyDescent="0.2">
      <c r="A43" s="721"/>
      <c r="B43" s="553">
        <v>85406</v>
      </c>
      <c r="C43" s="722"/>
      <c r="D43" s="554" t="s">
        <v>181</v>
      </c>
      <c r="E43" s="723">
        <f>SUM(E44+E63)</f>
        <v>1060669</v>
      </c>
      <c r="F43" s="723">
        <f>SUM(F44+F63)</f>
        <v>1060669</v>
      </c>
      <c r="G43" s="724">
        <f t="shared" si="0"/>
        <v>100</v>
      </c>
      <c r="H43" s="725">
        <f>SUM(H44+H63)</f>
        <v>1136367</v>
      </c>
      <c r="I43" s="726">
        <f>SUM(H43/F43*100)</f>
        <v>107.13681648091912</v>
      </c>
      <c r="J43" s="726">
        <f>SUM(H43/E43*100)</f>
        <v>107.13681648091912</v>
      </c>
      <c r="K43" s="502"/>
    </row>
    <row r="44" spans="1:11" s="40" customFormat="1" ht="15" customHeight="1" x14ac:dyDescent="0.2">
      <c r="A44" s="721"/>
      <c r="B44" s="727"/>
      <c r="C44" s="553"/>
      <c r="D44" s="334" t="s">
        <v>182</v>
      </c>
      <c r="E44" s="146">
        <f>SUM(E45:E62)</f>
        <v>1059745</v>
      </c>
      <c r="F44" s="728">
        <f>SUM(F45:F62)</f>
        <v>1059745</v>
      </c>
      <c r="G44" s="729">
        <f t="shared" si="0"/>
        <v>100</v>
      </c>
      <c r="H44" s="500">
        <f>SUM(H45:H62)</f>
        <v>1128386</v>
      </c>
      <c r="I44" s="501">
        <f>SUM(H44/F44*100)</f>
        <v>106.47712421384389</v>
      </c>
      <c r="J44" s="501">
        <f>SUM(H44/E44*100)</f>
        <v>106.47712421384389</v>
      </c>
      <c r="K44" s="502"/>
    </row>
    <row r="45" spans="1:11" s="40" customFormat="1" ht="12.75" customHeight="1" x14ac:dyDescent="0.25">
      <c r="A45" s="693"/>
      <c r="B45" s="161"/>
      <c r="C45" s="107">
        <v>3020</v>
      </c>
      <c r="D45" s="124" t="s">
        <v>37</v>
      </c>
      <c r="E45" s="694">
        <v>1446</v>
      </c>
      <c r="F45" s="694">
        <v>1446</v>
      </c>
      <c r="G45" s="695">
        <f t="shared" si="0"/>
        <v>100</v>
      </c>
      <c r="H45" s="247">
        <v>1446</v>
      </c>
      <c r="I45" s="505">
        <f t="shared" si="1"/>
        <v>100</v>
      </c>
      <c r="J45" s="505">
        <f t="shared" si="2"/>
        <v>100</v>
      </c>
      <c r="K45" s="730"/>
    </row>
    <row r="46" spans="1:11" ht="12.75" customHeight="1" x14ac:dyDescent="0.25">
      <c r="A46" s="693"/>
      <c r="B46" s="161"/>
      <c r="C46" s="188">
        <v>4010</v>
      </c>
      <c r="D46" s="181" t="s">
        <v>39</v>
      </c>
      <c r="E46" s="182">
        <v>746620</v>
      </c>
      <c r="F46" s="182">
        <v>746620</v>
      </c>
      <c r="G46" s="183">
        <f t="shared" si="0"/>
        <v>100</v>
      </c>
      <c r="H46" s="182">
        <v>796958</v>
      </c>
      <c r="I46" s="183">
        <f t="shared" si="1"/>
        <v>106.74211781093462</v>
      </c>
      <c r="J46" s="183">
        <f t="shared" si="2"/>
        <v>106.74211781093462</v>
      </c>
      <c r="K46" s="185"/>
    </row>
    <row r="47" spans="1:11" ht="12.75" customHeight="1" x14ac:dyDescent="0.25">
      <c r="A47" s="693"/>
      <c r="B47" s="161"/>
      <c r="C47" s="188">
        <v>4040</v>
      </c>
      <c r="D47" s="181" t="s">
        <v>41</v>
      </c>
      <c r="E47" s="182">
        <v>57175</v>
      </c>
      <c r="F47" s="182">
        <v>57175</v>
      </c>
      <c r="G47" s="183">
        <f t="shared" si="0"/>
        <v>100</v>
      </c>
      <c r="H47" s="182">
        <v>60669</v>
      </c>
      <c r="I47" s="183">
        <f t="shared" si="1"/>
        <v>106.11106252732839</v>
      </c>
      <c r="J47" s="183">
        <f t="shared" si="2"/>
        <v>106.11106252732839</v>
      </c>
      <c r="K47" s="185"/>
    </row>
    <row r="48" spans="1:11" ht="12.75" customHeight="1" x14ac:dyDescent="0.25">
      <c r="A48" s="693"/>
      <c r="B48" s="161"/>
      <c r="C48" s="188">
        <v>4110</v>
      </c>
      <c r="D48" s="181" t="s">
        <v>42</v>
      </c>
      <c r="E48" s="182">
        <v>132411</v>
      </c>
      <c r="F48" s="182">
        <v>132411</v>
      </c>
      <c r="G48" s="183">
        <f t="shared" si="0"/>
        <v>100</v>
      </c>
      <c r="H48" s="182">
        <v>143419</v>
      </c>
      <c r="I48" s="183">
        <f t="shared" si="1"/>
        <v>108.3135086964074</v>
      </c>
      <c r="J48" s="183">
        <f t="shared" si="2"/>
        <v>108.3135086964074</v>
      </c>
      <c r="K48" s="185"/>
    </row>
    <row r="49" spans="1:11" ht="12.75" customHeight="1" x14ac:dyDescent="0.25">
      <c r="A49" s="693"/>
      <c r="B49" s="161"/>
      <c r="C49" s="188">
        <v>4120</v>
      </c>
      <c r="D49" s="181" t="s">
        <v>43</v>
      </c>
      <c r="E49" s="182">
        <v>14987</v>
      </c>
      <c r="F49" s="182">
        <v>14987</v>
      </c>
      <c r="G49" s="183">
        <f t="shared" si="0"/>
        <v>100</v>
      </c>
      <c r="H49" s="182">
        <v>20548</v>
      </c>
      <c r="I49" s="183">
        <f t="shared" si="1"/>
        <v>137.10549142590244</v>
      </c>
      <c r="J49" s="183">
        <f t="shared" si="2"/>
        <v>137.10549142590244</v>
      </c>
      <c r="K49" s="185"/>
    </row>
    <row r="50" spans="1:11" ht="12.75" customHeight="1" x14ac:dyDescent="0.25">
      <c r="A50" s="693"/>
      <c r="B50" s="161"/>
      <c r="C50" s="188">
        <v>4170</v>
      </c>
      <c r="D50" s="181" t="s">
        <v>45</v>
      </c>
      <c r="E50" s="182">
        <v>1000</v>
      </c>
      <c r="F50" s="182">
        <v>1000</v>
      </c>
      <c r="G50" s="183">
        <f t="shared" si="0"/>
        <v>100</v>
      </c>
      <c r="H50" s="182">
        <v>1000</v>
      </c>
      <c r="I50" s="183">
        <f t="shared" si="1"/>
        <v>100</v>
      </c>
      <c r="J50" s="183">
        <f t="shared" si="2"/>
        <v>100</v>
      </c>
      <c r="K50" s="185"/>
    </row>
    <row r="51" spans="1:11" ht="12.75" customHeight="1" x14ac:dyDescent="0.25">
      <c r="A51" s="693"/>
      <c r="B51" s="161"/>
      <c r="C51" s="188">
        <v>4210</v>
      </c>
      <c r="D51" s="181" t="s">
        <v>31</v>
      </c>
      <c r="E51" s="182">
        <v>17560</v>
      </c>
      <c r="F51" s="182">
        <v>17560</v>
      </c>
      <c r="G51" s="183">
        <f t="shared" si="0"/>
        <v>100</v>
      </c>
      <c r="H51" s="182">
        <v>16160</v>
      </c>
      <c r="I51" s="183">
        <f t="shared" si="1"/>
        <v>92.027334851936217</v>
      </c>
      <c r="J51" s="183">
        <f t="shared" si="2"/>
        <v>92.027334851936217</v>
      </c>
      <c r="K51" s="185"/>
    </row>
    <row r="52" spans="1:11" ht="27" hidden="1" customHeight="1" x14ac:dyDescent="0.25">
      <c r="A52" s="693"/>
      <c r="B52" s="161"/>
      <c r="C52" s="189">
        <v>4230</v>
      </c>
      <c r="D52" s="190" t="s">
        <v>103</v>
      </c>
      <c r="E52" s="191"/>
      <c r="F52" s="191"/>
      <c r="G52" s="192" t="e">
        <f t="shared" si="0"/>
        <v>#DIV/0!</v>
      </c>
      <c r="H52" s="191"/>
      <c r="I52" s="192" t="e">
        <f t="shared" si="1"/>
        <v>#DIV/0!</v>
      </c>
      <c r="J52" s="192" t="e">
        <f t="shared" si="2"/>
        <v>#DIV/0!</v>
      </c>
      <c r="K52" s="185"/>
    </row>
    <row r="53" spans="1:11" ht="12.75" customHeight="1" x14ac:dyDescent="0.25">
      <c r="A53" s="693"/>
      <c r="B53" s="161"/>
      <c r="C53" s="188">
        <v>4240</v>
      </c>
      <c r="D53" s="181" t="s">
        <v>88</v>
      </c>
      <c r="E53" s="182">
        <v>5000</v>
      </c>
      <c r="F53" s="182">
        <v>5000</v>
      </c>
      <c r="G53" s="183">
        <f t="shared" si="0"/>
        <v>100</v>
      </c>
      <c r="H53" s="182">
        <v>5000</v>
      </c>
      <c r="I53" s="183">
        <f t="shared" si="1"/>
        <v>100</v>
      </c>
      <c r="J53" s="183">
        <f t="shared" si="2"/>
        <v>100</v>
      </c>
      <c r="K53" s="185"/>
    </row>
    <row r="54" spans="1:11" ht="12.75" customHeight="1" x14ac:dyDescent="0.25">
      <c r="A54" s="693"/>
      <c r="B54" s="161"/>
      <c r="C54" s="188">
        <v>4260</v>
      </c>
      <c r="D54" s="181" t="s">
        <v>46</v>
      </c>
      <c r="E54" s="182">
        <v>18700</v>
      </c>
      <c r="F54" s="182">
        <v>18700</v>
      </c>
      <c r="G54" s="183">
        <f t="shared" si="0"/>
        <v>100</v>
      </c>
      <c r="H54" s="182">
        <v>18700</v>
      </c>
      <c r="I54" s="183">
        <f t="shared" si="1"/>
        <v>100</v>
      </c>
      <c r="J54" s="183">
        <f t="shared" si="2"/>
        <v>100</v>
      </c>
      <c r="K54" s="185"/>
    </row>
    <row r="55" spans="1:11" ht="12.75" customHeight="1" x14ac:dyDescent="0.25">
      <c r="A55" s="693"/>
      <c r="B55" s="161"/>
      <c r="C55" s="624">
        <v>4270</v>
      </c>
      <c r="D55" s="593" t="s">
        <v>207</v>
      </c>
      <c r="E55" s="625">
        <v>1600</v>
      </c>
      <c r="F55" s="625">
        <v>1600</v>
      </c>
      <c r="G55" s="183">
        <f t="shared" si="0"/>
        <v>100</v>
      </c>
      <c r="H55" s="625">
        <v>3000</v>
      </c>
      <c r="I55" s="183">
        <f t="shared" ref="I55" si="5">SUM(H55/F55*100)</f>
        <v>187.5</v>
      </c>
      <c r="J55" s="183">
        <f t="shared" ref="J55" si="6">SUM(H55/E55*100)</f>
        <v>187.5</v>
      </c>
      <c r="K55" s="628"/>
    </row>
    <row r="56" spans="1:11" ht="12.75" customHeight="1" x14ac:dyDescent="0.25">
      <c r="A56" s="693"/>
      <c r="B56" s="161"/>
      <c r="C56" s="188">
        <v>4280</v>
      </c>
      <c r="D56" s="181" t="s">
        <v>48</v>
      </c>
      <c r="E56" s="182">
        <v>1550</v>
      </c>
      <c r="F56" s="182">
        <v>1550</v>
      </c>
      <c r="G56" s="183">
        <f t="shared" si="0"/>
        <v>100</v>
      </c>
      <c r="H56" s="182">
        <v>1300</v>
      </c>
      <c r="I56" s="183">
        <f t="shared" si="1"/>
        <v>83.870967741935488</v>
      </c>
      <c r="J56" s="183">
        <f t="shared" si="2"/>
        <v>83.870967741935488</v>
      </c>
      <c r="K56" s="185"/>
    </row>
    <row r="57" spans="1:11" ht="12.75" customHeight="1" x14ac:dyDescent="0.25">
      <c r="A57" s="693"/>
      <c r="B57" s="161"/>
      <c r="C57" s="188">
        <v>4300</v>
      </c>
      <c r="D57" s="195" t="s">
        <v>22</v>
      </c>
      <c r="E57" s="182">
        <v>5300</v>
      </c>
      <c r="F57" s="182">
        <v>5300</v>
      </c>
      <c r="G57" s="183">
        <f t="shared" si="0"/>
        <v>100</v>
      </c>
      <c r="H57" s="182">
        <v>5300</v>
      </c>
      <c r="I57" s="183">
        <f t="shared" si="1"/>
        <v>100</v>
      </c>
      <c r="J57" s="183">
        <f t="shared" si="2"/>
        <v>100</v>
      </c>
      <c r="K57" s="185"/>
    </row>
    <row r="58" spans="1:11" ht="12.75" customHeight="1" x14ac:dyDescent="0.25">
      <c r="A58" s="693"/>
      <c r="B58" s="161"/>
      <c r="C58" s="188">
        <v>4360</v>
      </c>
      <c r="D58" s="1004" t="s">
        <v>234</v>
      </c>
      <c r="E58" s="182">
        <v>2050</v>
      </c>
      <c r="F58" s="182">
        <v>2050</v>
      </c>
      <c r="G58" s="183">
        <f t="shared" si="0"/>
        <v>100</v>
      </c>
      <c r="H58" s="182">
        <v>2000</v>
      </c>
      <c r="I58" s="183">
        <f t="shared" si="1"/>
        <v>97.560975609756099</v>
      </c>
      <c r="J58" s="183">
        <f t="shared" si="2"/>
        <v>97.560975609756099</v>
      </c>
      <c r="K58" s="185"/>
    </row>
    <row r="59" spans="1:11" ht="42.75" customHeight="1" x14ac:dyDescent="0.2">
      <c r="A59" s="693"/>
      <c r="B59" s="161"/>
      <c r="C59" s="189">
        <v>4400</v>
      </c>
      <c r="D59" s="272" t="s">
        <v>171</v>
      </c>
      <c r="E59" s="191">
        <v>6800</v>
      </c>
      <c r="F59" s="191">
        <v>6800</v>
      </c>
      <c r="G59" s="192">
        <f t="shared" si="0"/>
        <v>100</v>
      </c>
      <c r="H59" s="191">
        <v>6800</v>
      </c>
      <c r="I59" s="192">
        <f t="shared" si="1"/>
        <v>100</v>
      </c>
      <c r="J59" s="192">
        <f t="shared" si="2"/>
        <v>100</v>
      </c>
      <c r="K59" s="194"/>
    </row>
    <row r="60" spans="1:11" ht="12.75" customHeight="1" x14ac:dyDescent="0.25">
      <c r="A60" s="693"/>
      <c r="B60" s="161"/>
      <c r="C60" s="188">
        <v>4410</v>
      </c>
      <c r="D60" s="181" t="s">
        <v>54</v>
      </c>
      <c r="E60" s="182">
        <v>6300</v>
      </c>
      <c r="F60" s="182">
        <v>6300</v>
      </c>
      <c r="G60" s="183">
        <f t="shared" si="0"/>
        <v>100</v>
      </c>
      <c r="H60" s="182">
        <v>5800</v>
      </c>
      <c r="I60" s="183">
        <f t="shared" si="1"/>
        <v>92.063492063492063</v>
      </c>
      <c r="J60" s="183">
        <f t="shared" si="2"/>
        <v>92.063492063492063</v>
      </c>
      <c r="K60" s="185"/>
    </row>
    <row r="61" spans="1:11" ht="12.75" customHeight="1" x14ac:dyDescent="0.25">
      <c r="A61" s="693"/>
      <c r="B61" s="161"/>
      <c r="C61" s="188">
        <v>4440</v>
      </c>
      <c r="D61" s="181" t="s">
        <v>55</v>
      </c>
      <c r="E61" s="182">
        <v>40466</v>
      </c>
      <c r="F61" s="182">
        <v>40466</v>
      </c>
      <c r="G61" s="183">
        <f t="shared" si="0"/>
        <v>100</v>
      </c>
      <c r="H61" s="182">
        <v>39026</v>
      </c>
      <c r="I61" s="183">
        <f t="shared" si="1"/>
        <v>96.441457025651161</v>
      </c>
      <c r="J61" s="183">
        <f t="shared" si="2"/>
        <v>96.441457025651161</v>
      </c>
      <c r="K61" s="185"/>
    </row>
    <row r="62" spans="1:11" ht="37.5" customHeight="1" x14ac:dyDescent="0.2">
      <c r="A62" s="693"/>
      <c r="B62" s="161"/>
      <c r="C62" s="189">
        <v>4700</v>
      </c>
      <c r="D62" s="331" t="s">
        <v>60</v>
      </c>
      <c r="E62" s="191">
        <v>780</v>
      </c>
      <c r="F62" s="191">
        <v>780</v>
      </c>
      <c r="G62" s="192">
        <f t="shared" si="0"/>
        <v>100</v>
      </c>
      <c r="H62" s="191">
        <v>1260</v>
      </c>
      <c r="I62" s="192">
        <f t="shared" si="1"/>
        <v>161.53846153846155</v>
      </c>
      <c r="J62" s="192">
        <f t="shared" si="2"/>
        <v>161.53846153846155</v>
      </c>
      <c r="K62" s="194"/>
    </row>
    <row r="63" spans="1:11" ht="15" customHeight="1" x14ac:dyDescent="0.25">
      <c r="A63" s="693"/>
      <c r="B63" s="161"/>
      <c r="C63" s="1220"/>
      <c r="D63" s="1113" t="s">
        <v>139</v>
      </c>
      <c r="E63" s="1114">
        <f>SUM(E64:E65)</f>
        <v>924</v>
      </c>
      <c r="F63" s="1114">
        <f>SUM(F64:F65)</f>
        <v>924</v>
      </c>
      <c r="G63" s="1440">
        <f t="shared" si="0"/>
        <v>100</v>
      </c>
      <c r="H63" s="1114">
        <f>SUM(H64:H65)</f>
        <v>7981</v>
      </c>
      <c r="I63" s="1411">
        <f t="shared" si="1"/>
        <v>863.74458874458867</v>
      </c>
      <c r="J63" s="1411">
        <f t="shared" si="2"/>
        <v>863.74458874458867</v>
      </c>
      <c r="K63" s="1441"/>
    </row>
    <row r="64" spans="1:11" ht="12.75" customHeight="1" x14ac:dyDescent="0.25">
      <c r="A64" s="693"/>
      <c r="B64" s="161"/>
      <c r="C64" s="1442">
        <v>4010</v>
      </c>
      <c r="D64" s="1270" t="s">
        <v>39</v>
      </c>
      <c r="E64" s="1443">
        <v>924</v>
      </c>
      <c r="F64" s="1443">
        <v>924</v>
      </c>
      <c r="G64" s="691">
        <f>SUM(F64/E64*100)</f>
        <v>100</v>
      </c>
      <c r="H64" s="1443">
        <v>7981</v>
      </c>
      <c r="I64" s="1444">
        <f t="shared" si="1"/>
        <v>863.74458874458867</v>
      </c>
      <c r="J64" s="1444">
        <f t="shared" si="2"/>
        <v>863.74458874458867</v>
      </c>
      <c r="K64" s="1445"/>
    </row>
    <row r="65" spans="1:11" ht="12.75" hidden="1" customHeight="1" x14ac:dyDescent="0.25">
      <c r="A65" s="693"/>
      <c r="B65" s="161"/>
      <c r="C65" s="188">
        <v>4110</v>
      </c>
      <c r="D65" s="181" t="s">
        <v>42</v>
      </c>
      <c r="E65" s="182"/>
      <c r="F65" s="182"/>
      <c r="G65" s="949" t="e">
        <f t="shared" si="0"/>
        <v>#DIV/0!</v>
      </c>
      <c r="H65" s="182"/>
      <c r="I65" s="951" t="e">
        <f t="shared" si="1"/>
        <v>#DIV/0!</v>
      </c>
      <c r="J65" s="951" t="e">
        <f t="shared" si="2"/>
        <v>#DIV/0!</v>
      </c>
      <c r="K65" s="995"/>
    </row>
    <row r="66" spans="1:11" s="9" customFormat="1" ht="15" customHeight="1" x14ac:dyDescent="0.2">
      <c r="A66" s="1412"/>
      <c r="B66" s="1065">
        <v>85410</v>
      </c>
      <c r="C66" s="1065"/>
      <c r="D66" s="1113" t="s">
        <v>183</v>
      </c>
      <c r="E66" s="1087">
        <f>SUM(E67+E81+E94+E97)</f>
        <v>891773</v>
      </c>
      <c r="F66" s="1087">
        <f>SUM(F67+F81+F94+F97)</f>
        <v>891773</v>
      </c>
      <c r="G66" s="1088">
        <f t="shared" si="0"/>
        <v>100</v>
      </c>
      <c r="H66" s="1087">
        <f>SUM(H67+H81+H94+H97)</f>
        <v>451246</v>
      </c>
      <c r="I66" s="1089">
        <f t="shared" si="1"/>
        <v>50.600993750651789</v>
      </c>
      <c r="J66" s="1089">
        <f t="shared" si="2"/>
        <v>50.600993750651789</v>
      </c>
      <c r="K66" s="1091"/>
    </row>
    <row r="67" spans="1:11" s="17" customFormat="1" ht="15" customHeight="1" x14ac:dyDescent="0.2">
      <c r="A67" s="178"/>
      <c r="B67" s="157"/>
      <c r="C67" s="1083"/>
      <c r="D67" s="1113" t="s">
        <v>146</v>
      </c>
      <c r="E67" s="1087">
        <f>SUM(E68:E80)</f>
        <v>513357</v>
      </c>
      <c r="F67" s="1087">
        <f>SUM(F68:F80)</f>
        <v>513357</v>
      </c>
      <c r="G67" s="1088">
        <f t="shared" si="0"/>
        <v>100</v>
      </c>
      <c r="H67" s="1087">
        <f>SUM(H68:H80)</f>
        <v>0</v>
      </c>
      <c r="I67" s="1089">
        <f t="shared" ref="I67:I129" si="7">SUM(H67/F67*100)</f>
        <v>0</v>
      </c>
      <c r="J67" s="1089">
        <f t="shared" si="2"/>
        <v>0</v>
      </c>
      <c r="K67" s="1091"/>
    </row>
    <row r="68" spans="1:11" s="17" customFormat="1" ht="15" customHeight="1" x14ac:dyDescent="0.25">
      <c r="A68" s="392"/>
      <c r="B68" s="157"/>
      <c r="C68" s="1061">
        <v>3020</v>
      </c>
      <c r="D68" s="1066" t="s">
        <v>37</v>
      </c>
      <c r="E68" s="159">
        <v>86649</v>
      </c>
      <c r="F68" s="159">
        <v>86649</v>
      </c>
      <c r="G68" s="285">
        <f t="shared" si="0"/>
        <v>100</v>
      </c>
      <c r="H68" s="161"/>
      <c r="I68" s="162"/>
      <c r="J68" s="162"/>
      <c r="K68" s="164"/>
    </row>
    <row r="69" spans="1:11" ht="12.75" customHeight="1" x14ac:dyDescent="0.25">
      <c r="A69" s="395"/>
      <c r="B69" s="570"/>
      <c r="C69" s="689">
        <v>4010</v>
      </c>
      <c r="D69" s="420" t="s">
        <v>39</v>
      </c>
      <c r="E69" s="690">
        <v>222427</v>
      </c>
      <c r="F69" s="690">
        <v>222427</v>
      </c>
      <c r="G69" s="691">
        <f t="shared" si="0"/>
        <v>100</v>
      </c>
      <c r="H69" s="690"/>
      <c r="I69" s="691">
        <f t="shared" si="7"/>
        <v>0</v>
      </c>
      <c r="J69" s="691">
        <f t="shared" si="2"/>
        <v>0</v>
      </c>
      <c r="K69" s="692"/>
    </row>
    <row r="70" spans="1:11" ht="12.75" customHeight="1" x14ac:dyDescent="0.2">
      <c r="A70" s="392"/>
      <c r="B70" s="157"/>
      <c r="C70" s="309">
        <v>4040</v>
      </c>
      <c r="D70" s="310" t="s">
        <v>41</v>
      </c>
      <c r="E70" s="337">
        <v>40530</v>
      </c>
      <c r="F70" s="337">
        <v>40530</v>
      </c>
      <c r="G70" s="267">
        <f t="shared" si="0"/>
        <v>100</v>
      </c>
      <c r="H70" s="337"/>
      <c r="I70" s="267">
        <f t="shared" si="7"/>
        <v>0</v>
      </c>
      <c r="J70" s="267">
        <f t="shared" si="2"/>
        <v>0</v>
      </c>
      <c r="K70" s="268"/>
    </row>
    <row r="71" spans="1:11" ht="12.75" customHeight="1" x14ac:dyDescent="0.2">
      <c r="A71" s="392"/>
      <c r="B71" s="157"/>
      <c r="C71" s="189">
        <v>4110</v>
      </c>
      <c r="D71" s="273" t="s">
        <v>42</v>
      </c>
      <c r="E71" s="191">
        <v>41492</v>
      </c>
      <c r="F71" s="191">
        <v>41492</v>
      </c>
      <c r="G71" s="192">
        <f t="shared" si="0"/>
        <v>100</v>
      </c>
      <c r="H71" s="191"/>
      <c r="I71" s="192">
        <f t="shared" si="7"/>
        <v>0</v>
      </c>
      <c r="J71" s="192">
        <f t="shared" si="2"/>
        <v>0</v>
      </c>
      <c r="K71" s="194"/>
    </row>
    <row r="72" spans="1:11" ht="12.75" customHeight="1" x14ac:dyDescent="0.2">
      <c r="A72" s="392"/>
      <c r="B72" s="157"/>
      <c r="C72" s="189">
        <v>4120</v>
      </c>
      <c r="D72" s="273" t="s">
        <v>43</v>
      </c>
      <c r="E72" s="191">
        <v>3109</v>
      </c>
      <c r="F72" s="191">
        <v>3109</v>
      </c>
      <c r="G72" s="192">
        <f t="shared" si="0"/>
        <v>100</v>
      </c>
      <c r="H72" s="191"/>
      <c r="I72" s="192">
        <f t="shared" si="7"/>
        <v>0</v>
      </c>
      <c r="J72" s="192">
        <f t="shared" si="2"/>
        <v>0</v>
      </c>
      <c r="K72" s="194"/>
    </row>
    <row r="73" spans="1:11" ht="12.75" customHeight="1" x14ac:dyDescent="0.2">
      <c r="A73" s="392"/>
      <c r="B73" s="157"/>
      <c r="C73" s="189">
        <v>4210</v>
      </c>
      <c r="D73" s="273" t="s">
        <v>31</v>
      </c>
      <c r="E73" s="191">
        <v>3333</v>
      </c>
      <c r="F73" s="191">
        <v>3333</v>
      </c>
      <c r="G73" s="192">
        <f t="shared" si="0"/>
        <v>100</v>
      </c>
      <c r="H73" s="191"/>
      <c r="I73" s="192">
        <f t="shared" si="7"/>
        <v>0</v>
      </c>
      <c r="J73" s="192">
        <f t="shared" si="2"/>
        <v>0</v>
      </c>
      <c r="K73" s="194"/>
    </row>
    <row r="74" spans="1:11" ht="12.75" customHeight="1" x14ac:dyDescent="0.2">
      <c r="A74" s="392"/>
      <c r="B74" s="157"/>
      <c r="C74" s="189">
        <v>4220</v>
      </c>
      <c r="D74" s="273" t="s">
        <v>162</v>
      </c>
      <c r="E74" s="191">
        <v>28935</v>
      </c>
      <c r="F74" s="191">
        <v>28935</v>
      </c>
      <c r="G74" s="192">
        <f t="shared" si="0"/>
        <v>100</v>
      </c>
      <c r="H74" s="191"/>
      <c r="I74" s="192">
        <f t="shared" si="7"/>
        <v>0</v>
      </c>
      <c r="J74" s="192">
        <f t="shared" si="2"/>
        <v>0</v>
      </c>
      <c r="K74" s="194"/>
    </row>
    <row r="75" spans="1:11" ht="12.75" customHeight="1" x14ac:dyDescent="0.2">
      <c r="A75" s="392"/>
      <c r="B75" s="157"/>
      <c r="C75" s="189">
        <v>4260</v>
      </c>
      <c r="D75" s="273" t="s">
        <v>46</v>
      </c>
      <c r="E75" s="191">
        <v>66345</v>
      </c>
      <c r="F75" s="191">
        <v>66345</v>
      </c>
      <c r="G75" s="192">
        <f t="shared" si="0"/>
        <v>100</v>
      </c>
      <c r="H75" s="191"/>
      <c r="I75" s="192">
        <f t="shared" si="7"/>
        <v>0</v>
      </c>
      <c r="J75" s="192">
        <f t="shared" si="2"/>
        <v>0</v>
      </c>
      <c r="K75" s="194"/>
    </row>
    <row r="76" spans="1:11" ht="12.75" customHeight="1" x14ac:dyDescent="0.25">
      <c r="A76" s="392"/>
      <c r="B76" s="157"/>
      <c r="C76" s="189">
        <v>4270</v>
      </c>
      <c r="D76" s="181" t="s">
        <v>47</v>
      </c>
      <c r="E76" s="191">
        <v>62</v>
      </c>
      <c r="F76" s="191">
        <v>62</v>
      </c>
      <c r="G76" s="192">
        <f t="shared" si="0"/>
        <v>100</v>
      </c>
      <c r="H76" s="191"/>
      <c r="I76" s="192">
        <f t="shared" si="7"/>
        <v>0</v>
      </c>
      <c r="J76" s="192">
        <f t="shared" si="2"/>
        <v>0</v>
      </c>
      <c r="K76" s="194"/>
    </row>
    <row r="77" spans="1:11" ht="12.75" customHeight="1" x14ac:dyDescent="0.2">
      <c r="A77" s="392"/>
      <c r="B77" s="157"/>
      <c r="C77" s="189">
        <v>4300</v>
      </c>
      <c r="D77" s="269" t="s">
        <v>22</v>
      </c>
      <c r="E77" s="191">
        <v>8831</v>
      </c>
      <c r="F77" s="191">
        <v>8831</v>
      </c>
      <c r="G77" s="192">
        <f t="shared" si="0"/>
        <v>100</v>
      </c>
      <c r="H77" s="191"/>
      <c r="I77" s="192">
        <f t="shared" si="7"/>
        <v>0</v>
      </c>
      <c r="J77" s="192">
        <f t="shared" si="2"/>
        <v>0</v>
      </c>
      <c r="K77" s="194"/>
    </row>
    <row r="78" spans="1:11" ht="26.25" customHeight="1" x14ac:dyDescent="0.2">
      <c r="A78" s="392"/>
      <c r="B78" s="157"/>
      <c r="C78" s="189">
        <v>4360</v>
      </c>
      <c r="D78" s="1004" t="s">
        <v>234</v>
      </c>
      <c r="E78" s="198">
        <v>644</v>
      </c>
      <c r="F78" s="198">
        <v>644</v>
      </c>
      <c r="G78" s="192">
        <f t="shared" si="0"/>
        <v>100</v>
      </c>
      <c r="H78" s="198"/>
      <c r="I78" s="192">
        <f t="shared" si="7"/>
        <v>0</v>
      </c>
      <c r="J78" s="192">
        <f t="shared" si="2"/>
        <v>0</v>
      </c>
      <c r="K78" s="209"/>
    </row>
    <row r="79" spans="1:11" ht="12.75" customHeight="1" x14ac:dyDescent="0.25">
      <c r="A79" s="392"/>
      <c r="B79" s="157"/>
      <c r="C79" s="203">
        <v>4440</v>
      </c>
      <c r="D79" s="204" t="s">
        <v>55</v>
      </c>
      <c r="E79" s="205">
        <v>11000</v>
      </c>
      <c r="F79" s="205">
        <v>11000</v>
      </c>
      <c r="G79" s="206">
        <f t="shared" si="0"/>
        <v>100</v>
      </c>
      <c r="H79" s="205"/>
      <c r="I79" s="206">
        <f t="shared" si="7"/>
        <v>0</v>
      </c>
      <c r="J79" s="206">
        <f t="shared" si="2"/>
        <v>0</v>
      </c>
      <c r="K79" s="208"/>
    </row>
    <row r="80" spans="1:11" ht="13.5" hidden="1" customHeight="1" x14ac:dyDescent="0.25">
      <c r="A80" s="392"/>
      <c r="B80" s="157"/>
      <c r="C80" s="242">
        <v>6060</v>
      </c>
      <c r="D80" s="494" t="s">
        <v>62</v>
      </c>
      <c r="E80" s="340"/>
      <c r="F80" s="340"/>
      <c r="G80" s="120" t="e">
        <f t="shared" si="0"/>
        <v>#DIV/0!</v>
      </c>
      <c r="H80" s="340"/>
      <c r="I80" s="120" t="e">
        <f t="shared" si="7"/>
        <v>#DIV/0!</v>
      </c>
      <c r="J80" s="120" t="e">
        <f t="shared" si="2"/>
        <v>#DIV/0!</v>
      </c>
      <c r="K80" s="341"/>
    </row>
    <row r="81" spans="1:11" ht="16.5" customHeight="1" x14ac:dyDescent="0.2">
      <c r="A81" s="392"/>
      <c r="B81" s="157"/>
      <c r="C81" s="232"/>
      <c r="D81" s="516" t="s">
        <v>144</v>
      </c>
      <c r="E81" s="500">
        <f>SUM(E82:E93)</f>
        <v>333758</v>
      </c>
      <c r="F81" s="500">
        <f>SUM(F82:F93)</f>
        <v>333758</v>
      </c>
      <c r="G81" s="501">
        <f t="shared" si="0"/>
        <v>100</v>
      </c>
      <c r="H81" s="500">
        <f>SUM(H82:H93)</f>
        <v>451246</v>
      </c>
      <c r="I81" s="501">
        <f t="shared" si="7"/>
        <v>135.20155322119621</v>
      </c>
      <c r="J81" s="501">
        <f t="shared" si="2"/>
        <v>135.20155322119621</v>
      </c>
      <c r="K81" s="502"/>
    </row>
    <row r="82" spans="1:11" ht="12.75" customHeight="1" x14ac:dyDescent="0.25">
      <c r="A82" s="392"/>
      <c r="B82" s="157"/>
      <c r="C82" s="238">
        <v>3020</v>
      </c>
      <c r="D82" s="124" t="s">
        <v>37</v>
      </c>
      <c r="E82" s="247">
        <v>558</v>
      </c>
      <c r="F82" s="247">
        <v>558</v>
      </c>
      <c r="G82" s="505">
        <f t="shared" si="0"/>
        <v>100</v>
      </c>
      <c r="H82" s="247">
        <v>558</v>
      </c>
      <c r="I82" s="505">
        <f t="shared" si="7"/>
        <v>100</v>
      </c>
      <c r="J82" s="505">
        <f t="shared" si="2"/>
        <v>100</v>
      </c>
      <c r="K82" s="506"/>
    </row>
    <row r="83" spans="1:11" ht="12.75" customHeight="1" x14ac:dyDescent="0.25">
      <c r="A83" s="392"/>
      <c r="B83" s="157"/>
      <c r="C83" s="189">
        <v>4010</v>
      </c>
      <c r="D83" s="181" t="s">
        <v>39</v>
      </c>
      <c r="E83" s="405">
        <v>123975</v>
      </c>
      <c r="F83" s="405">
        <v>123975</v>
      </c>
      <c r="G83" s="406">
        <f t="shared" si="0"/>
        <v>100</v>
      </c>
      <c r="H83" s="405">
        <v>199543</v>
      </c>
      <c r="I83" s="406">
        <f t="shared" si="7"/>
        <v>160.95422464206493</v>
      </c>
      <c r="J83" s="406">
        <f t="shared" si="2"/>
        <v>160.95422464206493</v>
      </c>
      <c r="K83" s="408"/>
    </row>
    <row r="84" spans="1:11" ht="12.75" customHeight="1" x14ac:dyDescent="0.25">
      <c r="A84" s="392"/>
      <c r="B84" s="157"/>
      <c r="C84" s="189">
        <v>4040</v>
      </c>
      <c r="D84" s="181" t="s">
        <v>41</v>
      </c>
      <c r="E84" s="405">
        <v>10586</v>
      </c>
      <c r="F84" s="405">
        <v>10586</v>
      </c>
      <c r="G84" s="406">
        <f t="shared" si="0"/>
        <v>100</v>
      </c>
      <c r="H84" s="405">
        <v>19660</v>
      </c>
      <c r="I84" s="406">
        <f t="shared" si="7"/>
        <v>185.71698469676932</v>
      </c>
      <c r="J84" s="406">
        <f t="shared" si="2"/>
        <v>185.71698469676932</v>
      </c>
      <c r="K84" s="408"/>
    </row>
    <row r="85" spans="1:11" ht="12.75" customHeight="1" x14ac:dyDescent="0.25">
      <c r="A85" s="392"/>
      <c r="B85" s="157"/>
      <c r="C85" s="189">
        <v>4110</v>
      </c>
      <c r="D85" s="181" t="s">
        <v>42</v>
      </c>
      <c r="E85" s="405">
        <v>23503</v>
      </c>
      <c r="F85" s="405">
        <v>23503</v>
      </c>
      <c r="G85" s="406">
        <f t="shared" si="0"/>
        <v>100</v>
      </c>
      <c r="H85" s="405">
        <v>38344</v>
      </c>
      <c r="I85" s="406">
        <f t="shared" si="7"/>
        <v>163.14513040888397</v>
      </c>
      <c r="J85" s="406">
        <f t="shared" si="2"/>
        <v>163.14513040888397</v>
      </c>
      <c r="K85" s="408"/>
    </row>
    <row r="86" spans="1:11" ht="12.75" customHeight="1" x14ac:dyDescent="0.25">
      <c r="A86" s="392"/>
      <c r="B86" s="157"/>
      <c r="C86" s="189">
        <v>4120</v>
      </c>
      <c r="D86" s="181" t="s">
        <v>43</v>
      </c>
      <c r="E86" s="405">
        <v>3313</v>
      </c>
      <c r="F86" s="405">
        <v>3313</v>
      </c>
      <c r="G86" s="406">
        <f t="shared" si="0"/>
        <v>100</v>
      </c>
      <c r="H86" s="405">
        <v>5435</v>
      </c>
      <c r="I86" s="406">
        <f t="shared" si="7"/>
        <v>164.05070932689404</v>
      </c>
      <c r="J86" s="406">
        <f t="shared" si="2"/>
        <v>164.05070932689404</v>
      </c>
      <c r="K86" s="408"/>
    </row>
    <row r="87" spans="1:11" ht="12.75" customHeight="1" x14ac:dyDescent="0.2">
      <c r="A87" s="392"/>
      <c r="B87" s="157"/>
      <c r="C87" s="189">
        <v>4210</v>
      </c>
      <c r="D87" s="273" t="s">
        <v>31</v>
      </c>
      <c r="E87" s="405">
        <v>10000</v>
      </c>
      <c r="F87" s="405">
        <v>10000</v>
      </c>
      <c r="G87" s="406">
        <f t="shared" si="0"/>
        <v>100</v>
      </c>
      <c r="H87" s="405">
        <v>10000</v>
      </c>
      <c r="I87" s="406">
        <f t="shared" si="7"/>
        <v>100</v>
      </c>
      <c r="J87" s="406">
        <f t="shared" si="2"/>
        <v>100</v>
      </c>
      <c r="K87" s="408"/>
    </row>
    <row r="88" spans="1:11" ht="12.75" customHeight="1" x14ac:dyDescent="0.2">
      <c r="A88" s="392"/>
      <c r="B88" s="157"/>
      <c r="C88" s="189">
        <v>4260</v>
      </c>
      <c r="D88" s="273" t="s">
        <v>46</v>
      </c>
      <c r="E88" s="405">
        <v>45000</v>
      </c>
      <c r="F88" s="405">
        <v>45000</v>
      </c>
      <c r="G88" s="406">
        <f t="shared" si="0"/>
        <v>100</v>
      </c>
      <c r="H88" s="405">
        <v>47250</v>
      </c>
      <c r="I88" s="406">
        <f t="shared" si="7"/>
        <v>105</v>
      </c>
      <c r="J88" s="406">
        <f t="shared" si="2"/>
        <v>105</v>
      </c>
      <c r="K88" s="408"/>
    </row>
    <row r="89" spans="1:11" ht="12.75" customHeight="1" x14ac:dyDescent="0.25">
      <c r="A89" s="392"/>
      <c r="B89" s="157"/>
      <c r="C89" s="189">
        <v>4270</v>
      </c>
      <c r="D89" s="181" t="s">
        <v>47</v>
      </c>
      <c r="E89" s="405">
        <v>5000</v>
      </c>
      <c r="F89" s="405">
        <v>5000</v>
      </c>
      <c r="G89" s="406">
        <f t="shared" si="0"/>
        <v>100</v>
      </c>
      <c r="H89" s="405">
        <v>5000</v>
      </c>
      <c r="I89" s="406">
        <f t="shared" si="7"/>
        <v>100</v>
      </c>
      <c r="J89" s="406">
        <f t="shared" si="2"/>
        <v>100</v>
      </c>
      <c r="K89" s="408"/>
    </row>
    <row r="90" spans="1:11" ht="12.75" customHeight="1" x14ac:dyDescent="0.25">
      <c r="A90" s="392"/>
      <c r="B90" s="157"/>
      <c r="C90" s="189">
        <v>4280</v>
      </c>
      <c r="D90" s="181" t="s">
        <v>48</v>
      </c>
      <c r="E90" s="405">
        <v>200</v>
      </c>
      <c r="F90" s="405">
        <v>200</v>
      </c>
      <c r="G90" s="406">
        <f t="shared" si="0"/>
        <v>100</v>
      </c>
      <c r="H90" s="405">
        <v>200</v>
      </c>
      <c r="I90" s="406">
        <f t="shared" si="7"/>
        <v>100</v>
      </c>
      <c r="J90" s="406">
        <f t="shared" si="2"/>
        <v>100</v>
      </c>
      <c r="K90" s="408"/>
    </row>
    <row r="91" spans="1:11" ht="12.75" customHeight="1" x14ac:dyDescent="0.25">
      <c r="A91" s="392"/>
      <c r="B91" s="157"/>
      <c r="C91" s="189">
        <v>4300</v>
      </c>
      <c r="D91" s="195" t="s">
        <v>22</v>
      </c>
      <c r="E91" s="405">
        <v>102336</v>
      </c>
      <c r="F91" s="405">
        <v>102336</v>
      </c>
      <c r="G91" s="406">
        <f t="shared" si="0"/>
        <v>100</v>
      </c>
      <c r="H91" s="405">
        <v>112570</v>
      </c>
      <c r="I91" s="406">
        <f t="shared" si="7"/>
        <v>110.00039086929331</v>
      </c>
      <c r="J91" s="406">
        <f t="shared" si="2"/>
        <v>110.00039086929331</v>
      </c>
      <c r="K91" s="408"/>
    </row>
    <row r="92" spans="1:11" ht="12.75" customHeight="1" x14ac:dyDescent="0.2">
      <c r="A92" s="392"/>
      <c r="B92" s="157"/>
      <c r="C92" s="189">
        <v>4360</v>
      </c>
      <c r="D92" s="1004" t="s">
        <v>234</v>
      </c>
      <c r="E92" s="405">
        <v>600</v>
      </c>
      <c r="F92" s="405">
        <v>600</v>
      </c>
      <c r="G92" s="406">
        <f t="shared" si="0"/>
        <v>100</v>
      </c>
      <c r="H92" s="405">
        <v>600</v>
      </c>
      <c r="I92" s="406">
        <f t="shared" si="7"/>
        <v>100</v>
      </c>
      <c r="J92" s="406">
        <f t="shared" si="2"/>
        <v>100</v>
      </c>
      <c r="K92" s="408"/>
    </row>
    <row r="93" spans="1:11" ht="12.75" customHeight="1" x14ac:dyDescent="0.25">
      <c r="A93" s="392"/>
      <c r="B93" s="157"/>
      <c r="C93" s="189">
        <v>4440</v>
      </c>
      <c r="D93" s="181" t="s">
        <v>55</v>
      </c>
      <c r="E93" s="405">
        <v>8687</v>
      </c>
      <c r="F93" s="405">
        <v>8687</v>
      </c>
      <c r="G93" s="406">
        <f t="shared" si="0"/>
        <v>100</v>
      </c>
      <c r="H93" s="405">
        <v>12086</v>
      </c>
      <c r="I93" s="406">
        <f t="shared" si="7"/>
        <v>139.12743179463567</v>
      </c>
      <c r="J93" s="406">
        <f t="shared" si="2"/>
        <v>139.12743179463567</v>
      </c>
      <c r="K93" s="408"/>
    </row>
    <row r="94" spans="1:11" ht="15.75" hidden="1" customHeight="1" x14ac:dyDescent="0.2">
      <c r="A94" s="392"/>
      <c r="B94" s="157"/>
      <c r="C94" s="172"/>
      <c r="D94" s="122" t="s">
        <v>139</v>
      </c>
      <c r="E94" s="500">
        <f>SUM(E95:E96)</f>
        <v>0</v>
      </c>
      <c r="F94" s="500">
        <f>SUM(F95:F96)</f>
        <v>0</v>
      </c>
      <c r="G94" s="501" t="e">
        <f t="shared" si="0"/>
        <v>#DIV/0!</v>
      </c>
      <c r="H94" s="500">
        <f>SUM(H95:H96)</f>
        <v>0</v>
      </c>
      <c r="I94" s="501" t="e">
        <f t="shared" si="7"/>
        <v>#DIV/0!</v>
      </c>
      <c r="J94" s="501" t="e">
        <f t="shared" si="2"/>
        <v>#DIV/0!</v>
      </c>
      <c r="K94" s="502"/>
    </row>
    <row r="95" spans="1:11" ht="15.75" hidden="1" customHeight="1" x14ac:dyDescent="0.25">
      <c r="A95" s="392"/>
      <c r="B95" s="157"/>
      <c r="C95" s="189">
        <v>4010</v>
      </c>
      <c r="D95" s="181" t="s">
        <v>39</v>
      </c>
      <c r="E95" s="247"/>
      <c r="F95" s="247"/>
      <c r="G95" s="505" t="e">
        <f t="shared" si="0"/>
        <v>#DIV/0!</v>
      </c>
      <c r="H95" s="247"/>
      <c r="I95" s="505" t="e">
        <f t="shared" si="7"/>
        <v>#DIV/0!</v>
      </c>
      <c r="J95" s="505" t="e">
        <f t="shared" si="2"/>
        <v>#DIV/0!</v>
      </c>
      <c r="K95" s="506"/>
    </row>
    <row r="96" spans="1:11" ht="13.5" hidden="1" customHeight="1" x14ac:dyDescent="0.25">
      <c r="A96" s="392"/>
      <c r="B96" s="157"/>
      <c r="C96" s="157">
        <v>4110</v>
      </c>
      <c r="D96" s="217" t="s">
        <v>42</v>
      </c>
      <c r="E96" s="410"/>
      <c r="F96" s="410"/>
      <c r="G96" s="411" t="e">
        <f t="shared" si="0"/>
        <v>#DIV/0!</v>
      </c>
      <c r="H96" s="410"/>
      <c r="I96" s="411" t="e">
        <f t="shared" si="7"/>
        <v>#DIV/0!</v>
      </c>
      <c r="J96" s="411" t="e">
        <f t="shared" si="2"/>
        <v>#DIV/0!</v>
      </c>
      <c r="K96" s="412"/>
    </row>
    <row r="97" spans="1:11" ht="13.5" customHeight="1" x14ac:dyDescent="0.2">
      <c r="A97" s="392"/>
      <c r="B97" s="157"/>
      <c r="C97" s="1083"/>
      <c r="D97" s="1113" t="s">
        <v>139</v>
      </c>
      <c r="E97" s="1290">
        <f>SUM(E98:E100)</f>
        <v>44658</v>
      </c>
      <c r="F97" s="1290">
        <f>SUM(F98:F100)</f>
        <v>44658</v>
      </c>
      <c r="G97" s="501">
        <f t="shared" si="0"/>
        <v>100</v>
      </c>
      <c r="H97" s="1290">
        <f>SUM(H98:H100)</f>
        <v>0</v>
      </c>
      <c r="I97" s="501">
        <f>SUM(H97/F97*100)</f>
        <v>0</v>
      </c>
      <c r="J97" s="501">
        <f>SUM(H97/E97*100)</f>
        <v>0</v>
      </c>
      <c r="K97" s="1291"/>
    </row>
    <row r="98" spans="1:11" ht="13.5" customHeight="1" x14ac:dyDescent="0.2">
      <c r="A98" s="392"/>
      <c r="B98" s="157"/>
      <c r="C98" s="1061">
        <v>4220</v>
      </c>
      <c r="D98" s="1112" t="s">
        <v>162</v>
      </c>
      <c r="E98" s="1071">
        <v>25065</v>
      </c>
      <c r="F98" s="1071">
        <v>25065</v>
      </c>
      <c r="G98" s="505">
        <f t="shared" si="0"/>
        <v>100</v>
      </c>
      <c r="H98" s="1071"/>
      <c r="I98" s="505">
        <f>SUM(H98/F98*100)</f>
        <v>0</v>
      </c>
      <c r="J98" s="505">
        <f>SUM(H98/E98*100)</f>
        <v>0</v>
      </c>
      <c r="K98" s="1067"/>
    </row>
    <row r="99" spans="1:11" ht="13.5" customHeight="1" x14ac:dyDescent="0.2">
      <c r="A99" s="392"/>
      <c r="B99" s="157"/>
      <c r="C99" s="189">
        <v>4260</v>
      </c>
      <c r="D99" s="273" t="s">
        <v>46</v>
      </c>
      <c r="E99" s="405">
        <v>14655</v>
      </c>
      <c r="F99" s="405">
        <v>14655</v>
      </c>
      <c r="G99" s="406">
        <f t="shared" si="0"/>
        <v>100</v>
      </c>
      <c r="H99" s="405"/>
      <c r="I99" s="406">
        <f>SUM(H99/F99*100)</f>
        <v>0</v>
      </c>
      <c r="J99" s="406">
        <f>SUM(H99/E99*100)</f>
        <v>0</v>
      </c>
      <c r="K99" s="408"/>
    </row>
    <row r="100" spans="1:11" ht="13.5" customHeight="1" x14ac:dyDescent="0.25">
      <c r="A100" s="392"/>
      <c r="B100" s="157"/>
      <c r="C100" s="242">
        <v>4270</v>
      </c>
      <c r="D100" s="494" t="s">
        <v>47</v>
      </c>
      <c r="E100" s="507">
        <v>4938</v>
      </c>
      <c r="F100" s="507">
        <v>4938</v>
      </c>
      <c r="G100" s="406">
        <f t="shared" si="0"/>
        <v>100</v>
      </c>
      <c r="H100" s="507"/>
      <c r="I100" s="406">
        <f>SUM(H100/F100*100)</f>
        <v>0</v>
      </c>
      <c r="J100" s="406">
        <f>SUM(H100/E100*100)</f>
        <v>0</v>
      </c>
      <c r="K100" s="508"/>
    </row>
    <row r="101" spans="1:11" ht="48" customHeight="1" x14ac:dyDescent="0.2">
      <c r="A101" s="392"/>
      <c r="B101" s="1065">
        <v>85412</v>
      </c>
      <c r="C101" s="1286"/>
      <c r="D101" s="1213" t="s">
        <v>184</v>
      </c>
      <c r="E101" s="1114">
        <f>SUM(E102)</f>
        <v>23462</v>
      </c>
      <c r="F101" s="1114">
        <f>SUM(F102)</f>
        <v>23462</v>
      </c>
      <c r="G101" s="1089">
        <f t="shared" si="0"/>
        <v>100</v>
      </c>
      <c r="H101" s="1114">
        <f>SUM(H102)</f>
        <v>20000</v>
      </c>
      <c r="I101" s="1089">
        <f t="shared" si="7"/>
        <v>85.244224703776311</v>
      </c>
      <c r="J101" s="1089">
        <f t="shared" si="2"/>
        <v>85.244224703776311</v>
      </c>
      <c r="K101" s="1091"/>
    </row>
    <row r="102" spans="1:11" ht="12.75" customHeight="1" x14ac:dyDescent="0.25">
      <c r="A102" s="392"/>
      <c r="B102" s="157"/>
      <c r="C102" s="188">
        <v>4300</v>
      </c>
      <c r="D102" s="195" t="s">
        <v>22</v>
      </c>
      <c r="E102" s="187">
        <v>23462</v>
      </c>
      <c r="F102" s="187">
        <v>23462</v>
      </c>
      <c r="G102" s="213">
        <f t="shared" si="0"/>
        <v>100</v>
      </c>
      <c r="H102" s="187">
        <v>20000</v>
      </c>
      <c r="I102" s="213">
        <f t="shared" si="7"/>
        <v>85.244224703776311</v>
      </c>
      <c r="J102" s="213">
        <f t="shared" si="2"/>
        <v>85.244224703776311</v>
      </c>
      <c r="K102" s="215"/>
    </row>
    <row r="103" spans="1:11" ht="15" customHeight="1" x14ac:dyDescent="0.25">
      <c r="A103" s="395"/>
      <c r="B103" s="1378">
        <v>85415</v>
      </c>
      <c r="C103" s="701"/>
      <c r="D103" s="1379" t="s">
        <v>185</v>
      </c>
      <c r="E103" s="1380">
        <f>SUM(E117+E104+E107+E110+E115+E113)</f>
        <v>45100</v>
      </c>
      <c r="F103" s="1380">
        <f>SUM(F117+F104+F107+F110+F115+F113)</f>
        <v>45100</v>
      </c>
      <c r="G103" s="1381">
        <f t="shared" si="0"/>
        <v>100</v>
      </c>
      <c r="H103" s="1380">
        <f>SUM(H117+H104+H107+H110+H115+H113)</f>
        <v>0</v>
      </c>
      <c r="I103" s="1381">
        <f t="shared" si="7"/>
        <v>0</v>
      </c>
      <c r="J103" s="1381">
        <f t="shared" si="2"/>
        <v>0</v>
      </c>
      <c r="K103" s="1382"/>
    </row>
    <row r="104" spans="1:11" ht="15" hidden="1" customHeight="1" x14ac:dyDescent="0.25">
      <c r="A104" s="392"/>
      <c r="B104" s="504"/>
      <c r="C104" s="1376"/>
      <c r="D104" s="1377" t="s">
        <v>209</v>
      </c>
      <c r="E104" s="737">
        <f>SUM(E105:E106)</f>
        <v>0</v>
      </c>
      <c r="F104" s="737">
        <f>SUM(F105:F106)</f>
        <v>0</v>
      </c>
      <c r="G104" s="738" t="e">
        <f t="shared" si="0"/>
        <v>#DIV/0!</v>
      </c>
      <c r="H104" s="737"/>
      <c r="I104" s="738"/>
      <c r="J104" s="738"/>
      <c r="K104" s="714"/>
    </row>
    <row r="105" spans="1:11" ht="34.5" hidden="1" customHeight="1" x14ac:dyDescent="0.25">
      <c r="A105" s="392"/>
      <c r="B105" s="504"/>
      <c r="C105" s="701">
        <v>3040</v>
      </c>
      <c r="D105" s="702" t="s">
        <v>211</v>
      </c>
      <c r="E105" s="703"/>
      <c r="F105" s="703"/>
      <c r="G105" s="704" t="e">
        <f t="shared" ref="G105:G115" si="8">SUM(F105/E105*100)</f>
        <v>#DIV/0!</v>
      </c>
      <c r="H105" s="703"/>
      <c r="I105" s="731"/>
      <c r="J105" s="731"/>
      <c r="K105" s="699"/>
    </row>
    <row r="106" spans="1:11" ht="15" hidden="1" customHeight="1" x14ac:dyDescent="0.25">
      <c r="A106" s="392"/>
      <c r="B106" s="504"/>
      <c r="C106" s="705">
        <v>3240</v>
      </c>
      <c r="D106" s="605" t="s">
        <v>186</v>
      </c>
      <c r="E106" s="703"/>
      <c r="F106" s="703"/>
      <c r="G106" s="704" t="e">
        <f t="shared" si="8"/>
        <v>#DIV/0!</v>
      </c>
      <c r="H106" s="703"/>
      <c r="I106" s="731"/>
      <c r="J106" s="731"/>
      <c r="K106" s="699"/>
    </row>
    <row r="107" spans="1:11" ht="15" hidden="1" customHeight="1" x14ac:dyDescent="0.25">
      <c r="A107" s="392"/>
      <c r="B107" s="504"/>
      <c r="C107" s="706"/>
      <c r="D107" s="732" t="s">
        <v>208</v>
      </c>
      <c r="E107" s="707">
        <f>SUM(E108:E109)</f>
        <v>0</v>
      </c>
      <c r="F107" s="707">
        <f>SUM(F108:F109)</f>
        <v>0</v>
      </c>
      <c r="G107" s="731" t="e">
        <f t="shared" si="8"/>
        <v>#DIV/0!</v>
      </c>
      <c r="H107" s="700"/>
      <c r="I107" s="731"/>
      <c r="J107" s="731"/>
      <c r="K107" s="699"/>
    </row>
    <row r="108" spans="1:11" ht="27" hidden="1" customHeight="1" x14ac:dyDescent="0.25">
      <c r="A108" s="392"/>
      <c r="B108" s="733"/>
      <c r="C108" s="708">
        <v>3040</v>
      </c>
      <c r="D108" s="702" t="s">
        <v>211</v>
      </c>
      <c r="E108" s="709"/>
      <c r="F108" s="709"/>
      <c r="G108" s="734"/>
      <c r="H108" s="700"/>
      <c r="I108" s="731"/>
      <c r="J108" s="731"/>
      <c r="K108" s="699"/>
    </row>
    <row r="109" spans="1:11" ht="15" hidden="1" customHeight="1" x14ac:dyDescent="0.25">
      <c r="A109" s="392"/>
      <c r="B109" s="504"/>
      <c r="C109" s="705">
        <v>3240</v>
      </c>
      <c r="D109" s="605" t="s">
        <v>186</v>
      </c>
      <c r="E109" s="710"/>
      <c r="F109" s="710"/>
      <c r="G109" s="731" t="e">
        <f t="shared" si="8"/>
        <v>#DIV/0!</v>
      </c>
      <c r="H109" s="700"/>
      <c r="I109" s="731"/>
      <c r="J109" s="731"/>
      <c r="K109" s="699"/>
    </row>
    <row r="110" spans="1:11" ht="15" hidden="1" customHeight="1" x14ac:dyDescent="0.25">
      <c r="A110" s="392"/>
      <c r="B110" s="504"/>
      <c r="C110" s="706"/>
      <c r="D110" s="732" t="s">
        <v>144</v>
      </c>
      <c r="E110" s="707">
        <f>SUM(E111:E112)</f>
        <v>0</v>
      </c>
      <c r="F110" s="707">
        <f>SUM(F111:F112)</f>
        <v>0</v>
      </c>
      <c r="G110" s="735" t="e">
        <f t="shared" si="8"/>
        <v>#DIV/0!</v>
      </c>
      <c r="H110" s="707"/>
      <c r="I110" s="735"/>
      <c r="J110" s="735"/>
      <c r="K110" s="711"/>
    </row>
    <row r="111" spans="1:11" ht="31.5" hidden="1" customHeight="1" x14ac:dyDescent="0.25">
      <c r="A111" s="392"/>
      <c r="B111" s="733"/>
      <c r="C111" s="708">
        <v>3040</v>
      </c>
      <c r="D111" s="702" t="s">
        <v>211</v>
      </c>
      <c r="E111" s="709"/>
      <c r="F111" s="709"/>
      <c r="G111" s="712" t="e">
        <f t="shared" si="8"/>
        <v>#DIV/0!</v>
      </c>
      <c r="H111" s="736"/>
      <c r="I111" s="234"/>
      <c r="J111" s="234"/>
      <c r="K111" s="235"/>
    </row>
    <row r="112" spans="1:11" ht="15" hidden="1" customHeight="1" x14ac:dyDescent="0.25">
      <c r="A112" s="392"/>
      <c r="B112" s="504"/>
      <c r="C112" s="705">
        <v>3240</v>
      </c>
      <c r="D112" s="605" t="s">
        <v>186</v>
      </c>
      <c r="E112" s="710"/>
      <c r="F112" s="710"/>
      <c r="G112" s="713" t="e">
        <f t="shared" si="8"/>
        <v>#DIV/0!</v>
      </c>
      <c r="H112" s="737"/>
      <c r="I112" s="738"/>
      <c r="J112" s="738"/>
      <c r="K112" s="714"/>
    </row>
    <row r="113" spans="1:11" ht="15" hidden="1" customHeight="1" x14ac:dyDescent="0.25">
      <c r="A113" s="392"/>
      <c r="B113" s="504"/>
      <c r="C113" s="697"/>
      <c r="D113" s="698" t="s">
        <v>210</v>
      </c>
      <c r="E113" s="700">
        <f>SUM(E114:E114)</f>
        <v>0</v>
      </c>
      <c r="F113" s="700">
        <f>SUM(F114:F114)</f>
        <v>0</v>
      </c>
      <c r="G113" s="731" t="e">
        <f t="shared" si="8"/>
        <v>#DIV/0!</v>
      </c>
      <c r="H113" s="700"/>
      <c r="I113" s="731"/>
      <c r="J113" s="731"/>
      <c r="K113" s="699"/>
    </row>
    <row r="114" spans="1:11" ht="15" hidden="1" customHeight="1" x14ac:dyDescent="0.25">
      <c r="A114" s="392"/>
      <c r="B114" s="504"/>
      <c r="C114" s="705">
        <v>3240</v>
      </c>
      <c r="D114" s="605" t="s">
        <v>186</v>
      </c>
      <c r="E114" s="703"/>
      <c r="F114" s="703"/>
      <c r="G114" s="731" t="e">
        <f t="shared" si="8"/>
        <v>#DIV/0!</v>
      </c>
      <c r="H114" s="700"/>
      <c r="I114" s="731"/>
      <c r="J114" s="731"/>
      <c r="K114" s="699"/>
    </row>
    <row r="115" spans="1:11" ht="15" hidden="1" customHeight="1" x14ac:dyDescent="0.25">
      <c r="A115" s="392"/>
      <c r="B115" s="504"/>
      <c r="C115" s="697"/>
      <c r="D115" s="698" t="s">
        <v>137</v>
      </c>
      <c r="E115" s="700">
        <f>SUM(E116:E116)</f>
        <v>0</v>
      </c>
      <c r="F115" s="700">
        <f>SUM(F116:F116)</f>
        <v>0</v>
      </c>
      <c r="G115" s="731" t="e">
        <f t="shared" si="8"/>
        <v>#DIV/0!</v>
      </c>
      <c r="H115" s="700"/>
      <c r="I115" s="731"/>
      <c r="J115" s="731"/>
      <c r="K115" s="699"/>
    </row>
    <row r="116" spans="1:11" ht="15" hidden="1" customHeight="1" x14ac:dyDescent="0.25">
      <c r="A116" s="392"/>
      <c r="B116" s="504"/>
      <c r="C116" s="705">
        <v>3240</v>
      </c>
      <c r="D116" s="605" t="s">
        <v>186</v>
      </c>
      <c r="E116" s="703"/>
      <c r="F116" s="703"/>
      <c r="G116" s="731" t="e">
        <f t="shared" ref="G116:G146" si="9">SUM(F116/E116*100)</f>
        <v>#DIV/0!</v>
      </c>
      <c r="H116" s="700"/>
      <c r="I116" s="731"/>
      <c r="J116" s="731"/>
      <c r="K116" s="699"/>
    </row>
    <row r="117" spans="1:11" ht="15" customHeight="1" x14ac:dyDescent="0.25">
      <c r="A117" s="392"/>
      <c r="B117" s="715"/>
      <c r="C117" s="716"/>
      <c r="D117" s="698" t="s">
        <v>139</v>
      </c>
      <c r="E117" s="700">
        <f>SUM(E118:E121)</f>
        <v>45100</v>
      </c>
      <c r="F117" s="700">
        <f>SUM(F118:F121)</f>
        <v>45100</v>
      </c>
      <c r="G117" s="731">
        <f t="shared" si="9"/>
        <v>100</v>
      </c>
      <c r="H117" s="700">
        <f>SUM(H118:H121)</f>
        <v>0</v>
      </c>
      <c r="I117" s="731">
        <f t="shared" si="7"/>
        <v>0</v>
      </c>
      <c r="J117" s="731">
        <f t="shared" ref="J117:J129" si="10">SUM(H117/E117*100)</f>
        <v>0</v>
      </c>
      <c r="K117" s="739"/>
    </row>
    <row r="118" spans="1:11" ht="33.75" customHeight="1" x14ac:dyDescent="0.2">
      <c r="A118" s="392"/>
      <c r="B118" s="715"/>
      <c r="C118" s="1292">
        <v>3040</v>
      </c>
      <c r="D118" s="1293" t="s">
        <v>211</v>
      </c>
      <c r="E118" s="1294">
        <v>6500</v>
      </c>
      <c r="F118" s="1294">
        <v>6500</v>
      </c>
      <c r="G118" s="1295">
        <f t="shared" si="9"/>
        <v>100</v>
      </c>
      <c r="H118" s="1294"/>
      <c r="I118" s="1295">
        <f t="shared" si="7"/>
        <v>0</v>
      </c>
      <c r="J118" s="1295">
        <f t="shared" si="10"/>
        <v>0</v>
      </c>
      <c r="K118" s="1296"/>
    </row>
    <row r="119" spans="1:11" ht="12.95" customHeight="1" x14ac:dyDescent="0.2">
      <c r="A119" s="392"/>
      <c r="B119" s="715"/>
      <c r="C119" s="1297">
        <v>3240</v>
      </c>
      <c r="D119" s="489" t="s">
        <v>186</v>
      </c>
      <c r="E119" s="1298">
        <v>30000</v>
      </c>
      <c r="F119" s="1298">
        <v>30000</v>
      </c>
      <c r="G119" s="1299">
        <f t="shared" si="9"/>
        <v>100</v>
      </c>
      <c r="H119" s="1298"/>
      <c r="I119" s="1299">
        <f t="shared" si="7"/>
        <v>0</v>
      </c>
      <c r="J119" s="1299">
        <f t="shared" si="10"/>
        <v>0</v>
      </c>
      <c r="K119" s="1300"/>
    </row>
    <row r="120" spans="1:11" ht="12.95" customHeight="1" x14ac:dyDescent="0.25">
      <c r="A120" s="392"/>
      <c r="B120" s="715"/>
      <c r="C120" s="1297">
        <v>4190</v>
      </c>
      <c r="D120" s="489" t="s">
        <v>226</v>
      </c>
      <c r="E120" s="1298">
        <v>4600</v>
      </c>
      <c r="F120" s="1298">
        <v>4600</v>
      </c>
      <c r="G120" s="183">
        <f t="shared" si="9"/>
        <v>100</v>
      </c>
      <c r="H120" s="1298"/>
      <c r="I120" s="183">
        <f>SUM(H120/F120*100)</f>
        <v>0</v>
      </c>
      <c r="J120" s="183">
        <f t="shared" si="10"/>
        <v>0</v>
      </c>
      <c r="K120" s="1300"/>
    </row>
    <row r="121" spans="1:11" ht="12.95" customHeight="1" x14ac:dyDescent="0.25">
      <c r="A121" s="178"/>
      <c r="B121" s="715"/>
      <c r="C121" s="1446">
        <v>4210</v>
      </c>
      <c r="D121" s="314" t="s">
        <v>31</v>
      </c>
      <c r="E121" s="1447">
        <v>4000</v>
      </c>
      <c r="F121" s="1447">
        <v>4000</v>
      </c>
      <c r="G121" s="206">
        <f t="shared" si="9"/>
        <v>100</v>
      </c>
      <c r="H121" s="1447"/>
      <c r="I121" s="206">
        <f>SUM(H121/F121*100)</f>
        <v>0</v>
      </c>
      <c r="J121" s="206">
        <f t="shared" si="10"/>
        <v>0</v>
      </c>
      <c r="K121" s="1448"/>
    </row>
    <row r="122" spans="1:11" ht="29.25" customHeight="1" x14ac:dyDescent="0.2">
      <c r="A122" s="178"/>
      <c r="B122" s="1451">
        <v>85416</v>
      </c>
      <c r="C122" s="1451"/>
      <c r="D122" s="1213" t="s">
        <v>279</v>
      </c>
      <c r="E122" s="1452"/>
      <c r="F122" s="1452"/>
      <c r="G122" s="1222"/>
      <c r="H122" s="700">
        <f>SUM(H123:H126)</f>
        <v>44500</v>
      </c>
      <c r="I122" s="1222"/>
      <c r="J122" s="1222"/>
      <c r="K122" s="1449"/>
    </row>
    <row r="123" spans="1:11" ht="12.95" customHeight="1" x14ac:dyDescent="0.25">
      <c r="A123" s="178"/>
      <c r="B123" s="715"/>
      <c r="C123" s="1292">
        <v>3040</v>
      </c>
      <c r="D123" s="1293" t="s">
        <v>211</v>
      </c>
      <c r="E123" s="1294"/>
      <c r="F123" s="1294"/>
      <c r="G123" s="1104"/>
      <c r="H123" s="1294">
        <v>6500</v>
      </c>
      <c r="I123" s="1104"/>
      <c r="J123" s="1104"/>
      <c r="K123" s="1450"/>
    </row>
    <row r="124" spans="1:11" ht="12.95" customHeight="1" x14ac:dyDescent="0.25">
      <c r="A124" s="178"/>
      <c r="B124" s="715"/>
      <c r="C124" s="1297">
        <v>3240</v>
      </c>
      <c r="D124" s="489" t="s">
        <v>186</v>
      </c>
      <c r="E124" s="1298"/>
      <c r="F124" s="1298"/>
      <c r="G124" s="183"/>
      <c r="H124" s="1298">
        <v>30000</v>
      </c>
      <c r="I124" s="183"/>
      <c r="J124" s="183"/>
      <c r="K124" s="1300"/>
    </row>
    <row r="125" spans="1:11" ht="12.95" customHeight="1" x14ac:dyDescent="0.25">
      <c r="A125" s="178"/>
      <c r="B125" s="715"/>
      <c r="C125" s="1297">
        <v>4190</v>
      </c>
      <c r="D125" s="489" t="s">
        <v>226</v>
      </c>
      <c r="E125" s="1298"/>
      <c r="F125" s="1298"/>
      <c r="G125" s="183"/>
      <c r="H125" s="1298">
        <v>4000</v>
      </c>
      <c r="I125" s="183"/>
      <c r="J125" s="183"/>
      <c r="K125" s="1300"/>
    </row>
    <row r="126" spans="1:11" ht="12.95" customHeight="1" x14ac:dyDescent="0.25">
      <c r="A126" s="178"/>
      <c r="B126" s="715"/>
      <c r="C126" s="1446">
        <v>4210</v>
      </c>
      <c r="D126" s="314" t="s">
        <v>31</v>
      </c>
      <c r="E126" s="1301"/>
      <c r="F126" s="1301"/>
      <c r="G126" s="120"/>
      <c r="H126" s="1447">
        <v>4000</v>
      </c>
      <c r="I126" s="120"/>
      <c r="J126" s="120"/>
      <c r="K126" s="1302"/>
    </row>
    <row r="127" spans="1:11" s="9" customFormat="1" ht="15" customHeight="1" x14ac:dyDescent="0.2">
      <c r="A127" s="153"/>
      <c r="B127" s="335">
        <v>85417</v>
      </c>
      <c r="C127" s="335"/>
      <c r="D127" s="336" t="s">
        <v>187</v>
      </c>
      <c r="E127" s="1207">
        <f>SUM(E128)</f>
        <v>55000</v>
      </c>
      <c r="F127" s="1207">
        <f>SUM(F128)</f>
        <v>55000</v>
      </c>
      <c r="G127" s="147">
        <f t="shared" si="9"/>
        <v>100</v>
      </c>
      <c r="H127" s="148">
        <f>SUM(H128)</f>
        <v>53547</v>
      </c>
      <c r="I127" s="149">
        <f t="shared" si="7"/>
        <v>97.358181818181819</v>
      </c>
      <c r="J127" s="149">
        <f t="shared" si="10"/>
        <v>97.358181818181819</v>
      </c>
      <c r="K127" s="230"/>
    </row>
    <row r="128" spans="1:11" ht="12.75" customHeight="1" x14ac:dyDescent="0.25">
      <c r="A128" s="178"/>
      <c r="B128" s="157"/>
      <c r="C128" s="958"/>
      <c r="D128" s="228" t="s">
        <v>139</v>
      </c>
      <c r="E128" s="1206">
        <f>SUM(E129)</f>
        <v>55000</v>
      </c>
      <c r="F128" s="1206">
        <f>SUM(F129)</f>
        <v>55000</v>
      </c>
      <c r="G128" s="479">
        <f t="shared" si="9"/>
        <v>100</v>
      </c>
      <c r="H128" s="478">
        <f>SUM(H129)</f>
        <v>53547</v>
      </c>
      <c r="I128" s="479">
        <f t="shared" si="7"/>
        <v>97.358181818181819</v>
      </c>
      <c r="J128" s="479">
        <f t="shared" si="10"/>
        <v>97.358181818181819</v>
      </c>
      <c r="K128" s="307"/>
    </row>
    <row r="129" spans="1:11" ht="26.25" customHeight="1" x14ac:dyDescent="0.2">
      <c r="A129" s="392"/>
      <c r="B129" s="157"/>
      <c r="C129" s="519">
        <v>2540</v>
      </c>
      <c r="D129" s="239" t="s">
        <v>143</v>
      </c>
      <c r="E129" s="717">
        <v>55000</v>
      </c>
      <c r="F129" s="717">
        <v>55000</v>
      </c>
      <c r="G129" s="162">
        <f t="shared" si="9"/>
        <v>100</v>
      </c>
      <c r="H129" s="161">
        <v>53547</v>
      </c>
      <c r="I129" s="162">
        <f t="shared" si="7"/>
        <v>97.358181818181819</v>
      </c>
      <c r="J129" s="162">
        <f t="shared" si="10"/>
        <v>97.358181818181819</v>
      </c>
      <c r="K129" s="164"/>
    </row>
    <row r="130" spans="1:11" ht="15" customHeight="1" x14ac:dyDescent="0.2">
      <c r="A130" s="392"/>
      <c r="B130" s="232">
        <v>85446</v>
      </c>
      <c r="C130" s="232"/>
      <c r="D130" s="334" t="s">
        <v>173</v>
      </c>
      <c r="E130" s="148">
        <f>SUM(E131+E135+E140)</f>
        <v>16347</v>
      </c>
      <c r="F130" s="148">
        <f>SUM(F131+F135+F140)</f>
        <v>16347</v>
      </c>
      <c r="G130" s="149">
        <f t="shared" si="9"/>
        <v>100</v>
      </c>
      <c r="H130" s="148">
        <f>SUM(H131+H135+H140)</f>
        <v>33581</v>
      </c>
      <c r="I130" s="149">
        <f t="shared" ref="I130:I146" si="11">SUM(H130/F130*100)</f>
        <v>205.42607206215209</v>
      </c>
      <c r="J130" s="149">
        <f t="shared" ref="J130:J139" si="12">SUM(H130/E130*100)</f>
        <v>205.42607206215209</v>
      </c>
      <c r="K130" s="230"/>
    </row>
    <row r="131" spans="1:11" ht="15" customHeight="1" x14ac:dyDescent="0.2">
      <c r="A131" s="392"/>
      <c r="B131" s="97"/>
      <c r="C131" s="232"/>
      <c r="D131" s="334" t="s">
        <v>182</v>
      </c>
      <c r="E131" s="148">
        <f>SUM(E132:E134)</f>
        <v>3300</v>
      </c>
      <c r="F131" s="148">
        <f>SUM(F132:F134)</f>
        <v>3300</v>
      </c>
      <c r="G131" s="149">
        <f t="shared" si="9"/>
        <v>100</v>
      </c>
      <c r="H131" s="148">
        <f>SUM(H132:H134)</f>
        <v>0</v>
      </c>
      <c r="I131" s="149">
        <f t="shared" si="11"/>
        <v>0</v>
      </c>
      <c r="J131" s="149">
        <f t="shared" si="12"/>
        <v>0</v>
      </c>
      <c r="K131" s="230"/>
    </row>
    <row r="132" spans="1:11" ht="12.75" hidden="1" customHeight="1" x14ac:dyDescent="0.25">
      <c r="A132" s="392"/>
      <c r="B132" s="157"/>
      <c r="C132" s="107">
        <v>4300</v>
      </c>
      <c r="D132" s="607" t="s">
        <v>22</v>
      </c>
      <c r="E132" s="179"/>
      <c r="F132" s="179"/>
      <c r="G132" s="112" t="e">
        <f t="shared" si="9"/>
        <v>#DIV/0!</v>
      </c>
      <c r="H132" s="179"/>
      <c r="I132" s="112" t="e">
        <f t="shared" si="11"/>
        <v>#DIV/0!</v>
      </c>
      <c r="J132" s="112" t="e">
        <f t="shared" si="12"/>
        <v>#DIV/0!</v>
      </c>
      <c r="K132" s="581"/>
    </row>
    <row r="133" spans="1:11" ht="12.75" hidden="1" customHeight="1" x14ac:dyDescent="0.25">
      <c r="A133" s="392"/>
      <c r="B133" s="157"/>
      <c r="C133" s="188">
        <v>4410</v>
      </c>
      <c r="D133" s="181" t="s">
        <v>54</v>
      </c>
      <c r="E133" s="182"/>
      <c r="F133" s="182"/>
      <c r="G133" s="951" t="e">
        <f t="shared" si="9"/>
        <v>#DIV/0!</v>
      </c>
      <c r="H133" s="182"/>
      <c r="I133" s="951" t="e">
        <f t="shared" si="11"/>
        <v>#DIV/0!</v>
      </c>
      <c r="J133" s="951" t="e">
        <f t="shared" si="12"/>
        <v>#DIV/0!</v>
      </c>
      <c r="K133" s="185"/>
    </row>
    <row r="134" spans="1:11" ht="32.25" customHeight="1" x14ac:dyDescent="0.2">
      <c r="A134" s="392"/>
      <c r="B134" s="157"/>
      <c r="C134" s="242">
        <v>4700</v>
      </c>
      <c r="D134" s="583" t="s">
        <v>60</v>
      </c>
      <c r="E134" s="244">
        <v>3300</v>
      </c>
      <c r="F134" s="244">
        <v>3300</v>
      </c>
      <c r="G134" s="332">
        <f t="shared" si="9"/>
        <v>100</v>
      </c>
      <c r="H134" s="244"/>
      <c r="I134" s="332">
        <f t="shared" si="11"/>
        <v>0</v>
      </c>
      <c r="J134" s="332">
        <f t="shared" si="12"/>
        <v>0</v>
      </c>
      <c r="K134" s="246"/>
    </row>
    <row r="135" spans="1:11" ht="15" customHeight="1" x14ac:dyDescent="0.2">
      <c r="A135" s="392"/>
      <c r="B135" s="157"/>
      <c r="C135" s="172"/>
      <c r="D135" s="122" t="s">
        <v>137</v>
      </c>
      <c r="E135" s="148">
        <f>SUM(E137:E139)</f>
        <v>5675</v>
      </c>
      <c r="F135" s="148">
        <f>SUM(F137:F139)</f>
        <v>5675</v>
      </c>
      <c r="G135" s="149">
        <f t="shared" si="9"/>
        <v>100</v>
      </c>
      <c r="H135" s="148">
        <f>SUM(H137:H139)</f>
        <v>0</v>
      </c>
      <c r="I135" s="149">
        <f t="shared" si="11"/>
        <v>0</v>
      </c>
      <c r="J135" s="149">
        <f t="shared" si="12"/>
        <v>0</v>
      </c>
      <c r="K135" s="230"/>
    </row>
    <row r="136" spans="1:11" ht="12.75" hidden="1" customHeight="1" x14ac:dyDescent="0.25">
      <c r="A136" s="392"/>
      <c r="B136" s="157"/>
      <c r="C136" s="238">
        <v>4300</v>
      </c>
      <c r="D136" s="607" t="s">
        <v>22</v>
      </c>
      <c r="E136" s="179"/>
      <c r="F136" s="127"/>
      <c r="G136" s="128" t="e">
        <f t="shared" si="9"/>
        <v>#DIV/0!</v>
      </c>
      <c r="H136" s="127"/>
      <c r="I136" s="128" t="e">
        <f t="shared" si="11"/>
        <v>#DIV/0!</v>
      </c>
      <c r="J136" s="128" t="e">
        <f t="shared" si="12"/>
        <v>#DIV/0!</v>
      </c>
      <c r="K136" s="231"/>
    </row>
    <row r="137" spans="1:11" ht="12.75" customHeight="1" x14ac:dyDescent="0.25">
      <c r="A137" s="392"/>
      <c r="B137" s="157"/>
      <c r="C137" s="309">
        <v>4300</v>
      </c>
      <c r="D137" s="607" t="s">
        <v>22</v>
      </c>
      <c r="E137" s="284">
        <v>1375</v>
      </c>
      <c r="F137" s="284">
        <v>1375</v>
      </c>
      <c r="G137" s="192">
        <f t="shared" si="9"/>
        <v>100</v>
      </c>
      <c r="H137" s="337"/>
      <c r="I137" s="267"/>
      <c r="J137" s="267"/>
      <c r="K137" s="268"/>
    </row>
    <row r="138" spans="1:11" ht="12.75" hidden="1" customHeight="1" x14ac:dyDescent="0.25">
      <c r="A138" s="392"/>
      <c r="B138" s="157"/>
      <c r="C138" s="189">
        <v>4410</v>
      </c>
      <c r="D138" s="181" t="s">
        <v>54</v>
      </c>
      <c r="E138" s="182"/>
      <c r="F138" s="182"/>
      <c r="G138" s="192" t="e">
        <f t="shared" si="9"/>
        <v>#DIV/0!</v>
      </c>
      <c r="H138" s="191"/>
      <c r="I138" s="192" t="e">
        <f t="shared" si="11"/>
        <v>#DIV/0!</v>
      </c>
      <c r="J138" s="192" t="e">
        <f t="shared" si="12"/>
        <v>#DIV/0!</v>
      </c>
      <c r="K138" s="194"/>
    </row>
    <row r="139" spans="1:11" ht="40.5" customHeight="1" x14ac:dyDescent="0.2">
      <c r="A139" s="392"/>
      <c r="B139" s="157"/>
      <c r="C139" s="165">
        <v>4700</v>
      </c>
      <c r="D139" s="510" t="s">
        <v>60</v>
      </c>
      <c r="E139" s="244">
        <v>4300</v>
      </c>
      <c r="F139" s="244">
        <v>4300</v>
      </c>
      <c r="G139" s="170">
        <f t="shared" si="9"/>
        <v>100</v>
      </c>
      <c r="H139" s="169"/>
      <c r="I139" s="170">
        <f t="shared" si="11"/>
        <v>0</v>
      </c>
      <c r="J139" s="170">
        <f t="shared" si="12"/>
        <v>0</v>
      </c>
      <c r="K139" s="171"/>
    </row>
    <row r="140" spans="1:11" ht="15" customHeight="1" x14ac:dyDescent="0.2">
      <c r="A140" s="392"/>
      <c r="B140" s="157"/>
      <c r="C140" s="172"/>
      <c r="D140" s="122" t="s">
        <v>139</v>
      </c>
      <c r="E140" s="148">
        <f>SUM(E141:E143)</f>
        <v>7372</v>
      </c>
      <c r="F140" s="148">
        <f>SUM(F141:F143)</f>
        <v>7372</v>
      </c>
      <c r="G140" s="149">
        <f t="shared" si="9"/>
        <v>100</v>
      </c>
      <c r="H140" s="148">
        <f>SUM(H141:H143)</f>
        <v>33581</v>
      </c>
      <c r="I140" s="149">
        <f>SUM(H140/F140*100)</f>
        <v>455.52088985349968</v>
      </c>
      <c r="J140" s="149">
        <f>SUM(H140/E140*100)</f>
        <v>455.52088985349968</v>
      </c>
      <c r="K140" s="230"/>
    </row>
    <row r="141" spans="1:11" ht="12.75" customHeight="1" x14ac:dyDescent="0.25">
      <c r="A141" s="392"/>
      <c r="B141" s="157"/>
      <c r="C141" s="1061">
        <v>4300</v>
      </c>
      <c r="D141" s="1453" t="s">
        <v>22</v>
      </c>
      <c r="E141" s="1064">
        <v>7372</v>
      </c>
      <c r="F141" s="1064">
        <v>7372</v>
      </c>
      <c r="G141" s="1104">
        <f t="shared" si="9"/>
        <v>100</v>
      </c>
      <c r="H141" s="1064">
        <v>10000</v>
      </c>
      <c r="I141" s="1104">
        <f>SUM(H141/F141*100)</f>
        <v>135.64839934888769</v>
      </c>
      <c r="J141" s="1104">
        <f>SUM(H141/E141*100)</f>
        <v>135.64839934888769</v>
      </c>
      <c r="K141" s="1096"/>
    </row>
    <row r="142" spans="1:11" ht="12.75" hidden="1" customHeight="1" x14ac:dyDescent="0.25">
      <c r="A142" s="392"/>
      <c r="B142" s="157"/>
      <c r="C142" s="189">
        <v>4410</v>
      </c>
      <c r="D142" s="181" t="s">
        <v>54</v>
      </c>
      <c r="E142" s="191"/>
      <c r="F142" s="191"/>
      <c r="G142" s="192"/>
      <c r="H142" s="191"/>
      <c r="I142" s="192"/>
      <c r="J142" s="192"/>
      <c r="K142" s="194"/>
    </row>
    <row r="143" spans="1:11" ht="30" customHeight="1" x14ac:dyDescent="0.2">
      <c r="A143" s="392"/>
      <c r="B143" s="157"/>
      <c r="C143" s="242">
        <v>4700</v>
      </c>
      <c r="D143" s="583" t="s">
        <v>60</v>
      </c>
      <c r="E143" s="244"/>
      <c r="F143" s="244"/>
      <c r="G143" s="332"/>
      <c r="H143" s="244">
        <v>23581</v>
      </c>
      <c r="I143" s="332"/>
      <c r="J143" s="332"/>
      <c r="K143" s="246"/>
    </row>
    <row r="144" spans="1:11" ht="15" customHeight="1" x14ac:dyDescent="0.2">
      <c r="A144" s="413"/>
      <c r="B144" s="122">
        <v>85495</v>
      </c>
      <c r="C144" s="232"/>
      <c r="D144" s="122" t="s">
        <v>71</v>
      </c>
      <c r="E144" s="148">
        <f>SUM(E145)</f>
        <v>22672</v>
      </c>
      <c r="F144" s="148">
        <f>SUM(F145)</f>
        <v>22672</v>
      </c>
      <c r="G144" s="149">
        <f t="shared" si="9"/>
        <v>100</v>
      </c>
      <c r="H144" s="148">
        <f>SUM(H145)</f>
        <v>25000</v>
      </c>
      <c r="I144" s="560">
        <f t="shared" si="11"/>
        <v>110.26817219477769</v>
      </c>
      <c r="J144" s="560">
        <f>SUM(H144/E144*100)</f>
        <v>110.26817219477769</v>
      </c>
      <c r="K144" s="307"/>
    </row>
    <row r="145" spans="1:11" ht="15" customHeight="1" x14ac:dyDescent="0.2">
      <c r="A145" s="413"/>
      <c r="B145" s="281"/>
      <c r="C145" s="232"/>
      <c r="D145" s="122" t="s">
        <v>139</v>
      </c>
      <c r="E145" s="478">
        <f>SUM(E146:E146)</f>
        <v>22672</v>
      </c>
      <c r="F145" s="478">
        <f>SUM(F146:F146)</f>
        <v>22672</v>
      </c>
      <c r="G145" s="149">
        <f t="shared" si="9"/>
        <v>100</v>
      </c>
      <c r="H145" s="478">
        <f>SUM(H146:H146)</f>
        <v>25000</v>
      </c>
      <c r="I145" s="560">
        <f t="shared" si="11"/>
        <v>110.26817219477769</v>
      </c>
      <c r="J145" s="560">
        <f>SUM(H145/E145*100)</f>
        <v>110.26817219477769</v>
      </c>
      <c r="K145" s="307"/>
    </row>
    <row r="146" spans="1:11" ht="12.75" customHeight="1" x14ac:dyDescent="0.25">
      <c r="A146" s="718"/>
      <c r="B146" s="637"/>
      <c r="C146" s="689">
        <v>4440</v>
      </c>
      <c r="D146" s="420" t="s">
        <v>55</v>
      </c>
      <c r="E146" s="690">
        <v>22672</v>
      </c>
      <c r="F146" s="690">
        <v>22672</v>
      </c>
      <c r="G146" s="691">
        <f t="shared" si="9"/>
        <v>100</v>
      </c>
      <c r="H146" s="690">
        <v>25000</v>
      </c>
      <c r="I146" s="719">
        <f t="shared" si="11"/>
        <v>110.26817219477769</v>
      </c>
      <c r="J146" s="719">
        <f>SUM(H146/E146*100)</f>
        <v>110.26817219477769</v>
      </c>
      <c r="K146" s="692"/>
    </row>
  </sheetData>
  <sheetProtection selectLockedCells="1" selectUnlockedCells="1"/>
  <mergeCells count="1">
    <mergeCell ref="D5:D7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92" firstPageNumber="0" fitToHeight="0" orientation="landscape" r:id="rId1"/>
  <headerFooter alignWithMargins="0"/>
  <rowBreaks count="3" manualBreakCount="3">
    <brk id="37" max="16383" man="1"/>
    <brk id="69" max="16383" man="1"/>
    <brk id="11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zoomScale="115" zoomScaleNormal="100" zoomScaleSheetLayoutView="115" workbookViewId="0">
      <pane xSplit="3" ySplit="10" topLeftCell="D30" activePane="bottomRight" state="frozen"/>
      <selection pane="topRight" activeCell="D1" sqref="D1"/>
      <selection pane="bottomLeft" activeCell="A48" sqref="A48"/>
      <selection pane="bottomRight" activeCell="E56" sqref="E56"/>
    </sheetView>
  </sheetViews>
  <sheetFormatPr defaultRowHeight="12.75" x14ac:dyDescent="0.2"/>
  <cols>
    <col min="1" max="1" width="5.28515625" style="1" customWidth="1"/>
    <col min="2" max="2" width="8" style="1" customWidth="1"/>
    <col min="3" max="3" width="5.7109375" style="1285" customWidth="1"/>
    <col min="4" max="4" width="44.7109375" style="3" customWidth="1"/>
    <col min="5" max="5" width="14.7109375" style="3" customWidth="1"/>
    <col min="6" max="6" width="14.7109375" style="1" customWidth="1"/>
    <col min="7" max="7" width="9.7109375" style="1" customWidth="1"/>
    <col min="8" max="8" width="14.7109375" style="1" customWidth="1"/>
    <col min="9" max="10" width="9.7109375" style="1" customWidth="1"/>
    <col min="11" max="11" width="8.7109375" style="1" customWidth="1"/>
    <col min="12" max="16384" width="9.140625" style="1"/>
  </cols>
  <sheetData>
    <row r="1" spans="1:13" ht="15" x14ac:dyDescent="0.25">
      <c r="A1" s="51"/>
      <c r="B1" s="51"/>
      <c r="C1" s="52"/>
      <c r="D1" s="51"/>
      <c r="E1" s="51"/>
      <c r="F1" s="51"/>
      <c r="G1" s="51"/>
      <c r="H1" s="53"/>
      <c r="I1" s="51" t="s">
        <v>0</v>
      </c>
      <c r="J1" s="51"/>
      <c r="K1" s="51"/>
    </row>
    <row r="2" spans="1:13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3"/>
      <c r="K2" s="51"/>
    </row>
    <row r="3" spans="1:13" ht="15" x14ac:dyDescent="0.25">
      <c r="A3" s="51"/>
      <c r="B3" s="51"/>
      <c r="C3" s="52"/>
      <c r="D3" s="51"/>
      <c r="E3" s="51"/>
      <c r="F3" s="51"/>
      <c r="G3" s="51"/>
      <c r="H3" s="53"/>
      <c r="I3" s="51" t="s">
        <v>248</v>
      </c>
      <c r="J3" s="51"/>
      <c r="K3" s="51"/>
    </row>
    <row r="4" spans="1:13" ht="15" x14ac:dyDescent="0.25">
      <c r="A4" s="51"/>
      <c r="B4" s="51"/>
      <c r="C4" s="52"/>
      <c r="D4" s="101" t="s">
        <v>271</v>
      </c>
      <c r="E4" s="101"/>
      <c r="F4" s="51"/>
      <c r="G4" s="51"/>
      <c r="H4" s="51"/>
      <c r="I4" s="51"/>
      <c r="J4" s="51"/>
      <c r="K4" s="51"/>
    </row>
    <row r="5" spans="1:13" ht="15.75" thickBot="1" x14ac:dyDescent="0.3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3" ht="15.75" thickBot="1" x14ac:dyDescent="0.3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3" ht="16.5" thickTop="1" thickBot="1" x14ac:dyDescent="0.3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3" ht="16.5" thickTop="1" thickBot="1" x14ac:dyDescent="0.3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3" s="7" customFormat="1" ht="10.5" customHeight="1" thickTop="1" thickBot="1" x14ac:dyDescent="0.25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3" s="37" customFormat="1" ht="25.5" customHeight="1" thickTop="1" thickBot="1" x14ac:dyDescent="0.25">
      <c r="A10" s="456">
        <v>855</v>
      </c>
      <c r="B10" s="621"/>
      <c r="C10" s="619"/>
      <c r="D10" s="555" t="s">
        <v>270</v>
      </c>
      <c r="E10" s="474">
        <f>SUM(E11+E43)</f>
        <v>0</v>
      </c>
      <c r="F10" s="474">
        <f>SUM(F11+F43)</f>
        <v>0</v>
      </c>
      <c r="G10" s="1383" t="e">
        <f t="shared" ref="G10:G58" si="0">SUM(F10/E10*100)</f>
        <v>#DIV/0!</v>
      </c>
      <c r="H10" s="474">
        <f>SUM(H11+H43)</f>
        <v>4303989</v>
      </c>
      <c r="I10" s="1383" t="e">
        <f t="shared" ref="I10:I44" si="1">SUM(H10/F10*100)</f>
        <v>#DIV/0!</v>
      </c>
      <c r="J10" s="1392" t="e">
        <f t="shared" ref="J10:J44" si="2">SUM(H10/E10*100)</f>
        <v>#DIV/0!</v>
      </c>
      <c r="K10" s="455"/>
      <c r="M10" s="38"/>
    </row>
    <row r="11" spans="1:13" s="9" customFormat="1" ht="30" customHeight="1" x14ac:dyDescent="0.2">
      <c r="A11" s="221"/>
      <c r="B11" s="100">
        <v>85510</v>
      </c>
      <c r="C11" s="100"/>
      <c r="D11" s="346" t="s">
        <v>269</v>
      </c>
      <c r="E11" s="547">
        <f>SUM(E12+E15+E38)</f>
        <v>0</v>
      </c>
      <c r="F11" s="547">
        <f>SUM(F12+F15+F38)</f>
        <v>0</v>
      </c>
      <c r="G11" s="1384" t="e">
        <f t="shared" si="0"/>
        <v>#DIV/0!</v>
      </c>
      <c r="H11" s="92">
        <f>SUM(H12+H15+H38)</f>
        <v>2236043</v>
      </c>
      <c r="I11" s="1393" t="e">
        <f t="shared" si="1"/>
        <v>#DIV/0!</v>
      </c>
      <c r="J11" s="1394" t="e">
        <f t="shared" si="2"/>
        <v>#DIV/0!</v>
      </c>
      <c r="K11" s="277"/>
    </row>
    <row r="12" spans="1:13" s="23" customFormat="1" ht="15" customHeight="1" x14ac:dyDescent="0.2">
      <c r="A12" s="178"/>
      <c r="B12" s="157"/>
      <c r="C12" s="172"/>
      <c r="D12" s="122" t="s">
        <v>158</v>
      </c>
      <c r="E12" s="148">
        <f>SUM(E13:E14)</f>
        <v>0</v>
      </c>
      <c r="F12" s="148">
        <f>SUM(F13:F14)</f>
        <v>0</v>
      </c>
      <c r="G12" s="959" t="e">
        <f t="shared" si="0"/>
        <v>#DIV/0!</v>
      </c>
      <c r="H12" s="148">
        <f>SUM(H13:H14)</f>
        <v>145784</v>
      </c>
      <c r="I12" s="959" t="e">
        <f t="shared" si="1"/>
        <v>#DIV/0!</v>
      </c>
      <c r="J12" s="1395" t="e">
        <f t="shared" si="2"/>
        <v>#DIV/0!</v>
      </c>
      <c r="K12" s="230"/>
    </row>
    <row r="13" spans="1:13" s="9" customFormat="1" ht="12.75" customHeight="1" x14ac:dyDescent="0.2">
      <c r="A13" s="153"/>
      <c r="B13" s="157"/>
      <c r="C13" s="1061">
        <v>3110</v>
      </c>
      <c r="D13" s="1112" t="s">
        <v>161</v>
      </c>
      <c r="E13" s="1064"/>
      <c r="F13" s="1064"/>
      <c r="G13" s="1385" t="e">
        <f t="shared" si="0"/>
        <v>#DIV/0!</v>
      </c>
      <c r="H13" s="1064">
        <v>145448</v>
      </c>
      <c r="I13" s="1385" t="e">
        <f t="shared" si="1"/>
        <v>#DIV/0!</v>
      </c>
      <c r="J13" s="1396" t="e">
        <f t="shared" si="2"/>
        <v>#DIV/0!</v>
      </c>
      <c r="K13" s="1096"/>
    </row>
    <row r="14" spans="1:13" s="9" customFormat="1" ht="12.75" customHeight="1" x14ac:dyDescent="0.25">
      <c r="A14" s="153"/>
      <c r="B14" s="157"/>
      <c r="C14" s="188">
        <v>4010</v>
      </c>
      <c r="D14" s="181" t="s">
        <v>39</v>
      </c>
      <c r="E14" s="191"/>
      <c r="F14" s="191"/>
      <c r="G14" s="949" t="e">
        <f t="shared" si="0"/>
        <v>#DIV/0!</v>
      </c>
      <c r="H14" s="191">
        <v>336</v>
      </c>
      <c r="I14" s="949" t="e">
        <f t="shared" si="1"/>
        <v>#DIV/0!</v>
      </c>
      <c r="J14" s="949" t="e">
        <f t="shared" si="2"/>
        <v>#DIV/0!</v>
      </c>
      <c r="K14" s="194"/>
    </row>
    <row r="15" spans="1:13" s="23" customFormat="1" ht="15" customHeight="1" x14ac:dyDescent="0.2">
      <c r="A15" s="153"/>
      <c r="B15" s="157"/>
      <c r="C15" s="172"/>
      <c r="D15" s="122" t="s">
        <v>157</v>
      </c>
      <c r="E15" s="477">
        <f>SUM(E16:E37)</f>
        <v>0</v>
      </c>
      <c r="F15" s="477">
        <f>SUM(F16:F37)</f>
        <v>0</v>
      </c>
      <c r="G15" s="1386" t="e">
        <f t="shared" si="0"/>
        <v>#DIV/0!</v>
      </c>
      <c r="H15" s="148">
        <f>SUM(H16:H37)</f>
        <v>1160740</v>
      </c>
      <c r="I15" s="959" t="e">
        <f t="shared" si="1"/>
        <v>#DIV/0!</v>
      </c>
      <c r="J15" s="959" t="e">
        <f t="shared" si="2"/>
        <v>#DIV/0!</v>
      </c>
      <c r="K15" s="1068"/>
      <c r="L15" s="39"/>
    </row>
    <row r="16" spans="1:13" s="23" customFormat="1" ht="12.75" customHeight="1" x14ac:dyDescent="0.25">
      <c r="A16" s="153"/>
      <c r="B16" s="157"/>
      <c r="C16" s="1092">
        <v>3020</v>
      </c>
      <c r="D16" s="1066" t="s">
        <v>37</v>
      </c>
      <c r="E16" s="1097"/>
      <c r="F16" s="1097"/>
      <c r="G16" s="1304" t="e">
        <f t="shared" si="0"/>
        <v>#DIV/0!</v>
      </c>
      <c r="H16" s="1097">
        <v>6000</v>
      </c>
      <c r="I16" s="1304" t="e">
        <f t="shared" si="1"/>
        <v>#DIV/0!</v>
      </c>
      <c r="J16" s="1397" t="e">
        <f t="shared" si="2"/>
        <v>#DIV/0!</v>
      </c>
      <c r="K16" s="1098"/>
      <c r="L16" s="39"/>
      <c r="M16" s="39"/>
    </row>
    <row r="17" spans="1:13" s="23" customFormat="1" ht="12.75" customHeight="1" x14ac:dyDescent="0.25">
      <c r="A17" s="153"/>
      <c r="B17" s="157"/>
      <c r="C17" s="188">
        <v>3110</v>
      </c>
      <c r="D17" s="181" t="s">
        <v>161</v>
      </c>
      <c r="E17" s="182"/>
      <c r="F17" s="182"/>
      <c r="G17" s="951" t="e">
        <f t="shared" si="0"/>
        <v>#DIV/0!</v>
      </c>
      <c r="H17" s="182">
        <v>16000</v>
      </c>
      <c r="I17" s="951" t="e">
        <f t="shared" si="1"/>
        <v>#DIV/0!</v>
      </c>
      <c r="J17" s="1226" t="e">
        <f t="shared" si="2"/>
        <v>#DIV/0!</v>
      </c>
      <c r="K17" s="1106"/>
      <c r="L17" s="39"/>
      <c r="M17" s="39"/>
    </row>
    <row r="18" spans="1:13" s="23" customFormat="1" ht="12.95" customHeight="1" x14ac:dyDescent="0.25">
      <c r="A18" s="153"/>
      <c r="B18" s="157"/>
      <c r="C18" s="188">
        <v>4010</v>
      </c>
      <c r="D18" s="181" t="s">
        <v>39</v>
      </c>
      <c r="E18" s="182"/>
      <c r="F18" s="182"/>
      <c r="G18" s="951" t="e">
        <f t="shared" si="0"/>
        <v>#DIV/0!</v>
      </c>
      <c r="H18" s="182">
        <v>614685</v>
      </c>
      <c r="I18" s="951" t="e">
        <f t="shared" si="1"/>
        <v>#DIV/0!</v>
      </c>
      <c r="J18" s="1226" t="e">
        <f t="shared" si="2"/>
        <v>#DIV/0!</v>
      </c>
      <c r="K18" s="1106"/>
      <c r="L18" s="39"/>
      <c r="M18" s="39"/>
    </row>
    <row r="19" spans="1:13" s="18" customFormat="1" ht="12.75" customHeight="1" x14ac:dyDescent="0.25">
      <c r="A19" s="178"/>
      <c r="B19" s="157"/>
      <c r="C19" s="188">
        <v>4040</v>
      </c>
      <c r="D19" s="181" t="s">
        <v>41</v>
      </c>
      <c r="E19" s="182"/>
      <c r="F19" s="182"/>
      <c r="G19" s="951" t="e">
        <f t="shared" si="0"/>
        <v>#DIV/0!</v>
      </c>
      <c r="H19" s="182">
        <v>47143</v>
      </c>
      <c r="I19" s="951" t="e">
        <f t="shared" si="1"/>
        <v>#DIV/0!</v>
      </c>
      <c r="J19" s="1226" t="e">
        <f t="shared" si="2"/>
        <v>#DIV/0!</v>
      </c>
      <c r="K19" s="1106"/>
      <c r="L19" s="39"/>
      <c r="M19" s="39"/>
    </row>
    <row r="20" spans="1:13" ht="15" x14ac:dyDescent="0.25">
      <c r="A20" s="292"/>
      <c r="B20" s="157"/>
      <c r="C20" s="188">
        <v>4110</v>
      </c>
      <c r="D20" s="181" t="s">
        <v>42</v>
      </c>
      <c r="E20" s="182"/>
      <c r="F20" s="182"/>
      <c r="G20" s="951" t="e">
        <f t="shared" si="0"/>
        <v>#DIV/0!</v>
      </c>
      <c r="H20" s="182">
        <v>106340</v>
      </c>
      <c r="I20" s="951" t="e">
        <f t="shared" si="1"/>
        <v>#DIV/0!</v>
      </c>
      <c r="J20" s="1226" t="e">
        <f t="shared" si="2"/>
        <v>#DIV/0!</v>
      </c>
      <c r="K20" s="1106"/>
      <c r="L20" s="39"/>
      <c r="M20" s="39"/>
    </row>
    <row r="21" spans="1:13" ht="15" x14ac:dyDescent="0.25">
      <c r="A21" s="292"/>
      <c r="B21" s="157"/>
      <c r="C21" s="188">
        <v>4120</v>
      </c>
      <c r="D21" s="181" t="s">
        <v>43</v>
      </c>
      <c r="E21" s="182"/>
      <c r="F21" s="182"/>
      <c r="G21" s="951" t="e">
        <f t="shared" si="0"/>
        <v>#DIV/0!</v>
      </c>
      <c r="H21" s="182">
        <v>14000</v>
      </c>
      <c r="I21" s="951" t="e">
        <f t="shared" si="1"/>
        <v>#DIV/0!</v>
      </c>
      <c r="J21" s="1226" t="e">
        <f t="shared" si="2"/>
        <v>#DIV/0!</v>
      </c>
      <c r="K21" s="1106"/>
      <c r="L21" s="39"/>
      <c r="M21" s="39"/>
    </row>
    <row r="22" spans="1:13" ht="15" x14ac:dyDescent="0.25">
      <c r="A22" s="292"/>
      <c r="B22" s="157"/>
      <c r="C22" s="188">
        <v>4170</v>
      </c>
      <c r="D22" s="181" t="s">
        <v>45</v>
      </c>
      <c r="E22" s="182"/>
      <c r="F22" s="182"/>
      <c r="G22" s="951" t="e">
        <f t="shared" si="0"/>
        <v>#DIV/0!</v>
      </c>
      <c r="H22" s="182">
        <v>3500</v>
      </c>
      <c r="I22" s="951" t="e">
        <f t="shared" si="1"/>
        <v>#DIV/0!</v>
      </c>
      <c r="J22" s="1226" t="e">
        <f t="shared" si="2"/>
        <v>#DIV/0!</v>
      </c>
      <c r="K22" s="1106"/>
      <c r="L22" s="39"/>
      <c r="M22" s="39"/>
    </row>
    <row r="23" spans="1:13" ht="15" x14ac:dyDescent="0.25">
      <c r="A23" s="292"/>
      <c r="B23" s="157"/>
      <c r="C23" s="188">
        <v>4210</v>
      </c>
      <c r="D23" s="181" t="s">
        <v>31</v>
      </c>
      <c r="E23" s="182"/>
      <c r="F23" s="182"/>
      <c r="G23" s="951" t="e">
        <f t="shared" si="0"/>
        <v>#DIV/0!</v>
      </c>
      <c r="H23" s="182">
        <v>80000</v>
      </c>
      <c r="I23" s="951" t="e">
        <f t="shared" si="1"/>
        <v>#DIV/0!</v>
      </c>
      <c r="J23" s="1226" t="e">
        <f t="shared" si="2"/>
        <v>#DIV/0!</v>
      </c>
      <c r="K23" s="1106"/>
      <c r="L23" s="39"/>
      <c r="M23" s="39"/>
    </row>
    <row r="24" spans="1:13" ht="15" x14ac:dyDescent="0.25">
      <c r="A24" s="292"/>
      <c r="B24" s="157"/>
      <c r="C24" s="188">
        <v>4220</v>
      </c>
      <c r="D24" s="181" t="s">
        <v>162</v>
      </c>
      <c r="E24" s="182"/>
      <c r="F24" s="182"/>
      <c r="G24" s="951" t="e">
        <f t="shared" si="0"/>
        <v>#DIV/0!</v>
      </c>
      <c r="H24" s="182">
        <v>61000</v>
      </c>
      <c r="I24" s="951" t="e">
        <f t="shared" si="1"/>
        <v>#DIV/0!</v>
      </c>
      <c r="J24" s="1226" t="e">
        <f t="shared" si="2"/>
        <v>#DIV/0!</v>
      </c>
      <c r="K24" s="1106"/>
      <c r="L24" s="39"/>
      <c r="M24" s="39"/>
    </row>
    <row r="25" spans="1:13" ht="27" hidden="1" customHeight="1" x14ac:dyDescent="0.25">
      <c r="A25" s="292"/>
      <c r="B25" s="157"/>
      <c r="C25" s="188">
        <v>4230</v>
      </c>
      <c r="D25" s="394" t="s">
        <v>103</v>
      </c>
      <c r="E25" s="182"/>
      <c r="F25" s="182"/>
      <c r="G25" s="951" t="e">
        <f t="shared" si="0"/>
        <v>#DIV/0!</v>
      </c>
      <c r="H25" s="182"/>
      <c r="I25" s="951" t="e">
        <f t="shared" si="1"/>
        <v>#DIV/0!</v>
      </c>
      <c r="J25" s="1226" t="e">
        <f t="shared" si="2"/>
        <v>#DIV/0!</v>
      </c>
      <c r="K25" s="1106"/>
      <c r="L25" s="39"/>
      <c r="M25" s="39"/>
    </row>
    <row r="26" spans="1:13" ht="15" hidden="1" x14ac:dyDescent="0.25">
      <c r="A26" s="292"/>
      <c r="B26" s="157"/>
      <c r="C26" s="188">
        <v>4240</v>
      </c>
      <c r="D26" s="291" t="s">
        <v>88</v>
      </c>
      <c r="E26" s="182"/>
      <c r="F26" s="182"/>
      <c r="G26" s="951" t="e">
        <f t="shared" si="0"/>
        <v>#DIV/0!</v>
      </c>
      <c r="H26" s="182"/>
      <c r="I26" s="951" t="e">
        <f t="shared" si="1"/>
        <v>#DIV/0!</v>
      </c>
      <c r="J26" s="1226" t="e">
        <f t="shared" si="2"/>
        <v>#DIV/0!</v>
      </c>
      <c r="K26" s="1106"/>
      <c r="L26" s="39"/>
      <c r="M26" s="39"/>
    </row>
    <row r="27" spans="1:13" ht="15" x14ac:dyDescent="0.25">
      <c r="A27" s="292"/>
      <c r="B27" s="157"/>
      <c r="C27" s="188">
        <v>4260</v>
      </c>
      <c r="D27" s="181" t="s">
        <v>46</v>
      </c>
      <c r="E27" s="182"/>
      <c r="F27" s="182"/>
      <c r="G27" s="951" t="e">
        <f t="shared" si="0"/>
        <v>#DIV/0!</v>
      </c>
      <c r="H27" s="182">
        <v>80000</v>
      </c>
      <c r="I27" s="951" t="e">
        <f t="shared" si="1"/>
        <v>#DIV/0!</v>
      </c>
      <c r="J27" s="1226" t="e">
        <f t="shared" si="2"/>
        <v>#DIV/0!</v>
      </c>
      <c r="K27" s="1106"/>
      <c r="L27" s="39"/>
      <c r="M27" s="39"/>
    </row>
    <row r="28" spans="1:13" ht="15" x14ac:dyDescent="0.25">
      <c r="A28" s="292"/>
      <c r="B28" s="157"/>
      <c r="C28" s="188">
        <v>4270</v>
      </c>
      <c r="D28" s="181" t="s">
        <v>47</v>
      </c>
      <c r="E28" s="182"/>
      <c r="F28" s="182"/>
      <c r="G28" s="951" t="e">
        <f t="shared" si="0"/>
        <v>#DIV/0!</v>
      </c>
      <c r="H28" s="182">
        <v>20000</v>
      </c>
      <c r="I28" s="951" t="e">
        <f t="shared" si="1"/>
        <v>#DIV/0!</v>
      </c>
      <c r="J28" s="1226" t="e">
        <f t="shared" si="2"/>
        <v>#DIV/0!</v>
      </c>
      <c r="K28" s="1106"/>
      <c r="L28" s="39"/>
      <c r="M28" s="39"/>
    </row>
    <row r="29" spans="1:13" ht="15" x14ac:dyDescent="0.25">
      <c r="A29" s="292"/>
      <c r="B29" s="157"/>
      <c r="C29" s="188">
        <v>4280</v>
      </c>
      <c r="D29" s="181" t="s">
        <v>48</v>
      </c>
      <c r="E29" s="182"/>
      <c r="F29" s="182"/>
      <c r="G29" s="951" t="e">
        <f t="shared" si="0"/>
        <v>#DIV/0!</v>
      </c>
      <c r="H29" s="182">
        <v>2100</v>
      </c>
      <c r="I29" s="951" t="e">
        <f t="shared" si="1"/>
        <v>#DIV/0!</v>
      </c>
      <c r="J29" s="1226" t="e">
        <f t="shared" si="2"/>
        <v>#DIV/0!</v>
      </c>
      <c r="K29" s="1106"/>
      <c r="L29" s="39"/>
      <c r="M29" s="39"/>
    </row>
    <row r="30" spans="1:13" ht="15" x14ac:dyDescent="0.25">
      <c r="A30" s="292"/>
      <c r="B30" s="157"/>
      <c r="C30" s="188">
        <v>4300</v>
      </c>
      <c r="D30" s="195" t="s">
        <v>22</v>
      </c>
      <c r="E30" s="182"/>
      <c r="F30" s="182"/>
      <c r="G30" s="951" t="e">
        <f t="shared" si="0"/>
        <v>#DIV/0!</v>
      </c>
      <c r="H30" s="182">
        <v>75000</v>
      </c>
      <c r="I30" s="951" t="e">
        <f t="shared" si="1"/>
        <v>#DIV/0!</v>
      </c>
      <c r="J30" s="1226" t="e">
        <f t="shared" si="2"/>
        <v>#DIV/0!</v>
      </c>
      <c r="K30" s="1106"/>
      <c r="L30" s="39"/>
      <c r="M30" s="39"/>
    </row>
    <row r="31" spans="1:13" ht="18" customHeight="1" x14ac:dyDescent="0.25">
      <c r="A31" s="292"/>
      <c r="B31" s="157"/>
      <c r="C31" s="540">
        <v>4360</v>
      </c>
      <c r="D31" s="1004" t="s">
        <v>234</v>
      </c>
      <c r="E31" s="191"/>
      <c r="F31" s="191"/>
      <c r="G31" s="949" t="e">
        <f t="shared" si="0"/>
        <v>#DIV/0!</v>
      </c>
      <c r="H31" s="191">
        <v>3000</v>
      </c>
      <c r="I31" s="949" t="e">
        <f t="shared" si="1"/>
        <v>#DIV/0!</v>
      </c>
      <c r="J31" s="1398" t="e">
        <f t="shared" si="2"/>
        <v>#DIV/0!</v>
      </c>
      <c r="K31" s="1106"/>
      <c r="L31" s="39"/>
      <c r="M31" s="39"/>
    </row>
    <row r="32" spans="1:13" ht="15" x14ac:dyDescent="0.25">
      <c r="A32" s="292"/>
      <c r="B32" s="157"/>
      <c r="C32" s="188">
        <v>4410</v>
      </c>
      <c r="D32" s="181" t="s">
        <v>54</v>
      </c>
      <c r="E32" s="182"/>
      <c r="F32" s="182"/>
      <c r="G32" s="951" t="e">
        <f t="shared" si="0"/>
        <v>#DIV/0!</v>
      </c>
      <c r="H32" s="182">
        <v>2500</v>
      </c>
      <c r="I32" s="951" t="e">
        <f t="shared" si="1"/>
        <v>#DIV/0!</v>
      </c>
      <c r="J32" s="1226" t="e">
        <f t="shared" si="2"/>
        <v>#DIV/0!</v>
      </c>
      <c r="K32" s="1106"/>
      <c r="L32" s="39"/>
      <c r="M32" s="39"/>
    </row>
    <row r="33" spans="1:13" ht="15" x14ac:dyDescent="0.25">
      <c r="A33" s="292"/>
      <c r="B33" s="157"/>
      <c r="C33" s="188">
        <v>4440</v>
      </c>
      <c r="D33" s="181" t="s">
        <v>55</v>
      </c>
      <c r="E33" s="182"/>
      <c r="F33" s="182"/>
      <c r="G33" s="951" t="e">
        <f t="shared" si="0"/>
        <v>#DIV/0!</v>
      </c>
      <c r="H33" s="182">
        <v>26072</v>
      </c>
      <c r="I33" s="951" t="e">
        <f t="shared" si="1"/>
        <v>#DIV/0!</v>
      </c>
      <c r="J33" s="1226" t="e">
        <f t="shared" si="2"/>
        <v>#DIV/0!</v>
      </c>
      <c r="K33" s="1106"/>
      <c r="L33" s="39"/>
      <c r="M33" s="39"/>
    </row>
    <row r="34" spans="1:13" ht="15" x14ac:dyDescent="0.25">
      <c r="A34" s="292"/>
      <c r="B34" s="157"/>
      <c r="C34" s="188">
        <v>4480</v>
      </c>
      <c r="D34" s="291" t="s">
        <v>56</v>
      </c>
      <c r="E34" s="182"/>
      <c r="F34" s="182"/>
      <c r="G34" s="951" t="e">
        <f t="shared" si="0"/>
        <v>#DIV/0!</v>
      </c>
      <c r="H34" s="182">
        <v>80</v>
      </c>
      <c r="I34" s="951" t="e">
        <f t="shared" si="1"/>
        <v>#DIV/0!</v>
      </c>
      <c r="J34" s="1226" t="e">
        <f t="shared" si="2"/>
        <v>#DIV/0!</v>
      </c>
      <c r="K34" s="1106"/>
      <c r="L34" s="39"/>
      <c r="M34" s="39"/>
    </row>
    <row r="35" spans="1:13" ht="15" x14ac:dyDescent="0.25">
      <c r="A35" s="292"/>
      <c r="B35" s="157"/>
      <c r="C35" s="188">
        <v>4580</v>
      </c>
      <c r="D35" s="291" t="s">
        <v>107</v>
      </c>
      <c r="E35" s="182"/>
      <c r="F35" s="182"/>
      <c r="G35" s="951" t="e">
        <f t="shared" si="0"/>
        <v>#DIV/0!</v>
      </c>
      <c r="H35" s="182">
        <v>20</v>
      </c>
      <c r="I35" s="951" t="e">
        <f t="shared" si="1"/>
        <v>#DIV/0!</v>
      </c>
      <c r="J35" s="951" t="e">
        <f t="shared" si="2"/>
        <v>#DIV/0!</v>
      </c>
      <c r="K35" s="1106"/>
      <c r="L35" s="39"/>
      <c r="M35" s="39"/>
    </row>
    <row r="36" spans="1:13" ht="18" customHeight="1" x14ac:dyDescent="0.25">
      <c r="A36" s="636"/>
      <c r="B36" s="570"/>
      <c r="C36" s="397">
        <v>4610</v>
      </c>
      <c r="D36" s="398" t="s">
        <v>95</v>
      </c>
      <c r="E36" s="399"/>
      <c r="F36" s="399"/>
      <c r="G36" s="1387" t="e">
        <f t="shared" si="0"/>
        <v>#DIV/0!</v>
      </c>
      <c r="H36" s="399">
        <v>300</v>
      </c>
      <c r="I36" s="1387" t="e">
        <f t="shared" si="1"/>
        <v>#DIV/0!</v>
      </c>
      <c r="J36" s="1387" t="e">
        <f t="shared" si="2"/>
        <v>#DIV/0!</v>
      </c>
      <c r="K36" s="1181"/>
      <c r="L36" s="39"/>
      <c r="M36" s="39"/>
    </row>
    <row r="37" spans="1:13" ht="40.5" customHeight="1" x14ac:dyDescent="0.25">
      <c r="A37" s="292"/>
      <c r="B37" s="157"/>
      <c r="C37" s="325">
        <v>4700</v>
      </c>
      <c r="D37" s="499" t="s">
        <v>60</v>
      </c>
      <c r="E37" s="327"/>
      <c r="F37" s="327"/>
      <c r="G37" s="1388" t="e">
        <f t="shared" si="0"/>
        <v>#DIV/0!</v>
      </c>
      <c r="H37" s="327">
        <v>3000</v>
      </c>
      <c r="I37" s="1388" t="e">
        <f t="shared" si="1"/>
        <v>#DIV/0!</v>
      </c>
      <c r="J37" s="1388" t="e">
        <f t="shared" si="2"/>
        <v>#DIV/0!</v>
      </c>
      <c r="K37" s="1180"/>
      <c r="L37" s="39"/>
      <c r="M37" s="39"/>
    </row>
    <row r="38" spans="1:13" ht="15" customHeight="1" x14ac:dyDescent="0.25">
      <c r="A38" s="292"/>
      <c r="B38" s="157"/>
      <c r="C38" s="529"/>
      <c r="D38" s="122" t="s">
        <v>139</v>
      </c>
      <c r="E38" s="148">
        <f>SUM(E39:E42)</f>
        <v>0</v>
      </c>
      <c r="F38" s="148">
        <f>SUM(F39:F42)</f>
        <v>0</v>
      </c>
      <c r="G38" s="959" t="e">
        <f t="shared" si="0"/>
        <v>#DIV/0!</v>
      </c>
      <c r="H38" s="148">
        <f>SUM(H39:H42)</f>
        <v>929519</v>
      </c>
      <c r="I38" s="959" t="e">
        <f t="shared" si="1"/>
        <v>#DIV/0!</v>
      </c>
      <c r="J38" s="959" t="e">
        <f t="shared" si="2"/>
        <v>#DIV/0!</v>
      </c>
      <c r="K38" s="307"/>
    </row>
    <row r="39" spans="1:13" ht="78.75" customHeight="1" x14ac:dyDescent="0.25">
      <c r="A39" s="292"/>
      <c r="B39" s="157"/>
      <c r="C39" s="497" t="s">
        <v>72</v>
      </c>
      <c r="D39" s="247" t="s">
        <v>73</v>
      </c>
      <c r="E39" s="321"/>
      <c r="F39" s="321"/>
      <c r="G39" s="1389" t="e">
        <f t="shared" si="0"/>
        <v>#DIV/0!</v>
      </c>
      <c r="H39" s="321">
        <v>929519</v>
      </c>
      <c r="I39" s="1389" t="e">
        <f t="shared" si="1"/>
        <v>#DIV/0!</v>
      </c>
      <c r="J39" s="1399" t="e">
        <f t="shared" si="2"/>
        <v>#DIV/0!</v>
      </c>
      <c r="K39" s="416"/>
    </row>
    <row r="40" spans="1:13" ht="66.75" hidden="1" customHeight="1" x14ac:dyDescent="0.2">
      <c r="A40" s="292"/>
      <c r="B40" s="157"/>
      <c r="C40" s="189">
        <v>2830</v>
      </c>
      <c r="D40" s="190" t="s">
        <v>163</v>
      </c>
      <c r="E40" s="191"/>
      <c r="F40" s="191"/>
      <c r="G40" s="949" t="e">
        <f t="shared" si="0"/>
        <v>#DIV/0!</v>
      </c>
      <c r="H40" s="191"/>
      <c r="I40" s="949" t="e">
        <f t="shared" si="1"/>
        <v>#DIV/0!</v>
      </c>
      <c r="J40" s="949" t="e">
        <f t="shared" si="2"/>
        <v>#DIV/0!</v>
      </c>
      <c r="K40" s="194"/>
    </row>
    <row r="41" spans="1:13" ht="15" hidden="1" x14ac:dyDescent="0.25">
      <c r="A41" s="292"/>
      <c r="B41" s="157"/>
      <c r="C41" s="188">
        <v>4010</v>
      </c>
      <c r="D41" s="181" t="s">
        <v>39</v>
      </c>
      <c r="E41" s="198"/>
      <c r="F41" s="198"/>
      <c r="G41" s="949" t="e">
        <f t="shared" si="0"/>
        <v>#DIV/0!</v>
      </c>
      <c r="H41" s="198"/>
      <c r="I41" s="949" t="e">
        <f t="shared" si="1"/>
        <v>#DIV/0!</v>
      </c>
      <c r="J41" s="949" t="e">
        <f t="shared" si="2"/>
        <v>#DIV/0!</v>
      </c>
      <c r="K41" s="209"/>
    </row>
    <row r="42" spans="1:13" ht="15" hidden="1" x14ac:dyDescent="0.25">
      <c r="A42" s="292"/>
      <c r="B42" s="157"/>
      <c r="C42" s="188">
        <v>4110</v>
      </c>
      <c r="D42" s="181" t="s">
        <v>42</v>
      </c>
      <c r="E42" s="198"/>
      <c r="F42" s="198"/>
      <c r="G42" s="949" t="e">
        <f t="shared" si="0"/>
        <v>#DIV/0!</v>
      </c>
      <c r="H42" s="198"/>
      <c r="I42" s="949" t="e">
        <f t="shared" si="1"/>
        <v>#DIV/0!</v>
      </c>
      <c r="J42" s="949" t="e">
        <f t="shared" si="2"/>
        <v>#DIV/0!</v>
      </c>
      <c r="K42" s="209"/>
    </row>
    <row r="43" spans="1:13" ht="15" customHeight="1" x14ac:dyDescent="0.2">
      <c r="A43" s="292"/>
      <c r="B43" s="232">
        <v>85508</v>
      </c>
      <c r="C43" s="465"/>
      <c r="D43" s="122" t="s">
        <v>167</v>
      </c>
      <c r="E43" s="477">
        <f>SUM(E44:E58)</f>
        <v>0</v>
      </c>
      <c r="F43" s="477">
        <f>SUM(F44:F58)</f>
        <v>0</v>
      </c>
      <c r="G43" s="1386" t="e">
        <f t="shared" si="0"/>
        <v>#DIV/0!</v>
      </c>
      <c r="H43" s="148">
        <f>SUM(H44+H45)</f>
        <v>2067946</v>
      </c>
      <c r="I43" s="959" t="e">
        <f t="shared" si="1"/>
        <v>#DIV/0!</v>
      </c>
      <c r="J43" s="1395" t="e">
        <f t="shared" si="2"/>
        <v>#DIV/0!</v>
      </c>
      <c r="K43" s="230"/>
    </row>
    <row r="44" spans="1:13" ht="66.75" customHeight="1" x14ac:dyDescent="0.2">
      <c r="A44" s="292"/>
      <c r="B44" s="97"/>
      <c r="C44" s="1400">
        <v>2320</v>
      </c>
      <c r="D44" s="1401" t="s">
        <v>168</v>
      </c>
      <c r="E44" s="1402"/>
      <c r="F44" s="1402"/>
      <c r="G44" s="1403" t="e">
        <f t="shared" si="0"/>
        <v>#DIV/0!</v>
      </c>
      <c r="H44" s="1217">
        <v>118065</v>
      </c>
      <c r="I44" s="1404" t="e">
        <f t="shared" si="1"/>
        <v>#DIV/0!</v>
      </c>
      <c r="J44" s="1399" t="e">
        <f t="shared" si="2"/>
        <v>#DIV/0!</v>
      </c>
      <c r="K44" s="1405"/>
    </row>
    <row r="45" spans="1:13" ht="20.25" customHeight="1" x14ac:dyDescent="0.2">
      <c r="A45" s="292"/>
      <c r="B45" s="97"/>
      <c r="C45" s="1212"/>
      <c r="D45" s="122" t="s">
        <v>158</v>
      </c>
      <c r="E45" s="1407"/>
      <c r="F45" s="1407"/>
      <c r="G45" s="1408"/>
      <c r="H45" s="1267">
        <f>SUM(H46:H58)</f>
        <v>1949881</v>
      </c>
      <c r="I45" s="1409"/>
      <c r="J45" s="1410"/>
      <c r="K45" s="1091"/>
    </row>
    <row r="46" spans="1:13" ht="15" x14ac:dyDescent="0.25">
      <c r="A46" s="292"/>
      <c r="B46" s="97"/>
      <c r="C46" s="602">
        <v>3110</v>
      </c>
      <c r="D46" s="283" t="s">
        <v>161</v>
      </c>
      <c r="E46" s="284"/>
      <c r="F46" s="284"/>
      <c r="G46" s="1406" t="e">
        <f t="shared" si="0"/>
        <v>#DIV/0!</v>
      </c>
      <c r="H46" s="284">
        <v>1623470</v>
      </c>
      <c r="I46" s="1406" t="e">
        <f t="shared" ref="I46:I58" si="3">SUM(H46/F46*100)</f>
        <v>#DIV/0!</v>
      </c>
      <c r="J46" s="1406" t="e">
        <f t="shared" ref="J46:J54" si="4">SUM(H46/E46*100)</f>
        <v>#DIV/0!</v>
      </c>
      <c r="K46" s="312"/>
    </row>
    <row r="47" spans="1:13" ht="15" x14ac:dyDescent="0.25">
      <c r="A47" s="292"/>
      <c r="B47" s="97"/>
      <c r="C47" s="188">
        <v>4010</v>
      </c>
      <c r="D47" s="181" t="s">
        <v>39</v>
      </c>
      <c r="E47" s="182"/>
      <c r="F47" s="182"/>
      <c r="G47" s="951" t="e">
        <f t="shared" si="0"/>
        <v>#DIV/0!</v>
      </c>
      <c r="H47" s="182">
        <v>106757</v>
      </c>
      <c r="I47" s="951" t="e">
        <f t="shared" si="3"/>
        <v>#DIV/0!</v>
      </c>
      <c r="J47" s="1226" t="e">
        <f t="shared" si="4"/>
        <v>#DIV/0!</v>
      </c>
      <c r="K47" s="313"/>
    </row>
    <row r="48" spans="1:13" ht="15" x14ac:dyDescent="0.25">
      <c r="A48" s="292"/>
      <c r="B48" s="97"/>
      <c r="C48" s="188">
        <v>4040</v>
      </c>
      <c r="D48" s="181" t="s">
        <v>41</v>
      </c>
      <c r="E48" s="182"/>
      <c r="F48" s="182"/>
      <c r="G48" s="951"/>
      <c r="H48" s="182">
        <v>8260</v>
      </c>
      <c r="I48" s="951"/>
      <c r="J48" s="1226"/>
      <c r="K48" s="313"/>
    </row>
    <row r="49" spans="1:11" ht="15" x14ac:dyDescent="0.25">
      <c r="A49" s="292"/>
      <c r="B49" s="97"/>
      <c r="C49" s="599">
        <v>4110</v>
      </c>
      <c r="D49" s="181" t="s">
        <v>42</v>
      </c>
      <c r="E49" s="548"/>
      <c r="F49" s="548"/>
      <c r="G49" s="1390" t="e">
        <f t="shared" si="0"/>
        <v>#DIV/0!</v>
      </c>
      <c r="H49" s="191">
        <v>38562</v>
      </c>
      <c r="I49" s="949" t="e">
        <f t="shared" si="3"/>
        <v>#DIV/0!</v>
      </c>
      <c r="J49" s="1398" t="e">
        <f t="shared" si="4"/>
        <v>#DIV/0!</v>
      </c>
      <c r="K49" s="313"/>
    </row>
    <row r="50" spans="1:11" ht="15" x14ac:dyDescent="0.25">
      <c r="A50" s="292"/>
      <c r="B50" s="97"/>
      <c r="C50" s="599">
        <v>4120</v>
      </c>
      <c r="D50" s="181" t="s">
        <v>43</v>
      </c>
      <c r="E50" s="548"/>
      <c r="F50" s="548"/>
      <c r="G50" s="1390" t="e">
        <f t="shared" si="0"/>
        <v>#DIV/0!</v>
      </c>
      <c r="H50" s="191">
        <v>5487</v>
      </c>
      <c r="I50" s="949" t="e">
        <f t="shared" si="3"/>
        <v>#DIV/0!</v>
      </c>
      <c r="J50" s="1398" t="e">
        <f t="shared" si="4"/>
        <v>#DIV/0!</v>
      </c>
      <c r="K50" s="313"/>
    </row>
    <row r="51" spans="1:11" ht="15" x14ac:dyDescent="0.25">
      <c r="A51" s="292"/>
      <c r="B51" s="97"/>
      <c r="C51" s="599">
        <v>4170</v>
      </c>
      <c r="D51" s="181" t="s">
        <v>45</v>
      </c>
      <c r="E51" s="548"/>
      <c r="F51" s="548"/>
      <c r="G51" s="1390" t="e">
        <f t="shared" si="0"/>
        <v>#DIV/0!</v>
      </c>
      <c r="H51" s="191">
        <v>118584</v>
      </c>
      <c r="I51" s="949" t="e">
        <f t="shared" si="3"/>
        <v>#DIV/0!</v>
      </c>
      <c r="J51" s="949" t="e">
        <f t="shared" si="4"/>
        <v>#DIV/0!</v>
      </c>
      <c r="K51" s="313"/>
    </row>
    <row r="52" spans="1:11" ht="15" x14ac:dyDescent="0.25">
      <c r="A52" s="292"/>
      <c r="B52" s="97"/>
      <c r="C52" s="600">
        <v>4210</v>
      </c>
      <c r="D52" s="181" t="s">
        <v>31</v>
      </c>
      <c r="E52" s="551"/>
      <c r="F52" s="551"/>
      <c r="G52" s="1308" t="e">
        <f t="shared" si="0"/>
        <v>#DIV/0!</v>
      </c>
      <c r="H52" s="169">
        <v>2500</v>
      </c>
      <c r="I52" s="618" t="e">
        <f t="shared" si="3"/>
        <v>#DIV/0!</v>
      </c>
      <c r="J52" s="618" t="e">
        <f t="shared" si="4"/>
        <v>#DIV/0!</v>
      </c>
      <c r="K52" s="639"/>
    </row>
    <row r="53" spans="1:11" ht="15" x14ac:dyDescent="0.25">
      <c r="A53" s="292"/>
      <c r="B53" s="97"/>
      <c r="C53" s="600">
        <v>4220</v>
      </c>
      <c r="D53" s="181" t="s">
        <v>162</v>
      </c>
      <c r="E53" s="551"/>
      <c r="F53" s="551"/>
      <c r="G53" s="1308"/>
      <c r="H53" s="169">
        <v>500</v>
      </c>
      <c r="I53" s="618" t="e">
        <f t="shared" si="3"/>
        <v>#DIV/0!</v>
      </c>
      <c r="J53" s="618" t="e">
        <f t="shared" si="4"/>
        <v>#DIV/0!</v>
      </c>
      <c r="K53" s="639"/>
    </row>
    <row r="54" spans="1:11" ht="15" x14ac:dyDescent="0.25">
      <c r="A54" s="292"/>
      <c r="B54" s="97"/>
      <c r="C54" s="600">
        <v>4280</v>
      </c>
      <c r="D54" s="181" t="s">
        <v>31</v>
      </c>
      <c r="E54" s="551"/>
      <c r="F54" s="551"/>
      <c r="G54" s="1308" t="e">
        <f t="shared" si="0"/>
        <v>#DIV/0!</v>
      </c>
      <c r="H54" s="169">
        <v>465</v>
      </c>
      <c r="I54" s="618" t="e">
        <f t="shared" si="3"/>
        <v>#DIV/0!</v>
      </c>
      <c r="J54" s="618" t="e">
        <f t="shared" si="4"/>
        <v>#DIV/0!</v>
      </c>
      <c r="K54" s="639"/>
    </row>
    <row r="55" spans="1:11" ht="15" x14ac:dyDescent="0.25">
      <c r="A55" s="292"/>
      <c r="B55" s="97"/>
      <c r="C55" s="599">
        <v>4300</v>
      </c>
      <c r="D55" s="181" t="s">
        <v>22</v>
      </c>
      <c r="E55" s="548"/>
      <c r="F55" s="548"/>
      <c r="G55" s="1390" t="e">
        <f>SUM(F55/E55*100)</f>
        <v>#DIV/0!</v>
      </c>
      <c r="H55" s="191">
        <v>31920</v>
      </c>
      <c r="I55" s="949" t="e">
        <f>SUM(H55/F55*100)</f>
        <v>#DIV/0!</v>
      </c>
      <c r="J55" s="949" t="e">
        <f>SUM(H55/E55*100)</f>
        <v>#DIV/0!</v>
      </c>
      <c r="K55" s="313"/>
    </row>
    <row r="56" spans="1:11" ht="15" x14ac:dyDescent="0.25">
      <c r="A56" s="292"/>
      <c r="B56" s="97"/>
      <c r="C56" s="599">
        <v>4410</v>
      </c>
      <c r="D56" s="181" t="s">
        <v>54</v>
      </c>
      <c r="E56" s="548"/>
      <c r="F56" s="548"/>
      <c r="G56" s="1390" t="e">
        <f t="shared" si="0"/>
        <v>#DIV/0!</v>
      </c>
      <c r="H56" s="191">
        <v>7000</v>
      </c>
      <c r="I56" s="949" t="e">
        <f t="shared" si="3"/>
        <v>#DIV/0!</v>
      </c>
      <c r="J56" s="949" t="e">
        <f>SUM(H56/E56*100)</f>
        <v>#DIV/0!</v>
      </c>
      <c r="K56" s="313"/>
    </row>
    <row r="57" spans="1:11" ht="15" x14ac:dyDescent="0.25">
      <c r="A57" s="292"/>
      <c r="B57" s="97"/>
      <c r="C57" s="599">
        <v>4440</v>
      </c>
      <c r="D57" s="181" t="s">
        <v>55</v>
      </c>
      <c r="E57" s="548"/>
      <c r="F57" s="548"/>
      <c r="G57" s="1390"/>
      <c r="H57" s="191">
        <v>4376</v>
      </c>
      <c r="I57" s="949" t="e">
        <f t="shared" si="3"/>
        <v>#DIV/0!</v>
      </c>
      <c r="J57" s="949" t="e">
        <f>SUM(H57/E57*100)</f>
        <v>#DIV/0!</v>
      </c>
      <c r="K57" s="313"/>
    </row>
    <row r="58" spans="1:11" ht="30" x14ac:dyDescent="0.2">
      <c r="A58" s="636"/>
      <c r="B58" s="577"/>
      <c r="C58" s="1102">
        <v>4700</v>
      </c>
      <c r="D58" s="601" t="s">
        <v>60</v>
      </c>
      <c r="E58" s="1183"/>
      <c r="F58" s="1183"/>
      <c r="G58" s="1391" t="e">
        <f t="shared" si="0"/>
        <v>#DIV/0!</v>
      </c>
      <c r="H58" s="633">
        <v>2000</v>
      </c>
      <c r="I58" s="1374" t="e">
        <f t="shared" si="3"/>
        <v>#DIV/0!</v>
      </c>
      <c r="J58" s="1374" t="e">
        <f>SUM(H58/E58*100)</f>
        <v>#DIV/0!</v>
      </c>
      <c r="K58" s="1184"/>
    </row>
    <row r="59" spans="1:11" x14ac:dyDescent="0.2">
      <c r="B59" s="11"/>
      <c r="C59" s="12"/>
      <c r="D59" s="11"/>
      <c r="E59" s="11"/>
      <c r="F59" s="11"/>
      <c r="G59" s="11"/>
      <c r="H59" s="11"/>
      <c r="I59" s="11"/>
      <c r="J59" s="11"/>
      <c r="K59" s="11"/>
    </row>
    <row r="60" spans="1:11" x14ac:dyDescent="0.2">
      <c r="B60" s="11"/>
      <c r="C60" s="12"/>
      <c r="D60" s="11"/>
      <c r="E60" s="11"/>
      <c r="F60" s="11"/>
      <c r="G60" s="11"/>
      <c r="H60" s="11"/>
      <c r="I60" s="11"/>
      <c r="J60" s="11"/>
      <c r="K60" s="11"/>
    </row>
    <row r="61" spans="1:11" x14ac:dyDescent="0.2">
      <c r="B61" s="11"/>
      <c r="C61" s="12"/>
      <c r="D61" s="11"/>
      <c r="E61" s="11"/>
      <c r="F61" s="11"/>
      <c r="G61" s="11"/>
      <c r="H61" s="11"/>
      <c r="I61" s="11"/>
      <c r="J61" s="11"/>
      <c r="K61" s="11"/>
    </row>
    <row r="62" spans="1:11" x14ac:dyDescent="0.2">
      <c r="B62" s="11"/>
      <c r="C62" s="12"/>
      <c r="D62" s="11"/>
      <c r="E62" s="11"/>
      <c r="F62" s="11"/>
      <c r="G62" s="11"/>
      <c r="H62" s="11"/>
      <c r="I62" s="11"/>
      <c r="J62" s="11"/>
      <c r="K62" s="11"/>
    </row>
    <row r="63" spans="1:11" x14ac:dyDescent="0.2">
      <c r="B63" s="11"/>
      <c r="C63" s="12"/>
      <c r="D63" s="11"/>
      <c r="E63" s="11"/>
      <c r="F63" s="11"/>
      <c r="G63" s="11"/>
      <c r="H63" s="11"/>
      <c r="I63" s="11"/>
      <c r="J63" s="11"/>
      <c r="K63" s="11"/>
    </row>
    <row r="64" spans="1:11" x14ac:dyDescent="0.2">
      <c r="B64" s="11"/>
      <c r="C64" s="12"/>
      <c r="D64" s="11"/>
      <c r="E64" s="11"/>
      <c r="F64" s="11"/>
      <c r="G64" s="11"/>
      <c r="H64" s="11"/>
      <c r="I64" s="11"/>
      <c r="J64" s="11"/>
      <c r="K64" s="11"/>
    </row>
    <row r="65" spans="2:11" x14ac:dyDescent="0.2">
      <c r="B65" s="11"/>
      <c r="C65" s="12"/>
      <c r="D65" s="11"/>
      <c r="E65" s="11"/>
      <c r="F65" s="11"/>
      <c r="G65" s="11"/>
      <c r="H65" s="11"/>
      <c r="I65" s="11"/>
      <c r="J65" s="11"/>
      <c r="K65" s="11"/>
    </row>
    <row r="66" spans="2:11" x14ac:dyDescent="0.2">
      <c r="B66" s="11"/>
      <c r="C66" s="12"/>
      <c r="D66" s="11"/>
      <c r="E66" s="11"/>
      <c r="F66" s="11"/>
      <c r="G66" s="11"/>
      <c r="H66" s="11"/>
      <c r="I66" s="11"/>
      <c r="J66" s="11"/>
      <c r="K66" s="11"/>
    </row>
  </sheetData>
  <sheetProtection selectLockedCells="1" selectUnlockedCells="1"/>
  <mergeCells count="1">
    <mergeCell ref="D6:D8"/>
  </mergeCells>
  <printOptions horizontalCentered="1"/>
  <pageMargins left="0.70866141732283472" right="0.70866141732283472" top="0.98425196850393704" bottom="0.70866141732283472" header="0" footer="0"/>
  <pageSetup paperSize="9" scale="83" firstPageNumber="0" fitToHeight="0" orientation="landscape" r:id="rId1"/>
  <headerFooter alignWithMargins="0"/>
  <rowBreaks count="1" manualBreakCount="1">
    <brk id="3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15" zoomScaleNormal="11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G19" sqref="G19"/>
    </sheetView>
  </sheetViews>
  <sheetFormatPr defaultRowHeight="12.75" x14ac:dyDescent="0.2"/>
  <cols>
    <col min="1" max="1" width="5.28515625" style="1" customWidth="1"/>
    <col min="2" max="2" width="7.28515625" style="1" customWidth="1"/>
    <col min="3" max="3" width="5.7109375" style="2" customWidth="1"/>
    <col min="4" max="4" width="44.7109375" style="3" customWidth="1"/>
    <col min="5" max="5" width="14.7109375" style="3" customWidth="1"/>
    <col min="6" max="6" width="14.7109375" style="1" customWidth="1"/>
    <col min="7" max="7" width="9.140625" style="1"/>
    <col min="8" max="8" width="14.7109375" style="1" customWidth="1"/>
    <col min="9" max="10" width="9.140625" style="1"/>
    <col min="11" max="11" width="8.7109375" style="1" customWidth="1"/>
    <col min="12" max="16384" width="9.140625" style="1"/>
  </cols>
  <sheetData>
    <row r="1" spans="1:13" ht="15" x14ac:dyDescent="0.25">
      <c r="A1" s="51"/>
      <c r="B1" s="51"/>
      <c r="C1" s="52"/>
      <c r="D1" s="51"/>
      <c r="E1" s="51"/>
      <c r="F1" s="51"/>
      <c r="G1" s="51"/>
      <c r="H1" s="53"/>
      <c r="I1" s="54" t="s">
        <v>0</v>
      </c>
      <c r="J1" s="51"/>
      <c r="K1" s="51"/>
    </row>
    <row r="2" spans="1:13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1"/>
      <c r="K2" s="51"/>
    </row>
    <row r="3" spans="1:13" ht="15" x14ac:dyDescent="0.25">
      <c r="A3" s="51"/>
      <c r="B3" s="51"/>
      <c r="C3" s="52"/>
      <c r="D3" s="51"/>
      <c r="E3" s="51"/>
      <c r="F3" s="51"/>
      <c r="G3" s="51"/>
      <c r="H3" s="53"/>
      <c r="I3" s="54" t="s">
        <v>239</v>
      </c>
      <c r="J3" s="51"/>
      <c r="K3" s="51"/>
    </row>
    <row r="4" spans="1:13" ht="14.25" x14ac:dyDescent="0.2">
      <c r="A4" s="55"/>
      <c r="B4" s="55"/>
      <c r="C4" s="55"/>
      <c r="D4" s="57" t="s">
        <v>261</v>
      </c>
      <c r="E4" s="55"/>
      <c r="F4" s="55"/>
      <c r="G4" s="55"/>
      <c r="H4" s="55"/>
      <c r="I4" s="55"/>
      <c r="J4" s="55"/>
      <c r="K4" s="55"/>
    </row>
    <row r="5" spans="1:13" ht="15" x14ac:dyDescent="0.25">
      <c r="A5" s="51"/>
      <c r="B5" s="51"/>
      <c r="C5" s="52"/>
      <c r="D5" s="101"/>
      <c r="E5" s="101"/>
      <c r="F5" s="51"/>
      <c r="G5" s="51"/>
      <c r="H5" s="51"/>
      <c r="I5" s="51"/>
      <c r="J5" s="54"/>
      <c r="K5" s="54"/>
    </row>
    <row r="6" spans="1:13" ht="15" x14ac:dyDescent="0.25">
      <c r="A6" s="51"/>
      <c r="B6" s="51"/>
      <c r="C6" s="58"/>
      <c r="D6" s="51"/>
      <c r="E6" s="51"/>
      <c r="F6" s="51"/>
      <c r="G6" s="51"/>
      <c r="H6" s="51"/>
      <c r="I6" s="51"/>
      <c r="J6" s="51"/>
      <c r="K6" s="51"/>
    </row>
    <row r="7" spans="1:13" ht="15" x14ac:dyDescent="0.25">
      <c r="A7" s="59"/>
      <c r="B7" s="102"/>
      <c r="C7" s="61"/>
      <c r="D7" s="1462" t="s">
        <v>1</v>
      </c>
      <c r="E7" s="62" t="s">
        <v>2</v>
      </c>
      <c r="F7" s="63" t="s">
        <v>3</v>
      </c>
      <c r="G7" s="63" t="s">
        <v>4</v>
      </c>
      <c r="H7" s="63" t="s">
        <v>5</v>
      </c>
      <c r="I7" s="63" t="s">
        <v>4</v>
      </c>
      <c r="J7" s="63" t="s">
        <v>4</v>
      </c>
      <c r="K7" s="64"/>
    </row>
    <row r="8" spans="1:13" ht="15" x14ac:dyDescent="0.25">
      <c r="A8" s="65" t="s">
        <v>6</v>
      </c>
      <c r="B8" s="67" t="s">
        <v>7</v>
      </c>
      <c r="C8" s="67" t="s">
        <v>8</v>
      </c>
      <c r="D8" s="1462"/>
      <c r="E8" s="68" t="s">
        <v>9</v>
      </c>
      <c r="F8" s="69" t="s">
        <v>10</v>
      </c>
      <c r="G8" s="70" t="s">
        <v>11</v>
      </c>
      <c r="H8" s="69" t="s">
        <v>12</v>
      </c>
      <c r="I8" s="70" t="s">
        <v>13</v>
      </c>
      <c r="J8" s="70" t="s">
        <v>14</v>
      </c>
      <c r="K8" s="71" t="s">
        <v>15</v>
      </c>
    </row>
    <row r="9" spans="1:13" ht="15" x14ac:dyDescent="0.25">
      <c r="A9" s="65"/>
      <c r="B9" s="67"/>
      <c r="C9" s="67"/>
      <c r="D9" s="1462"/>
      <c r="E9" s="68" t="s">
        <v>218</v>
      </c>
      <c r="F9" s="69" t="s">
        <v>240</v>
      </c>
      <c r="G9" s="69" t="s">
        <v>16</v>
      </c>
      <c r="H9" s="69" t="s">
        <v>241</v>
      </c>
      <c r="I9" s="69" t="s">
        <v>16</v>
      </c>
      <c r="J9" s="69" t="s">
        <v>16</v>
      </c>
      <c r="K9" s="72"/>
    </row>
    <row r="10" spans="1:13" s="7" customFormat="1" ht="10.5" customHeight="1" thickTop="1" thickBot="1" x14ac:dyDescent="0.25">
      <c r="A10" s="73">
        <v>1</v>
      </c>
      <c r="B10" s="75">
        <v>2</v>
      </c>
      <c r="C10" s="75">
        <v>3</v>
      </c>
      <c r="D10" s="75">
        <v>4</v>
      </c>
      <c r="E10" s="76">
        <v>5</v>
      </c>
      <c r="F10" s="75">
        <v>6</v>
      </c>
      <c r="G10" s="75">
        <v>7</v>
      </c>
      <c r="H10" s="75">
        <v>8</v>
      </c>
      <c r="I10" s="75">
        <v>9</v>
      </c>
      <c r="J10" s="75">
        <v>10</v>
      </c>
      <c r="K10" s="77">
        <v>11</v>
      </c>
    </row>
    <row r="11" spans="1:13" s="8" customFormat="1" ht="26.25" customHeight="1" thickTop="1" thickBot="1" x14ac:dyDescent="0.25">
      <c r="A11" s="96" t="s">
        <v>23</v>
      </c>
      <c r="B11" s="103"/>
      <c r="C11" s="97"/>
      <c r="D11" s="97" t="s">
        <v>24</v>
      </c>
      <c r="E11" s="45">
        <f>SUM(E12+E15)</f>
        <v>309300</v>
      </c>
      <c r="F11" s="45">
        <f>SUM(F12+F15)</f>
        <v>304897</v>
      </c>
      <c r="G11" s="98">
        <f t="shared" ref="G11:G17" si="0">SUM(F11/E11*100)</f>
        <v>98.576462980924674</v>
      </c>
      <c r="H11" s="48">
        <f>SUM(H12+H15)</f>
        <v>330780</v>
      </c>
      <c r="I11" s="49">
        <f t="shared" ref="I11:I17" si="1">SUM(H11/F11*100)</f>
        <v>108.48909631777288</v>
      </c>
      <c r="J11" s="99">
        <f t="shared" ref="J11:J17" si="2">SUM(H11/E11*100)</f>
        <v>106.9447138700291</v>
      </c>
      <c r="K11" s="50"/>
    </row>
    <row r="12" spans="1:13" s="8" customFormat="1" ht="15" customHeight="1" x14ac:dyDescent="0.2">
      <c r="A12" s="87"/>
      <c r="B12" s="141" t="s">
        <v>25</v>
      </c>
      <c r="C12" s="100"/>
      <c r="D12" s="104" t="s">
        <v>26</v>
      </c>
      <c r="E12" s="90">
        <f>SUM(E13:E14)</f>
        <v>242300</v>
      </c>
      <c r="F12" s="90">
        <f>SUM(F13:F14)</f>
        <v>237897</v>
      </c>
      <c r="G12" s="91">
        <f t="shared" si="0"/>
        <v>98.182831200990506</v>
      </c>
      <c r="H12" s="142">
        <f>SUM(H13:H14)</f>
        <v>262080</v>
      </c>
      <c r="I12" s="94">
        <f t="shared" si="1"/>
        <v>110.16532364846971</v>
      </c>
      <c r="J12" s="143">
        <f t="shared" si="2"/>
        <v>108.1634337598019</v>
      </c>
      <c r="K12" s="95"/>
    </row>
    <row r="13" spans="1:13" s="8" customFormat="1" ht="12.75" customHeight="1" x14ac:dyDescent="0.25">
      <c r="A13" s="105"/>
      <c r="B13" s="106"/>
      <c r="C13" s="107">
        <v>3030</v>
      </c>
      <c r="D13" s="108" t="s">
        <v>27</v>
      </c>
      <c r="E13" s="109">
        <v>172300</v>
      </c>
      <c r="F13" s="109">
        <v>167897</v>
      </c>
      <c r="G13" s="110">
        <f t="shared" si="0"/>
        <v>97.444573418456187</v>
      </c>
      <c r="H13" s="111">
        <v>170080</v>
      </c>
      <c r="I13" s="112">
        <f t="shared" si="1"/>
        <v>101.30020190950404</v>
      </c>
      <c r="J13" s="113">
        <f t="shared" si="2"/>
        <v>98.711549622751022</v>
      </c>
      <c r="K13" s="114"/>
      <c r="L13" s="13"/>
      <c r="M13" s="13"/>
    </row>
    <row r="14" spans="1:13" s="8" customFormat="1" ht="12.75" customHeight="1" x14ac:dyDescent="0.25">
      <c r="A14" s="105"/>
      <c r="B14" s="106"/>
      <c r="C14" s="115">
        <v>4300</v>
      </c>
      <c r="D14" s="116" t="s">
        <v>22</v>
      </c>
      <c r="E14" s="117">
        <v>70000</v>
      </c>
      <c r="F14" s="1455">
        <v>70000</v>
      </c>
      <c r="G14" s="118">
        <f t="shared" si="0"/>
        <v>100</v>
      </c>
      <c r="H14" s="119">
        <v>92000</v>
      </c>
      <c r="I14" s="120">
        <f t="shared" si="1"/>
        <v>131.42857142857142</v>
      </c>
      <c r="J14" s="120">
        <f t="shared" si="2"/>
        <v>131.42857142857142</v>
      </c>
      <c r="K14" s="121"/>
      <c r="L14" s="13"/>
      <c r="M14" s="13"/>
    </row>
    <row r="15" spans="1:13" s="9" customFormat="1" ht="15" customHeight="1" x14ac:dyDescent="0.2">
      <c r="A15" s="96"/>
      <c r="B15" s="144" t="s">
        <v>28</v>
      </c>
      <c r="C15" s="145"/>
      <c r="D15" s="122" t="s">
        <v>29</v>
      </c>
      <c r="E15" s="146">
        <f>SUM(E16:E17)</f>
        <v>67000</v>
      </c>
      <c r="F15" s="146">
        <f>SUM(F16:F17)</f>
        <v>67000</v>
      </c>
      <c r="G15" s="147">
        <f t="shared" si="0"/>
        <v>100</v>
      </c>
      <c r="H15" s="148">
        <f>SUM(H16:H17)</f>
        <v>68700</v>
      </c>
      <c r="I15" s="149">
        <f t="shared" si="1"/>
        <v>102.53731343283583</v>
      </c>
      <c r="J15" s="150">
        <f t="shared" si="2"/>
        <v>102.53731343283583</v>
      </c>
      <c r="K15" s="151"/>
    </row>
    <row r="16" spans="1:13" s="9" customFormat="1" ht="12.75" customHeight="1" x14ac:dyDescent="0.25">
      <c r="A16" s="96"/>
      <c r="B16" s="152"/>
      <c r="C16" s="123" t="s">
        <v>30</v>
      </c>
      <c r="D16" s="124" t="s">
        <v>31</v>
      </c>
      <c r="E16" s="125">
        <v>1000</v>
      </c>
      <c r="F16" s="125">
        <v>1000</v>
      </c>
      <c r="G16" s="126">
        <f t="shared" si="0"/>
        <v>100</v>
      </c>
      <c r="H16" s="127">
        <v>1200</v>
      </c>
      <c r="I16" s="128">
        <f t="shared" si="1"/>
        <v>120</v>
      </c>
      <c r="J16" s="129">
        <f t="shared" si="2"/>
        <v>120</v>
      </c>
      <c r="K16" s="130"/>
    </row>
    <row r="17" spans="1:11" s="7" customFormat="1" ht="12.75" customHeight="1" thickBot="1" x14ac:dyDescent="0.25">
      <c r="A17" s="131"/>
      <c r="B17" s="132"/>
      <c r="C17" s="133">
        <v>4300</v>
      </c>
      <c r="D17" s="134" t="s">
        <v>22</v>
      </c>
      <c r="E17" s="135">
        <v>66000</v>
      </c>
      <c r="F17" s="135">
        <v>66000</v>
      </c>
      <c r="G17" s="136">
        <f t="shared" si="0"/>
        <v>100</v>
      </c>
      <c r="H17" s="137">
        <v>67500</v>
      </c>
      <c r="I17" s="138">
        <f t="shared" si="1"/>
        <v>102.27272727272727</v>
      </c>
      <c r="J17" s="139">
        <f t="shared" si="2"/>
        <v>102.27272727272727</v>
      </c>
      <c r="K17" s="140"/>
    </row>
  </sheetData>
  <sheetProtection selectLockedCells="1" selectUnlockedCells="1"/>
  <mergeCells count="1">
    <mergeCell ref="D7:D9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93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115" zoomScaleNormal="115" workbookViewId="0">
      <selection activeCell="H17" sqref="H17"/>
    </sheetView>
  </sheetViews>
  <sheetFormatPr defaultRowHeight="12.75" x14ac:dyDescent="0.2"/>
  <cols>
    <col min="1" max="1" width="5.28515625" style="1" customWidth="1"/>
    <col min="2" max="2" width="7.5703125" style="1" customWidth="1"/>
    <col min="3" max="3" width="5.7109375" style="2" customWidth="1"/>
    <col min="4" max="4" width="45.140625" style="3" customWidth="1"/>
    <col min="5" max="5" width="14.7109375" style="3" customWidth="1"/>
    <col min="6" max="6" width="14.7109375" style="1" customWidth="1"/>
    <col min="7" max="7" width="10.5703125" style="1" customWidth="1"/>
    <col min="8" max="8" width="14.7109375" style="1" customWidth="1"/>
    <col min="9" max="10" width="9.28515625" style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3"/>
      <c r="I1" s="53" t="s">
        <v>0</v>
      </c>
      <c r="J1" s="54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4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3"/>
      <c r="I3" s="53" t="s">
        <v>239</v>
      </c>
      <c r="J3" s="54"/>
      <c r="K3" s="51"/>
    </row>
    <row r="4" spans="1:11" ht="15" x14ac:dyDescent="0.25">
      <c r="A4" s="51"/>
      <c r="B4" s="51"/>
      <c r="C4" s="52"/>
      <c r="D4" s="101" t="s">
        <v>244</v>
      </c>
      <c r="E4" s="101"/>
      <c r="F4" s="51"/>
      <c r="G4" s="51"/>
      <c r="H4" s="51"/>
      <c r="I4" s="51"/>
      <c r="J4" s="54"/>
      <c r="K4" s="51"/>
    </row>
    <row r="5" spans="1:11" ht="15.75" thickBot="1" x14ac:dyDescent="0.3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1" ht="15.75" thickBot="1" x14ac:dyDescent="0.3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6.5" thickTop="1" thickBot="1" x14ac:dyDescent="0.3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6.5" thickTop="1" thickBot="1" x14ac:dyDescent="0.3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thickTop="1" thickBot="1" x14ac:dyDescent="0.25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21" customFormat="1" ht="46.5" customHeight="1" thickTop="1" x14ac:dyDescent="0.2">
      <c r="A10" s="745">
        <v>900</v>
      </c>
      <c r="B10" s="740"/>
      <c r="C10" s="740"/>
      <c r="D10" s="741" t="s">
        <v>188</v>
      </c>
      <c r="E10" s="742">
        <f>SUM(E11+E23)</f>
        <v>60000</v>
      </c>
      <c r="F10" s="742">
        <f>SUM(F11+F23)</f>
        <v>60000</v>
      </c>
      <c r="G10" s="743">
        <f>SUM(F10/E10*100)</f>
        <v>100</v>
      </c>
      <c r="H10" s="742">
        <f>SUM(H11+H23)</f>
        <v>55000</v>
      </c>
      <c r="I10" s="483">
        <f>SUM(H10/F10*100)</f>
        <v>91.666666666666657</v>
      </c>
      <c r="J10" s="483">
        <f>SUM(H10/E10*100)</f>
        <v>91.666666666666657</v>
      </c>
      <c r="K10" s="746"/>
    </row>
    <row r="11" spans="1:11" s="10" customFormat="1" ht="40.5" customHeight="1" x14ac:dyDescent="0.2">
      <c r="A11" s="747"/>
      <c r="B11" s="465">
        <v>90019</v>
      </c>
      <c r="C11" s="465"/>
      <c r="D11" s="334" t="s">
        <v>189</v>
      </c>
      <c r="E11" s="148">
        <f>SUM(E16+E22)</f>
        <v>55000</v>
      </c>
      <c r="F11" s="148">
        <f>SUM(F16+F22)</f>
        <v>55000</v>
      </c>
      <c r="G11" s="149">
        <f>SUM(F11/E11*100)</f>
        <v>100</v>
      </c>
      <c r="H11" s="148">
        <f>SUM(H16+H22)</f>
        <v>55000</v>
      </c>
      <c r="I11" s="149">
        <f>SUM(H11/F11*100)</f>
        <v>100</v>
      </c>
      <c r="J11" s="149">
        <f>SUM(H11/E11*100)</f>
        <v>100</v>
      </c>
      <c r="K11" s="230"/>
    </row>
    <row r="12" spans="1:11" s="10" customFormat="1" ht="15" hidden="1" customHeight="1" x14ac:dyDescent="0.2">
      <c r="A12" s="178"/>
      <c r="B12" s="640"/>
      <c r="C12" s="465"/>
      <c r="D12" s="334" t="s">
        <v>35</v>
      </c>
      <c r="E12" s="148">
        <f>SUM(E13:E15)</f>
        <v>0</v>
      </c>
      <c r="F12" s="148">
        <f>SUM(F13:F15)</f>
        <v>0</v>
      </c>
      <c r="G12" s="149" t="e">
        <f>SUM(F12/E12*100)</f>
        <v>#DIV/0!</v>
      </c>
      <c r="H12" s="148">
        <f>SUM(H13:H15)</f>
        <v>0</v>
      </c>
      <c r="I12" s="149" t="e">
        <f>SUM(H12/F12*100)</f>
        <v>#DIV/0!</v>
      </c>
      <c r="J12" s="149" t="e">
        <f>SUM(H12/E12*100)</f>
        <v>#DIV/0!</v>
      </c>
      <c r="K12" s="230"/>
    </row>
    <row r="13" spans="1:11" s="10" customFormat="1" ht="12.75" hidden="1" customHeight="1" x14ac:dyDescent="0.2">
      <c r="A13" s="178"/>
      <c r="B13" s="538"/>
      <c r="C13" s="550">
        <v>4270</v>
      </c>
      <c r="D13" s="744" t="s">
        <v>47</v>
      </c>
      <c r="E13" s="175"/>
      <c r="F13" s="175"/>
      <c r="G13" s="176" t="e">
        <f t="shared" ref="G13:G27" si="0">SUM(F13/E13*100)</f>
        <v>#DIV/0!</v>
      </c>
      <c r="H13" s="175"/>
      <c r="I13" s="176" t="e">
        <f t="shared" ref="I13:I24" si="1">SUM(H13/F13*100)</f>
        <v>#DIV/0!</v>
      </c>
      <c r="J13" s="176" t="e">
        <f t="shared" ref="J13:J24" si="2">SUM(H13/E13*100)</f>
        <v>#DIV/0!</v>
      </c>
      <c r="K13" s="177"/>
    </row>
    <row r="14" spans="1:11" s="10" customFormat="1" ht="12.75" hidden="1" customHeight="1" x14ac:dyDescent="0.25">
      <c r="A14" s="178"/>
      <c r="B14" s="538"/>
      <c r="C14" s="550">
        <v>6060</v>
      </c>
      <c r="D14" s="611" t="s">
        <v>62</v>
      </c>
      <c r="E14" s="175"/>
      <c r="F14" s="175"/>
      <c r="G14" s="176" t="e">
        <f t="shared" si="0"/>
        <v>#DIV/0!</v>
      </c>
      <c r="H14" s="175"/>
      <c r="I14" s="176" t="e">
        <f t="shared" si="1"/>
        <v>#DIV/0!</v>
      </c>
      <c r="J14" s="176" t="e">
        <f t="shared" si="2"/>
        <v>#DIV/0!</v>
      </c>
      <c r="K14" s="177"/>
    </row>
    <row r="15" spans="1:11" s="10" customFormat="1" ht="12.75" hidden="1" customHeight="1" x14ac:dyDescent="0.25">
      <c r="A15" s="178"/>
      <c r="B15" s="538"/>
      <c r="C15" s="550">
        <v>6069</v>
      </c>
      <c r="D15" s="611" t="s">
        <v>62</v>
      </c>
      <c r="E15" s="175"/>
      <c r="F15" s="175"/>
      <c r="G15" s="176"/>
      <c r="H15" s="175"/>
      <c r="I15" s="176"/>
      <c r="J15" s="176"/>
      <c r="K15" s="177"/>
    </row>
    <row r="16" spans="1:11" s="24" customFormat="1" ht="15" customHeight="1" x14ac:dyDescent="0.2">
      <c r="A16" s="653"/>
      <c r="B16" s="161"/>
      <c r="C16" s="559"/>
      <c r="D16" s="148" t="s">
        <v>139</v>
      </c>
      <c r="E16" s="148">
        <f>SUM(E17:E21)</f>
        <v>33000</v>
      </c>
      <c r="F16" s="148">
        <f>SUM(F17:F21)</f>
        <v>33000</v>
      </c>
      <c r="G16" s="258">
        <f t="shared" si="0"/>
        <v>100</v>
      </c>
      <c r="H16" s="148">
        <f>SUM(H17:H21)</f>
        <v>55000</v>
      </c>
      <c r="I16" s="258">
        <f t="shared" si="1"/>
        <v>166.66666666666669</v>
      </c>
      <c r="J16" s="258">
        <f t="shared" si="2"/>
        <v>166.66666666666669</v>
      </c>
      <c r="K16" s="259"/>
    </row>
    <row r="17" spans="1:11" s="24" customFormat="1" ht="77.25" customHeight="1" x14ac:dyDescent="0.2">
      <c r="A17" s="653"/>
      <c r="B17" s="161"/>
      <c r="C17" s="1070">
        <v>2360</v>
      </c>
      <c r="D17" s="1071" t="s">
        <v>73</v>
      </c>
      <c r="E17" s="1064">
        <v>5000</v>
      </c>
      <c r="F17" s="1064">
        <v>5000</v>
      </c>
      <c r="G17" s="1062">
        <f t="shared" si="0"/>
        <v>100</v>
      </c>
      <c r="H17" s="1064">
        <v>4000</v>
      </c>
      <c r="I17" s="1062">
        <f t="shared" si="1"/>
        <v>80</v>
      </c>
      <c r="J17" s="1062">
        <f t="shared" si="2"/>
        <v>80</v>
      </c>
      <c r="K17" s="1099"/>
    </row>
    <row r="18" spans="1:11" s="24" customFormat="1" ht="15" customHeight="1" x14ac:dyDescent="0.2">
      <c r="A18" s="653"/>
      <c r="B18" s="161"/>
      <c r="C18" s="289" t="s">
        <v>227</v>
      </c>
      <c r="D18" s="405" t="s">
        <v>226</v>
      </c>
      <c r="E18" s="191">
        <v>3000</v>
      </c>
      <c r="F18" s="191">
        <v>3000</v>
      </c>
      <c r="G18" s="485">
        <f t="shared" si="0"/>
        <v>100</v>
      </c>
      <c r="H18" s="191">
        <v>3500</v>
      </c>
      <c r="I18" s="485">
        <f>SUM(H18/F18*100)</f>
        <v>116.66666666666667</v>
      </c>
      <c r="J18" s="485">
        <f>SUM(H18/E18*100)</f>
        <v>116.66666666666667</v>
      </c>
      <c r="K18" s="660"/>
    </row>
    <row r="19" spans="1:11" s="24" customFormat="1" ht="12.75" customHeight="1" x14ac:dyDescent="0.2">
      <c r="A19" s="653"/>
      <c r="B19" s="161"/>
      <c r="C19" s="289">
        <v>4210</v>
      </c>
      <c r="D19" s="273" t="s">
        <v>31</v>
      </c>
      <c r="E19" s="191">
        <v>20000</v>
      </c>
      <c r="F19" s="191">
        <v>20000</v>
      </c>
      <c r="G19" s="485">
        <f t="shared" si="0"/>
        <v>100</v>
      </c>
      <c r="H19" s="191">
        <v>21000</v>
      </c>
      <c r="I19" s="485">
        <f t="shared" si="1"/>
        <v>105</v>
      </c>
      <c r="J19" s="485">
        <f t="shared" si="2"/>
        <v>105</v>
      </c>
      <c r="K19" s="660"/>
    </row>
    <row r="20" spans="1:11" s="24" customFormat="1" ht="12.75" customHeight="1" x14ac:dyDescent="0.2">
      <c r="A20" s="653"/>
      <c r="B20" s="161"/>
      <c r="C20" s="289">
        <v>4300</v>
      </c>
      <c r="D20" s="269" t="s">
        <v>22</v>
      </c>
      <c r="E20" s="191">
        <v>1000</v>
      </c>
      <c r="F20" s="191">
        <v>1000</v>
      </c>
      <c r="G20" s="485">
        <f t="shared" si="0"/>
        <v>100</v>
      </c>
      <c r="H20" s="191">
        <v>22500</v>
      </c>
      <c r="I20" s="485">
        <f t="shared" si="1"/>
        <v>2250</v>
      </c>
      <c r="J20" s="485">
        <f t="shared" si="2"/>
        <v>2250</v>
      </c>
      <c r="K20" s="660"/>
    </row>
    <row r="21" spans="1:11" s="24" customFormat="1" ht="31.5" customHeight="1" x14ac:dyDescent="0.2">
      <c r="A21" s="653"/>
      <c r="B21" s="161"/>
      <c r="C21" s="289">
        <v>4700</v>
      </c>
      <c r="D21" s="190" t="s">
        <v>60</v>
      </c>
      <c r="E21" s="191">
        <v>4000</v>
      </c>
      <c r="F21" s="191">
        <v>4000</v>
      </c>
      <c r="G21" s="485">
        <f t="shared" si="0"/>
        <v>100</v>
      </c>
      <c r="H21" s="191">
        <v>4000</v>
      </c>
      <c r="I21" s="485">
        <f t="shared" si="1"/>
        <v>100</v>
      </c>
      <c r="J21" s="485">
        <f t="shared" si="2"/>
        <v>100</v>
      </c>
      <c r="K21" s="660"/>
    </row>
    <row r="22" spans="1:11" s="24" customFormat="1" ht="35.25" customHeight="1" x14ac:dyDescent="0.25">
      <c r="A22" s="653"/>
      <c r="B22" s="327"/>
      <c r="C22" s="604">
        <v>6060</v>
      </c>
      <c r="D22" s="1100" t="s">
        <v>62</v>
      </c>
      <c r="E22" s="244">
        <v>22000</v>
      </c>
      <c r="F22" s="244">
        <v>22000</v>
      </c>
      <c r="G22" s="245">
        <f t="shared" si="0"/>
        <v>100</v>
      </c>
      <c r="H22" s="244"/>
      <c r="I22" s="245"/>
      <c r="J22" s="245"/>
      <c r="K22" s="773"/>
    </row>
    <row r="23" spans="1:11" s="24" customFormat="1" ht="15" customHeight="1" x14ac:dyDescent="0.2">
      <c r="A23" s="653"/>
      <c r="B23" s="145">
        <v>90095</v>
      </c>
      <c r="C23" s="559"/>
      <c r="D23" s="148" t="s">
        <v>71</v>
      </c>
      <c r="E23" s="148">
        <f>SUM(E24+E25)</f>
        <v>5000</v>
      </c>
      <c r="F23" s="148">
        <f>SUM(F24+F25)</f>
        <v>5000</v>
      </c>
      <c r="G23" s="148">
        <f t="shared" si="0"/>
        <v>100</v>
      </c>
      <c r="H23" s="148">
        <f>SUM(H24+H25)</f>
        <v>0</v>
      </c>
      <c r="I23" s="999">
        <f>SUM(H23/F23*100)</f>
        <v>0</v>
      </c>
      <c r="J23" s="999">
        <f>SUM(H23/E23*100)</f>
        <v>0</v>
      </c>
      <c r="K23" s="259"/>
    </row>
    <row r="24" spans="1:11" s="24" customFormat="1" ht="66" customHeight="1" x14ac:dyDescent="0.2">
      <c r="A24" s="1203"/>
      <c r="B24" s="1281"/>
      <c r="C24" s="580">
        <v>2710</v>
      </c>
      <c r="D24" s="582" t="s">
        <v>100</v>
      </c>
      <c r="E24" s="965">
        <v>5000</v>
      </c>
      <c r="F24" s="965">
        <v>5000</v>
      </c>
      <c r="G24" s="1259">
        <f t="shared" si="0"/>
        <v>100</v>
      </c>
      <c r="H24" s="965"/>
      <c r="I24" s="1259">
        <f t="shared" si="1"/>
        <v>0</v>
      </c>
      <c r="J24" s="1259">
        <f t="shared" si="2"/>
        <v>0</v>
      </c>
      <c r="K24" s="1282"/>
    </row>
    <row r="25" spans="1:11" s="24" customFormat="1" ht="18.75" hidden="1" customHeight="1" x14ac:dyDescent="0.2">
      <c r="A25" s="653"/>
      <c r="B25" s="260"/>
      <c r="C25" s="1279"/>
      <c r="D25" s="578" t="s">
        <v>139</v>
      </c>
      <c r="E25" s="223">
        <f>SUM(E26:E27)</f>
        <v>0</v>
      </c>
      <c r="F25" s="223">
        <f>SUM(F26:F27)</f>
        <v>0</v>
      </c>
      <c r="G25" s="223" t="e">
        <f t="shared" si="0"/>
        <v>#DIV/0!</v>
      </c>
      <c r="H25" s="223">
        <f>SUM(H26:H27)</f>
        <v>0</v>
      </c>
      <c r="I25" s="1258" t="e">
        <f>SUM(H25/F25*100)</f>
        <v>#DIV/0!</v>
      </c>
      <c r="J25" s="1258" t="e">
        <f>SUM(H25/E25*100)</f>
        <v>#DIV/0!</v>
      </c>
      <c r="K25" s="1280"/>
    </row>
    <row r="26" spans="1:11" ht="30" hidden="1" x14ac:dyDescent="0.25">
      <c r="A26" s="216"/>
      <c r="B26" s="217"/>
      <c r="C26" s="1061">
        <v>6067</v>
      </c>
      <c r="D26" s="1210" t="s">
        <v>62</v>
      </c>
      <c r="E26" s="1064"/>
      <c r="F26" s="1064"/>
      <c r="G26" s="1062" t="e">
        <f t="shared" si="0"/>
        <v>#DIV/0!</v>
      </c>
      <c r="H26" s="1064"/>
      <c r="I26" s="1062"/>
      <c r="J26" s="1062"/>
      <c r="K26" s="1099"/>
    </row>
    <row r="27" spans="1:11" ht="30.75" hidden="1" thickBot="1" x14ac:dyDescent="0.3">
      <c r="A27" s="250"/>
      <c r="B27" s="274"/>
      <c r="C27" s="133">
        <v>6069</v>
      </c>
      <c r="D27" s="275" t="s">
        <v>62</v>
      </c>
      <c r="E27" s="137"/>
      <c r="F27" s="137"/>
      <c r="G27" s="245" t="e">
        <f t="shared" si="0"/>
        <v>#DIV/0!</v>
      </c>
      <c r="H27" s="137"/>
      <c r="I27" s="245"/>
      <c r="J27" s="245"/>
      <c r="K27" s="1252"/>
    </row>
  </sheetData>
  <sheetProtection selectLockedCells="1" selectUnlockedCells="1"/>
  <mergeCells count="1">
    <mergeCell ref="D6:D8"/>
  </mergeCells>
  <phoneticPr fontId="11" type="noConversion"/>
  <pageMargins left="0.70866141732283472" right="0.70866141732283472" top="0.98425196850393704" bottom="0.70866141732283472" header="0" footer="0"/>
  <pageSetup paperSize="9" scale="85" firstPageNumber="0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115" zoomScaleNormal="11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24" sqref="D24"/>
    </sheetView>
  </sheetViews>
  <sheetFormatPr defaultRowHeight="12.75" x14ac:dyDescent="0.2"/>
  <cols>
    <col min="1" max="1" width="5.28515625" style="1" customWidth="1"/>
    <col min="2" max="2" width="7.5703125" style="1" customWidth="1"/>
    <col min="3" max="3" width="7.140625" style="2" customWidth="1"/>
    <col min="4" max="4" width="44.7109375" style="3" customWidth="1"/>
    <col min="5" max="5" width="14.7109375" style="3" customWidth="1"/>
    <col min="6" max="6" width="14.7109375" style="1" customWidth="1"/>
    <col min="7" max="7" width="10.5703125" style="1" customWidth="1"/>
    <col min="8" max="8" width="14.7109375" style="1" customWidth="1"/>
    <col min="9" max="10" width="9.28515625" style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3"/>
      <c r="I1" s="53" t="s">
        <v>0</v>
      </c>
      <c r="J1" s="54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4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3"/>
      <c r="I3" s="53" t="s">
        <v>239</v>
      </c>
      <c r="J3" s="54"/>
      <c r="K3" s="51"/>
    </row>
    <row r="4" spans="1:11" ht="15" x14ac:dyDescent="0.25">
      <c r="A4" s="51"/>
      <c r="B4" s="51"/>
      <c r="C4" s="52"/>
      <c r="D4" s="101" t="s">
        <v>243</v>
      </c>
      <c r="E4" s="101"/>
      <c r="F4" s="51"/>
      <c r="G4" s="51"/>
      <c r="H4" s="51"/>
      <c r="I4" s="51"/>
      <c r="J4" s="54"/>
      <c r="K4" s="51"/>
    </row>
    <row r="5" spans="1:11" ht="15" x14ac:dyDescent="0.25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1" ht="15" x14ac:dyDescent="0.25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5" x14ac:dyDescent="0.25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5" x14ac:dyDescent="0.25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thickTop="1" thickBot="1" x14ac:dyDescent="0.25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21" customFormat="1" ht="31.5" customHeight="1" thickTop="1" thickBot="1" x14ac:dyDescent="0.25">
      <c r="A10" s="278">
        <v>921</v>
      </c>
      <c r="B10" s="279"/>
      <c r="C10" s="279"/>
      <c r="D10" s="384" t="s">
        <v>190</v>
      </c>
      <c r="E10" s="1028">
        <f>SUM(E11+E13)</f>
        <v>126870</v>
      </c>
      <c r="F10" s="748">
        <f>SUM(F11+F13)</f>
        <v>126870</v>
      </c>
      <c r="G10" s="98">
        <f t="shared" ref="G10:G26" si="0">SUM(F10/E10*100)</f>
        <v>100</v>
      </c>
      <c r="H10" s="433">
        <f>SUM(H11+H13)</f>
        <v>52000</v>
      </c>
      <c r="I10" s="49">
        <f t="shared" ref="I10:I23" si="1">SUM(H10/F10*100)</f>
        <v>40.986836919681565</v>
      </c>
      <c r="J10" s="49">
        <f t="shared" ref="J10:J23" si="2">SUM(H10/E10*100)</f>
        <v>40.986836919681565</v>
      </c>
      <c r="K10" s="308"/>
    </row>
    <row r="11" spans="1:11" s="10" customFormat="1" ht="15" customHeight="1" x14ac:dyDescent="0.2">
      <c r="A11" s="178"/>
      <c r="B11" s="615">
        <v>92116</v>
      </c>
      <c r="C11" s="615"/>
      <c r="D11" s="228" t="s">
        <v>191</v>
      </c>
      <c r="E11" s="495">
        <f>SUM(E12)</f>
        <v>10000</v>
      </c>
      <c r="F11" s="223">
        <f>SUM(F12)</f>
        <v>10000</v>
      </c>
      <c r="G11" s="224">
        <f t="shared" si="0"/>
        <v>100</v>
      </c>
      <c r="H11" s="223">
        <f>SUM(H12)</f>
        <v>10000</v>
      </c>
      <c r="I11" s="224">
        <f t="shared" si="1"/>
        <v>100</v>
      </c>
      <c r="J11" s="224">
        <f t="shared" si="2"/>
        <v>100</v>
      </c>
      <c r="K11" s="226"/>
    </row>
    <row r="12" spans="1:11" s="10" customFormat="1" ht="63.75" customHeight="1" x14ac:dyDescent="0.2">
      <c r="A12" s="178"/>
      <c r="B12" s="538"/>
      <c r="C12" s="538">
        <v>2310</v>
      </c>
      <c r="D12" s="158" t="s">
        <v>150</v>
      </c>
      <c r="E12" s="496">
        <v>10000</v>
      </c>
      <c r="F12" s="496">
        <v>10000</v>
      </c>
      <c r="G12" s="162">
        <f t="shared" si="0"/>
        <v>100</v>
      </c>
      <c r="H12" s="161">
        <v>10000</v>
      </c>
      <c r="I12" s="162">
        <f t="shared" si="1"/>
        <v>100</v>
      </c>
      <c r="J12" s="162">
        <f t="shared" si="2"/>
        <v>100</v>
      </c>
      <c r="K12" s="164"/>
    </row>
    <row r="13" spans="1:11" s="9" customFormat="1" ht="15" customHeight="1" x14ac:dyDescent="0.2">
      <c r="A13" s="153"/>
      <c r="B13" s="465">
        <v>92195</v>
      </c>
      <c r="C13" s="465"/>
      <c r="D13" s="122" t="s">
        <v>71</v>
      </c>
      <c r="E13" s="258">
        <f>SUM(E14+E15+E18)</f>
        <v>116870</v>
      </c>
      <c r="F13" s="148">
        <f>SUM(F14+F15+F18)</f>
        <v>116870</v>
      </c>
      <c r="G13" s="149">
        <f t="shared" si="0"/>
        <v>100</v>
      </c>
      <c r="H13" s="148">
        <f>SUM(H14+H15+H18)</f>
        <v>42000</v>
      </c>
      <c r="I13" s="149">
        <f t="shared" si="1"/>
        <v>35.937366304440829</v>
      </c>
      <c r="J13" s="149">
        <f t="shared" si="2"/>
        <v>35.937366304440829</v>
      </c>
      <c r="K13" s="230"/>
    </row>
    <row r="14" spans="1:11" s="9" customFormat="1" ht="64.5" hidden="1" customHeight="1" x14ac:dyDescent="0.2">
      <c r="A14" s="153"/>
      <c r="B14" s="425"/>
      <c r="C14" s="561">
        <v>2329</v>
      </c>
      <c r="D14" s="549" t="s">
        <v>168</v>
      </c>
      <c r="E14" s="248"/>
      <c r="F14" s="127"/>
      <c r="G14" s="128" t="e">
        <f t="shared" si="0"/>
        <v>#DIV/0!</v>
      </c>
      <c r="H14" s="127"/>
      <c r="I14" s="960" t="e">
        <f t="shared" si="1"/>
        <v>#DIV/0!</v>
      </c>
      <c r="J14" s="960" t="e">
        <f t="shared" si="2"/>
        <v>#DIV/0!</v>
      </c>
      <c r="K14" s="963"/>
    </row>
    <row r="15" spans="1:11" s="9" customFormat="1" ht="78.75" customHeight="1" x14ac:dyDescent="0.2">
      <c r="A15" s="153"/>
      <c r="B15" s="425"/>
      <c r="C15" s="539" t="s">
        <v>72</v>
      </c>
      <c r="D15" s="584" t="s">
        <v>73</v>
      </c>
      <c r="E15" s="496">
        <v>40700</v>
      </c>
      <c r="F15" s="496">
        <v>40700</v>
      </c>
      <c r="G15" s="162">
        <f t="shared" si="0"/>
        <v>100</v>
      </c>
      <c r="H15" s="161">
        <v>42000</v>
      </c>
      <c r="I15" s="162">
        <f t="shared" si="1"/>
        <v>103.19410319410321</v>
      </c>
      <c r="J15" s="162">
        <f t="shared" si="2"/>
        <v>103.19410319410321</v>
      </c>
      <c r="K15" s="164"/>
    </row>
    <row r="16" spans="1:11" s="24" customFormat="1" ht="15" hidden="1" customHeight="1" x14ac:dyDescent="0.2">
      <c r="A16" s="653"/>
      <c r="B16" s="161"/>
      <c r="C16" s="289">
        <v>4307</v>
      </c>
      <c r="D16" s="269" t="s">
        <v>22</v>
      </c>
      <c r="E16" s="191"/>
      <c r="F16" s="191"/>
      <c r="G16" s="485" t="e">
        <f t="shared" si="0"/>
        <v>#DIV/0!</v>
      </c>
      <c r="H16" s="191"/>
      <c r="I16" s="485" t="e">
        <f t="shared" si="1"/>
        <v>#DIV/0!</v>
      </c>
      <c r="J16" s="485" t="e">
        <f t="shared" si="2"/>
        <v>#DIV/0!</v>
      </c>
      <c r="K16" s="660"/>
    </row>
    <row r="17" spans="1:11" s="24" customFormat="1" ht="15" hidden="1" customHeight="1" x14ac:dyDescent="0.2">
      <c r="A17" s="653"/>
      <c r="B17" s="161"/>
      <c r="C17" s="498" t="s">
        <v>200</v>
      </c>
      <c r="D17" s="749" t="s">
        <v>22</v>
      </c>
      <c r="E17" s="161"/>
      <c r="F17" s="161"/>
      <c r="G17" s="496" t="e">
        <f t="shared" si="0"/>
        <v>#DIV/0!</v>
      </c>
      <c r="H17" s="161"/>
      <c r="I17" s="496" t="e">
        <f t="shared" si="1"/>
        <v>#DIV/0!</v>
      </c>
      <c r="J17" s="496" t="e">
        <f t="shared" si="2"/>
        <v>#DIV/0!</v>
      </c>
      <c r="K17" s="750"/>
    </row>
    <row r="18" spans="1:11" s="24" customFormat="1" ht="15" customHeight="1" x14ac:dyDescent="0.2">
      <c r="A18" s="751"/>
      <c r="B18" s="668"/>
      <c r="C18" s="752"/>
      <c r="D18" s="761" t="s">
        <v>144</v>
      </c>
      <c r="E18" s="763">
        <f>SUM(E19:E26)</f>
        <v>76170</v>
      </c>
      <c r="F18" s="762">
        <f>SUM(F19:F26)</f>
        <v>76170</v>
      </c>
      <c r="G18" s="763">
        <f t="shared" si="0"/>
        <v>100</v>
      </c>
      <c r="H18" s="968">
        <f>SUM(H19:H26)</f>
        <v>0</v>
      </c>
      <c r="I18" s="969">
        <f t="shared" si="1"/>
        <v>0</v>
      </c>
      <c r="J18" s="969">
        <f t="shared" si="2"/>
        <v>0</v>
      </c>
      <c r="K18" s="970"/>
    </row>
    <row r="19" spans="1:11" s="24" customFormat="1" ht="15" customHeight="1" x14ac:dyDescent="0.25">
      <c r="A19" s="751"/>
      <c r="B19" s="668"/>
      <c r="C19" s="1019">
        <v>4010</v>
      </c>
      <c r="D19" s="1020" t="s">
        <v>39</v>
      </c>
      <c r="E19" s="1021">
        <v>852</v>
      </c>
      <c r="F19" s="1021">
        <v>852</v>
      </c>
      <c r="G19" s="1021">
        <f t="shared" si="0"/>
        <v>100</v>
      </c>
      <c r="H19" s="1022"/>
      <c r="I19" s="1023">
        <f t="shared" si="1"/>
        <v>0</v>
      </c>
      <c r="J19" s="1023">
        <f t="shared" si="2"/>
        <v>0</v>
      </c>
      <c r="K19" s="1024"/>
    </row>
    <row r="20" spans="1:11" s="24" customFormat="1" ht="15" customHeight="1" x14ac:dyDescent="0.25">
      <c r="A20" s="751"/>
      <c r="B20" s="668"/>
      <c r="C20" s="753">
        <v>4110</v>
      </c>
      <c r="D20" s="1025" t="s">
        <v>42</v>
      </c>
      <c r="E20" s="755">
        <v>148</v>
      </c>
      <c r="F20" s="755">
        <v>148</v>
      </c>
      <c r="G20" s="755">
        <f t="shared" si="0"/>
        <v>100</v>
      </c>
      <c r="H20" s="971"/>
      <c r="I20" s="972">
        <f t="shared" si="1"/>
        <v>0</v>
      </c>
      <c r="J20" s="972">
        <f t="shared" si="2"/>
        <v>0</v>
      </c>
      <c r="K20" s="973"/>
    </row>
    <row r="21" spans="1:11" ht="15" hidden="1" x14ac:dyDescent="0.25">
      <c r="A21" s="756"/>
      <c r="B21" s="662"/>
      <c r="C21" s="753">
        <v>4120</v>
      </c>
      <c r="D21" s="1025" t="s">
        <v>43</v>
      </c>
      <c r="E21" s="758"/>
      <c r="F21" s="758"/>
      <c r="G21" s="758" t="e">
        <f t="shared" si="0"/>
        <v>#DIV/0!</v>
      </c>
      <c r="H21" s="974"/>
      <c r="I21" s="975" t="e">
        <f t="shared" si="1"/>
        <v>#DIV/0!</v>
      </c>
      <c r="J21" s="975" t="e">
        <f t="shared" si="2"/>
        <v>#DIV/0!</v>
      </c>
      <c r="K21" s="976"/>
    </row>
    <row r="22" spans="1:11" ht="15" hidden="1" x14ac:dyDescent="0.25">
      <c r="A22" s="756"/>
      <c r="B22" s="662"/>
      <c r="C22" s="753" t="s">
        <v>222</v>
      </c>
      <c r="D22" s="1025" t="s">
        <v>205</v>
      </c>
      <c r="E22" s="758"/>
      <c r="F22" s="758"/>
      <c r="G22" s="758" t="e">
        <f t="shared" si="0"/>
        <v>#DIV/0!</v>
      </c>
      <c r="H22" s="974"/>
      <c r="I22" s="975"/>
      <c r="J22" s="975"/>
      <c r="K22" s="976"/>
    </row>
    <row r="23" spans="1:11" ht="15" x14ac:dyDescent="0.25">
      <c r="A23" s="756"/>
      <c r="B23" s="662"/>
      <c r="C23" s="753">
        <v>4210</v>
      </c>
      <c r="D23" s="1025" t="s">
        <v>31</v>
      </c>
      <c r="E23" s="758">
        <v>1736</v>
      </c>
      <c r="F23" s="758">
        <v>1736</v>
      </c>
      <c r="G23" s="758">
        <f t="shared" si="0"/>
        <v>100</v>
      </c>
      <c r="H23" s="974"/>
      <c r="I23" s="975">
        <f t="shared" si="1"/>
        <v>0</v>
      </c>
      <c r="J23" s="975">
        <f t="shared" si="2"/>
        <v>0</v>
      </c>
      <c r="K23" s="976"/>
    </row>
    <row r="24" spans="1:11" ht="15" x14ac:dyDescent="0.25">
      <c r="A24" s="756"/>
      <c r="B24" s="662"/>
      <c r="C24" s="753">
        <v>4300</v>
      </c>
      <c r="D24" s="1026" t="s">
        <v>22</v>
      </c>
      <c r="E24" s="758">
        <v>72152</v>
      </c>
      <c r="F24" s="758">
        <v>72152</v>
      </c>
      <c r="G24" s="758">
        <f>SUM(F24/E24*100)</f>
        <v>100</v>
      </c>
      <c r="H24" s="974"/>
      <c r="I24" s="975">
        <f>SUM(H24/F24*100)</f>
        <v>0</v>
      </c>
      <c r="J24" s="975">
        <f>SUM(H24/E24*100)</f>
        <v>0</v>
      </c>
      <c r="K24" s="976"/>
    </row>
    <row r="25" spans="1:11" ht="15" x14ac:dyDescent="0.25">
      <c r="A25" s="756"/>
      <c r="B25" s="662"/>
      <c r="C25" s="753" t="s">
        <v>53</v>
      </c>
      <c r="D25" s="1027" t="s">
        <v>215</v>
      </c>
      <c r="E25" s="758">
        <v>400</v>
      </c>
      <c r="F25" s="758">
        <v>400</v>
      </c>
      <c r="G25" s="758">
        <f>SUM(F25/E25*100)</f>
        <v>100</v>
      </c>
      <c r="H25" s="974"/>
      <c r="I25" s="975"/>
      <c r="J25" s="975">
        <f>SUM(H25/E25*100)</f>
        <v>0</v>
      </c>
      <c r="K25" s="976"/>
    </row>
    <row r="26" spans="1:11" ht="15.75" thickBot="1" x14ac:dyDescent="0.3">
      <c r="A26" s="759"/>
      <c r="B26" s="675"/>
      <c r="C26" s="609" t="s">
        <v>228</v>
      </c>
      <c r="D26" s="610" t="s">
        <v>229</v>
      </c>
      <c r="E26" s="760">
        <v>882</v>
      </c>
      <c r="F26" s="760">
        <v>882</v>
      </c>
      <c r="G26" s="760">
        <f t="shared" si="0"/>
        <v>100</v>
      </c>
      <c r="H26" s="977"/>
      <c r="I26" s="978"/>
      <c r="J26" s="978">
        <f>SUM(H26/E26*100)</f>
        <v>0</v>
      </c>
      <c r="K26" s="979"/>
    </row>
  </sheetData>
  <sheetProtection selectLockedCells="1" selectUnlockedCells="1"/>
  <mergeCells count="1">
    <mergeCell ref="D6:D8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85" firstPageNumber="0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115" zoomScaleNormal="115" workbookViewId="0">
      <pane xSplit="3" ySplit="9" topLeftCell="D10" activePane="bottomRight" state="frozen"/>
      <selection pane="topRight" activeCell="D1" sqref="D1"/>
      <selection pane="bottomLeft" activeCell="A25" sqref="A25"/>
      <selection pane="bottomRight" activeCell="H20" sqref="H20"/>
    </sheetView>
  </sheetViews>
  <sheetFormatPr defaultRowHeight="12.75" x14ac:dyDescent="0.2"/>
  <cols>
    <col min="1" max="1" width="5.28515625" style="1" customWidth="1"/>
    <col min="2" max="2" width="8" style="1" customWidth="1"/>
    <col min="3" max="3" width="7.5703125" style="2" customWidth="1"/>
    <col min="4" max="4" width="44.7109375" style="3" customWidth="1"/>
    <col min="5" max="5" width="14.7109375" style="3" customWidth="1"/>
    <col min="6" max="6" width="14.7109375" style="1" customWidth="1"/>
    <col min="7" max="7" width="10.5703125" style="1" customWidth="1"/>
    <col min="8" max="8" width="14.7109375" style="1" customWidth="1"/>
    <col min="9" max="10" width="13" style="1" customWidth="1"/>
    <col min="11" max="11" width="8.7109375" style="1" customWidth="1"/>
    <col min="12" max="16384" width="9.140625" style="1"/>
  </cols>
  <sheetData>
    <row r="1" spans="1:19" ht="15" x14ac:dyDescent="0.25">
      <c r="A1" s="51"/>
      <c r="B1" s="51"/>
      <c r="C1" s="52"/>
      <c r="D1" s="51"/>
      <c r="E1" s="51"/>
      <c r="F1" s="51"/>
      <c r="G1" s="51"/>
      <c r="H1" s="51"/>
      <c r="I1" s="53" t="s">
        <v>0</v>
      </c>
      <c r="J1" s="54"/>
      <c r="K1" s="51"/>
    </row>
    <row r="2" spans="1:19" ht="15" x14ac:dyDescent="0.25">
      <c r="A2" s="51"/>
      <c r="B2" s="51"/>
      <c r="C2" s="52"/>
      <c r="D2" s="51"/>
      <c r="E2" s="51"/>
      <c r="F2" s="51"/>
      <c r="G2" s="51"/>
      <c r="H2" s="51"/>
      <c r="I2" s="53" t="s">
        <v>217</v>
      </c>
      <c r="J2" s="54"/>
      <c r="K2" s="51"/>
    </row>
    <row r="3" spans="1:19" ht="15" x14ac:dyDescent="0.25">
      <c r="A3" s="51"/>
      <c r="B3" s="51"/>
      <c r="C3" s="52"/>
      <c r="D3" s="51"/>
      <c r="E3" s="51"/>
      <c r="F3" s="51"/>
      <c r="G3" s="51"/>
      <c r="H3" s="51"/>
      <c r="I3" s="53" t="s">
        <v>239</v>
      </c>
      <c r="J3" s="54"/>
      <c r="K3" s="51"/>
    </row>
    <row r="4" spans="1:19" ht="15" x14ac:dyDescent="0.25">
      <c r="A4" s="51"/>
      <c r="B4" s="51"/>
      <c r="C4" s="52"/>
      <c r="D4" s="101" t="s">
        <v>242</v>
      </c>
      <c r="E4" s="101"/>
      <c r="F4" s="51"/>
      <c r="G4" s="51"/>
      <c r="H4" s="51"/>
      <c r="I4" s="51"/>
      <c r="J4" s="51"/>
      <c r="K4" s="51"/>
    </row>
    <row r="5" spans="1:19" ht="15" x14ac:dyDescent="0.25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9" ht="15" x14ac:dyDescent="0.25">
      <c r="A6" s="102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9" ht="15" x14ac:dyDescent="0.25">
      <c r="A7" s="67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9" ht="15" x14ac:dyDescent="0.25">
      <c r="A8" s="69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9" s="7" customFormat="1" ht="10.5" customHeight="1" thickTop="1" thickBot="1" x14ac:dyDescent="0.25">
      <c r="A9" s="75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9" s="21" customFormat="1" ht="27.75" customHeight="1" thickTop="1" thickBot="1" x14ac:dyDescent="0.25">
      <c r="A10" s="369">
        <v>926</v>
      </c>
      <c r="B10" s="764"/>
      <c r="C10" s="764"/>
      <c r="D10" s="44" t="s">
        <v>197</v>
      </c>
      <c r="E10" s="1029">
        <f>SUM(E11+E26+E31)</f>
        <v>107481</v>
      </c>
      <c r="F10" s="423">
        <f>SUM(F11+F26+F31)</f>
        <v>107481</v>
      </c>
      <c r="G10" s="424">
        <f>SUM(F10/E10*100)</f>
        <v>100</v>
      </c>
      <c r="H10" s="423">
        <f>SUM(H11+H26+H31)</f>
        <v>112954</v>
      </c>
      <c r="I10" s="424">
        <f>SUM(H10/F10*100)</f>
        <v>105.09206278318959</v>
      </c>
      <c r="J10" s="424">
        <f>SUM(H10/E10*100)</f>
        <v>105.09206278318959</v>
      </c>
      <c r="K10" s="426"/>
    </row>
    <row r="11" spans="1:19" s="21" customFormat="1" ht="15" customHeight="1" x14ac:dyDescent="0.2">
      <c r="A11" s="221"/>
      <c r="B11" s="88">
        <v>92601</v>
      </c>
      <c r="C11" s="431"/>
      <c r="D11" s="104" t="s">
        <v>192</v>
      </c>
      <c r="E11" s="382">
        <f>SUM(E12+E14)</f>
        <v>54131</v>
      </c>
      <c r="F11" s="92">
        <f>SUM(F12+F14)</f>
        <v>54131</v>
      </c>
      <c r="G11" s="94">
        <f>SUM(F11/E11*100)</f>
        <v>100</v>
      </c>
      <c r="H11" s="92">
        <f>SUM(H12+H14)</f>
        <v>54454</v>
      </c>
      <c r="I11" s="94">
        <f>SUM(H11/F11*100)</f>
        <v>100.5967005967006</v>
      </c>
      <c r="J11" s="94">
        <f>SUM(H11/E11*100)</f>
        <v>100.5967005967006</v>
      </c>
      <c r="K11" s="277"/>
    </row>
    <row r="12" spans="1:19" s="21" customFormat="1" ht="15" hidden="1" customHeight="1" x14ac:dyDescent="0.2">
      <c r="A12" s="153"/>
      <c r="B12" s="260"/>
      <c r="C12" s="765"/>
      <c r="D12" s="122" t="s">
        <v>139</v>
      </c>
      <c r="E12" s="258">
        <f>SUM(E13:E13)</f>
        <v>0</v>
      </c>
      <c r="F12" s="148">
        <f>SUM(F13:F13)</f>
        <v>0</v>
      </c>
      <c r="G12" s="149" t="e">
        <f>SUM(F12/E12*100)</f>
        <v>#DIV/0!</v>
      </c>
      <c r="H12" s="148">
        <f>SUM(H13:H13)</f>
        <v>0</v>
      </c>
      <c r="I12" s="149" t="e">
        <f>SUM(H12/F12*100)</f>
        <v>#DIV/0!</v>
      </c>
      <c r="J12" s="149" t="e">
        <f>SUM(H12/E12*100)</f>
        <v>#DIV/0!</v>
      </c>
      <c r="K12" s="230"/>
    </row>
    <row r="13" spans="1:19" s="21" customFormat="1" ht="12.75" hidden="1" customHeight="1" x14ac:dyDescent="0.2">
      <c r="A13" s="153"/>
      <c r="B13" s="260"/>
      <c r="C13" s="123">
        <v>4110</v>
      </c>
      <c r="D13" s="273" t="s">
        <v>42</v>
      </c>
      <c r="E13" s="248">
        <v>0</v>
      </c>
      <c r="F13" s="127">
        <v>0</v>
      </c>
      <c r="G13" s="128" t="e">
        <f>SUM(F13/E13*100)</f>
        <v>#DIV/0!</v>
      </c>
      <c r="H13" s="127">
        <v>0</v>
      </c>
      <c r="I13" s="128" t="e">
        <f>SUM(H13/F13*100)</f>
        <v>#DIV/0!</v>
      </c>
      <c r="J13" s="128" t="e">
        <f>SUM(H13/E13*100)</f>
        <v>#DIV/0!</v>
      </c>
      <c r="K13" s="231"/>
    </row>
    <row r="14" spans="1:19" s="21" customFormat="1" ht="12.75" customHeight="1" x14ac:dyDescent="0.25">
      <c r="A14" s="153"/>
      <c r="B14" s="422"/>
      <c r="C14" s="766"/>
      <c r="D14" s="516" t="s">
        <v>144</v>
      </c>
      <c r="E14" s="1030">
        <f>SUM(E15:E25)</f>
        <v>54131</v>
      </c>
      <c r="F14" s="776">
        <f>SUM(F15:F25)</f>
        <v>54131</v>
      </c>
      <c r="G14" s="479">
        <f t="shared" ref="G14:G25" si="0">SUM(F14/E14*100)</f>
        <v>100</v>
      </c>
      <c r="H14" s="776">
        <f>SUM(H15:H25)</f>
        <v>54454</v>
      </c>
      <c r="I14" s="479">
        <f t="shared" ref="I14:I25" si="1">SUM(H14/F14*100)</f>
        <v>100.5967005967006</v>
      </c>
      <c r="J14" s="479">
        <f t="shared" ref="J14:J25" si="2">SUM(H14/E14*100)</f>
        <v>100.5967005967006</v>
      </c>
      <c r="K14" s="777"/>
      <c r="L14" s="41"/>
      <c r="M14" s="41"/>
      <c r="N14" s="41"/>
      <c r="O14" s="41"/>
      <c r="P14" s="41"/>
      <c r="Q14" s="41"/>
      <c r="R14" s="41"/>
      <c r="S14" s="41"/>
    </row>
    <row r="15" spans="1:19" s="21" customFormat="1" ht="12.75" customHeight="1" x14ac:dyDescent="0.25">
      <c r="A15" s="153"/>
      <c r="B15" s="422"/>
      <c r="C15" s="157">
        <v>3020</v>
      </c>
      <c r="D15" s="217" t="s">
        <v>37</v>
      </c>
      <c r="E15" s="1031">
        <v>800</v>
      </c>
      <c r="F15" s="1031">
        <v>800</v>
      </c>
      <c r="G15" s="213">
        <f t="shared" si="0"/>
        <v>100</v>
      </c>
      <c r="H15" s="767">
        <v>800</v>
      </c>
      <c r="I15" s="213">
        <f t="shared" si="1"/>
        <v>100</v>
      </c>
      <c r="J15" s="213">
        <f t="shared" si="2"/>
        <v>100</v>
      </c>
      <c r="K15" s="768"/>
      <c r="L15" s="41"/>
      <c r="M15" s="41"/>
      <c r="N15" s="41"/>
      <c r="O15" s="41"/>
      <c r="P15" s="41"/>
      <c r="Q15" s="41"/>
      <c r="R15" s="41"/>
      <c r="S15" s="41"/>
    </row>
    <row r="16" spans="1:19" s="21" customFormat="1" ht="12.75" customHeight="1" x14ac:dyDescent="0.25">
      <c r="A16" s="153"/>
      <c r="B16" s="422"/>
      <c r="C16" s="189">
        <v>4010</v>
      </c>
      <c r="D16" s="181" t="s">
        <v>39</v>
      </c>
      <c r="E16" s="1032">
        <v>28615</v>
      </c>
      <c r="F16" s="1032">
        <v>28615</v>
      </c>
      <c r="G16" s="183">
        <f t="shared" si="0"/>
        <v>100</v>
      </c>
      <c r="H16" s="769">
        <v>28921</v>
      </c>
      <c r="I16" s="183">
        <f t="shared" si="1"/>
        <v>101.06936921195178</v>
      </c>
      <c r="J16" s="183">
        <f t="shared" si="2"/>
        <v>101.06936921195178</v>
      </c>
      <c r="K16" s="770"/>
      <c r="L16" s="41"/>
      <c r="M16" s="41"/>
      <c r="N16" s="41"/>
      <c r="O16" s="41"/>
      <c r="P16" s="41"/>
      <c r="Q16" s="41"/>
      <c r="R16" s="41"/>
      <c r="S16" s="41"/>
    </row>
    <row r="17" spans="1:19" s="21" customFormat="1" ht="12.75" customHeight="1" x14ac:dyDescent="0.25">
      <c r="A17" s="153"/>
      <c r="B17" s="422"/>
      <c r="C17" s="189">
        <v>4040</v>
      </c>
      <c r="D17" s="181" t="s">
        <v>41</v>
      </c>
      <c r="E17" s="1032">
        <v>2409</v>
      </c>
      <c r="F17" s="1032">
        <v>2409</v>
      </c>
      <c r="G17" s="183">
        <f t="shared" si="0"/>
        <v>100</v>
      </c>
      <c r="H17" s="769">
        <v>2458</v>
      </c>
      <c r="I17" s="183">
        <f t="shared" si="1"/>
        <v>102.03403902034039</v>
      </c>
      <c r="J17" s="183">
        <f t="shared" si="2"/>
        <v>102.03403902034039</v>
      </c>
      <c r="K17" s="770"/>
      <c r="L17" s="41"/>
      <c r="M17" s="41"/>
      <c r="N17" s="41"/>
      <c r="O17" s="41"/>
      <c r="P17" s="41"/>
      <c r="Q17" s="41"/>
      <c r="R17" s="41"/>
      <c r="S17" s="41"/>
    </row>
    <row r="18" spans="1:19" s="21" customFormat="1" ht="12.75" customHeight="1" x14ac:dyDescent="0.25">
      <c r="A18" s="153"/>
      <c r="B18" s="422"/>
      <c r="C18" s="189">
        <v>4110</v>
      </c>
      <c r="D18" s="181" t="s">
        <v>42</v>
      </c>
      <c r="E18" s="1032">
        <v>5700</v>
      </c>
      <c r="F18" s="1032">
        <v>5700</v>
      </c>
      <c r="G18" s="183">
        <f t="shared" si="0"/>
        <v>100</v>
      </c>
      <c r="H18" s="769">
        <v>5422</v>
      </c>
      <c r="I18" s="183">
        <f t="shared" si="1"/>
        <v>95.122807017543863</v>
      </c>
      <c r="J18" s="183">
        <f t="shared" si="2"/>
        <v>95.122807017543863</v>
      </c>
      <c r="K18" s="770"/>
      <c r="L18" s="41"/>
      <c r="M18" s="41"/>
      <c r="N18" s="41"/>
      <c r="O18" s="41"/>
      <c r="P18" s="41"/>
      <c r="Q18" s="41"/>
      <c r="R18" s="41"/>
      <c r="S18" s="41"/>
    </row>
    <row r="19" spans="1:19" s="21" customFormat="1" ht="12.75" customHeight="1" x14ac:dyDescent="0.25">
      <c r="A19" s="153"/>
      <c r="B19" s="422"/>
      <c r="C19" s="189">
        <v>4120</v>
      </c>
      <c r="D19" s="181" t="s">
        <v>43</v>
      </c>
      <c r="E19" s="1032">
        <v>813</v>
      </c>
      <c r="F19" s="1032">
        <v>813</v>
      </c>
      <c r="G19" s="183">
        <f t="shared" si="0"/>
        <v>100</v>
      </c>
      <c r="H19" s="769">
        <v>769</v>
      </c>
      <c r="I19" s="183">
        <f t="shared" si="1"/>
        <v>94.587945879458786</v>
      </c>
      <c r="J19" s="183">
        <f t="shared" si="2"/>
        <v>94.587945879458786</v>
      </c>
      <c r="K19" s="770"/>
      <c r="L19" s="41"/>
      <c r="M19" s="41"/>
      <c r="N19" s="41"/>
      <c r="O19" s="41"/>
      <c r="P19" s="41"/>
      <c r="Q19" s="41"/>
      <c r="R19" s="41"/>
      <c r="S19" s="41"/>
    </row>
    <row r="20" spans="1:19" s="21" customFormat="1" ht="12.75" customHeight="1" x14ac:dyDescent="0.25">
      <c r="A20" s="153"/>
      <c r="B20" s="422"/>
      <c r="C20" s="189">
        <v>4170</v>
      </c>
      <c r="D20" s="181" t="s">
        <v>45</v>
      </c>
      <c r="E20" s="1032">
        <v>2150</v>
      </c>
      <c r="F20" s="1032">
        <v>2150</v>
      </c>
      <c r="G20" s="183">
        <f t="shared" si="0"/>
        <v>100</v>
      </c>
      <c r="H20" s="769">
        <v>2150</v>
      </c>
      <c r="I20" s="183">
        <f t="shared" si="1"/>
        <v>100</v>
      </c>
      <c r="J20" s="183">
        <f t="shared" si="2"/>
        <v>100</v>
      </c>
      <c r="K20" s="770"/>
      <c r="L20" s="41"/>
      <c r="M20" s="41"/>
      <c r="N20" s="41"/>
      <c r="O20" s="41"/>
      <c r="P20" s="41"/>
      <c r="Q20" s="41"/>
      <c r="R20" s="41"/>
      <c r="S20" s="41"/>
    </row>
    <row r="21" spans="1:19" s="21" customFormat="1" ht="12.75" customHeight="1" x14ac:dyDescent="0.25">
      <c r="A21" s="153"/>
      <c r="B21" s="422"/>
      <c r="C21" s="189">
        <v>4210</v>
      </c>
      <c r="D21" s="181" t="s">
        <v>31</v>
      </c>
      <c r="E21" s="1032">
        <v>2000</v>
      </c>
      <c r="F21" s="1032">
        <v>2000</v>
      </c>
      <c r="G21" s="183">
        <f t="shared" si="0"/>
        <v>100</v>
      </c>
      <c r="H21" s="769">
        <v>2000</v>
      </c>
      <c r="I21" s="183">
        <f t="shared" si="1"/>
        <v>100</v>
      </c>
      <c r="J21" s="183">
        <f t="shared" si="2"/>
        <v>100</v>
      </c>
      <c r="K21" s="770"/>
      <c r="L21" s="41"/>
      <c r="M21" s="41"/>
      <c r="N21" s="41"/>
      <c r="O21" s="41"/>
      <c r="P21" s="41"/>
      <c r="Q21" s="41"/>
      <c r="R21" s="41"/>
      <c r="S21" s="41"/>
    </row>
    <row r="22" spans="1:19" s="21" customFormat="1" ht="12.75" customHeight="1" x14ac:dyDescent="0.25">
      <c r="A22" s="153"/>
      <c r="B22" s="422"/>
      <c r="C22" s="189">
        <v>4260</v>
      </c>
      <c r="D22" s="181" t="s">
        <v>46</v>
      </c>
      <c r="E22" s="1032">
        <v>5800</v>
      </c>
      <c r="F22" s="1032">
        <v>5800</v>
      </c>
      <c r="G22" s="183">
        <f t="shared" si="0"/>
        <v>100</v>
      </c>
      <c r="H22" s="769">
        <v>6090</v>
      </c>
      <c r="I22" s="183">
        <f t="shared" si="1"/>
        <v>105</v>
      </c>
      <c r="J22" s="183">
        <f t="shared" si="2"/>
        <v>105</v>
      </c>
      <c r="K22" s="770"/>
      <c r="L22" s="41"/>
      <c r="M22" s="41"/>
      <c r="N22" s="41"/>
      <c r="O22" s="41"/>
      <c r="P22" s="41"/>
      <c r="Q22" s="41"/>
      <c r="R22" s="41"/>
      <c r="S22" s="41"/>
    </row>
    <row r="23" spans="1:19" s="21" customFormat="1" ht="12.75" customHeight="1" x14ac:dyDescent="0.25">
      <c r="A23" s="153"/>
      <c r="B23" s="422"/>
      <c r="C23" s="189">
        <v>4280</v>
      </c>
      <c r="D23" s="273" t="s">
        <v>48</v>
      </c>
      <c r="E23" s="1032">
        <v>150</v>
      </c>
      <c r="F23" s="1032">
        <v>150</v>
      </c>
      <c r="G23" s="183">
        <f t="shared" si="0"/>
        <v>100</v>
      </c>
      <c r="H23" s="769">
        <v>150</v>
      </c>
      <c r="I23" s="183">
        <f t="shared" si="1"/>
        <v>100</v>
      </c>
      <c r="J23" s="183">
        <f t="shared" si="2"/>
        <v>100</v>
      </c>
      <c r="K23" s="770"/>
      <c r="L23" s="41"/>
      <c r="M23" s="41"/>
      <c r="N23" s="41"/>
      <c r="O23" s="41"/>
      <c r="P23" s="41"/>
      <c r="Q23" s="41"/>
      <c r="R23" s="41"/>
      <c r="S23" s="41"/>
    </row>
    <row r="24" spans="1:19" s="21" customFormat="1" ht="12.75" customHeight="1" x14ac:dyDescent="0.25">
      <c r="A24" s="153"/>
      <c r="B24" s="422"/>
      <c r="C24" s="189">
        <v>4300</v>
      </c>
      <c r="D24" s="195" t="s">
        <v>22</v>
      </c>
      <c r="E24" s="1032">
        <v>4600</v>
      </c>
      <c r="F24" s="1032">
        <v>4600</v>
      </c>
      <c r="G24" s="183">
        <f t="shared" si="0"/>
        <v>100</v>
      </c>
      <c r="H24" s="769">
        <v>4600</v>
      </c>
      <c r="I24" s="183">
        <f t="shared" si="1"/>
        <v>100</v>
      </c>
      <c r="J24" s="183">
        <f t="shared" si="2"/>
        <v>100</v>
      </c>
      <c r="K24" s="770"/>
      <c r="L24" s="41"/>
      <c r="M24" s="41"/>
      <c r="N24" s="41"/>
      <c r="O24" s="41"/>
      <c r="P24" s="41"/>
      <c r="Q24" s="41"/>
      <c r="R24" s="41"/>
      <c r="S24" s="41"/>
    </row>
    <row r="25" spans="1:19" s="21" customFormat="1" ht="12.75" customHeight="1" x14ac:dyDescent="0.25">
      <c r="A25" s="153"/>
      <c r="B25" s="422"/>
      <c r="C25" s="309">
        <v>4440</v>
      </c>
      <c r="D25" s="217" t="s">
        <v>55</v>
      </c>
      <c r="E25" s="1031">
        <v>1094</v>
      </c>
      <c r="F25" s="1031">
        <v>1094</v>
      </c>
      <c r="G25" s="213">
        <f t="shared" si="0"/>
        <v>100</v>
      </c>
      <c r="H25" s="767">
        <v>1094</v>
      </c>
      <c r="I25" s="213">
        <f t="shared" si="1"/>
        <v>100</v>
      </c>
      <c r="J25" s="213">
        <f t="shared" si="2"/>
        <v>100</v>
      </c>
      <c r="K25" s="768"/>
      <c r="L25" s="41"/>
      <c r="M25" s="41"/>
      <c r="N25" s="41"/>
      <c r="O25" s="41"/>
      <c r="P25" s="41"/>
      <c r="Q25" s="41"/>
      <c r="R25" s="41"/>
      <c r="S25" s="41"/>
    </row>
    <row r="26" spans="1:19" s="9" customFormat="1" ht="15" customHeight="1" x14ac:dyDescent="0.2">
      <c r="A26" s="153"/>
      <c r="B26" s="465">
        <v>92605</v>
      </c>
      <c r="C26" s="465"/>
      <c r="D26" s="122" t="s">
        <v>196</v>
      </c>
      <c r="E26" s="258">
        <f>SUM(E27:E30)</f>
        <v>48500</v>
      </c>
      <c r="F26" s="258">
        <f>SUM(F27:F30)</f>
        <v>48500</v>
      </c>
      <c r="G26" s="149">
        <f>SUM(F26/E26*100)</f>
        <v>100</v>
      </c>
      <c r="H26" s="148">
        <f>SUM(H27:H30)</f>
        <v>48500</v>
      </c>
      <c r="I26" s="149">
        <f>SUM(H26/F26*100)</f>
        <v>100</v>
      </c>
      <c r="J26" s="149">
        <f>SUM(H26/E26*100)</f>
        <v>100</v>
      </c>
      <c r="K26" s="230"/>
    </row>
    <row r="27" spans="1:19" s="24" customFormat="1" ht="32.25" customHeight="1" x14ac:dyDescent="0.2">
      <c r="A27" s="653"/>
      <c r="B27" s="161"/>
      <c r="C27" s="123">
        <v>3040</v>
      </c>
      <c r="D27" s="247" t="s">
        <v>193</v>
      </c>
      <c r="E27" s="248">
        <v>13500</v>
      </c>
      <c r="F27" s="248">
        <v>13500</v>
      </c>
      <c r="G27" s="248">
        <f>SUM(F27/E27*100)</f>
        <v>100</v>
      </c>
      <c r="H27" s="127">
        <v>8000</v>
      </c>
      <c r="I27" s="248">
        <f>SUM(H27/F27*100)</f>
        <v>59.259259259259252</v>
      </c>
      <c r="J27" s="779">
        <f>SUM(H27/E27*100)</f>
        <v>59.259259259259252</v>
      </c>
      <c r="K27" s="249"/>
    </row>
    <row r="28" spans="1:19" s="24" customFormat="1" ht="12.75" customHeight="1" x14ac:dyDescent="0.2">
      <c r="A28" s="653"/>
      <c r="B28" s="161"/>
      <c r="C28" s="289">
        <v>3250</v>
      </c>
      <c r="D28" s="191" t="s">
        <v>194</v>
      </c>
      <c r="E28" s="485">
        <v>25000</v>
      </c>
      <c r="F28" s="485">
        <v>25000</v>
      </c>
      <c r="G28" s="485">
        <f>SUM(F28/E28*100)</f>
        <v>100</v>
      </c>
      <c r="H28" s="191">
        <v>30500</v>
      </c>
      <c r="I28" s="485">
        <f>SUM(H28/F28*100)</f>
        <v>122</v>
      </c>
      <c r="J28" s="771">
        <f>SUM(H28/E28*100)</f>
        <v>122</v>
      </c>
      <c r="K28" s="660"/>
    </row>
    <row r="29" spans="1:19" s="24" customFormat="1" ht="12.75" customHeight="1" x14ac:dyDescent="0.2">
      <c r="A29" s="693"/>
      <c r="B29" s="161"/>
      <c r="C29" s="539" t="s">
        <v>227</v>
      </c>
      <c r="D29" s="169" t="s">
        <v>226</v>
      </c>
      <c r="E29" s="564">
        <v>10000</v>
      </c>
      <c r="F29" s="564">
        <v>10000</v>
      </c>
      <c r="G29" s="485">
        <f>SUM(F29/E29*100)</f>
        <v>100</v>
      </c>
      <c r="H29" s="169">
        <v>10000</v>
      </c>
      <c r="I29" s="564"/>
      <c r="J29" s="1036"/>
      <c r="K29" s="1037"/>
    </row>
    <row r="30" spans="1:19" s="24" customFormat="1" ht="12.75" hidden="1" customHeight="1" x14ac:dyDescent="0.25">
      <c r="A30" s="693"/>
      <c r="B30" s="161"/>
      <c r="C30" s="242">
        <v>4210</v>
      </c>
      <c r="D30" s="494" t="s">
        <v>31</v>
      </c>
      <c r="E30" s="245"/>
      <c r="F30" s="245"/>
      <c r="G30" s="245"/>
      <c r="H30" s="244"/>
      <c r="I30" s="245"/>
      <c r="J30" s="772"/>
      <c r="K30" s="773"/>
    </row>
    <row r="31" spans="1:19" s="24" customFormat="1" ht="15" customHeight="1" x14ac:dyDescent="0.2">
      <c r="A31" s="693"/>
      <c r="B31" s="145">
        <v>92695</v>
      </c>
      <c r="C31" s="145"/>
      <c r="D31" s="148" t="s">
        <v>71</v>
      </c>
      <c r="E31" s="258">
        <f>SUM(E32:E32)</f>
        <v>4850</v>
      </c>
      <c r="F31" s="148">
        <f>SUM(F32:F32)</f>
        <v>4850</v>
      </c>
      <c r="G31" s="258">
        <f>SUM(F31/E31*100)</f>
        <v>100</v>
      </c>
      <c r="H31" s="148">
        <f>SUM(H32:H32)</f>
        <v>10000</v>
      </c>
      <c r="I31" s="258">
        <f>SUM(H31/F31*100)</f>
        <v>206.18556701030926</v>
      </c>
      <c r="J31" s="258">
        <f>SUM(H31/E31*100)</f>
        <v>206.18556701030926</v>
      </c>
      <c r="K31" s="259"/>
    </row>
    <row r="32" spans="1:19" s="24" customFormat="1" ht="77.25" customHeight="1" thickBot="1" x14ac:dyDescent="0.25">
      <c r="A32" s="774"/>
      <c r="B32" s="261"/>
      <c r="C32" s="80" t="s">
        <v>72</v>
      </c>
      <c r="D32" s="775" t="s">
        <v>73</v>
      </c>
      <c r="E32" s="254">
        <v>4850</v>
      </c>
      <c r="F32" s="254">
        <v>4850</v>
      </c>
      <c r="G32" s="254">
        <f>SUM(F32/E32*100)</f>
        <v>100</v>
      </c>
      <c r="H32" s="253">
        <v>10000</v>
      </c>
      <c r="I32" s="254">
        <f>SUM(H32/F32*100)</f>
        <v>206.18556701030926</v>
      </c>
      <c r="J32" s="254">
        <f>SUM(H32/E32*100)</f>
        <v>206.18556701030926</v>
      </c>
      <c r="K32" s="778"/>
    </row>
    <row r="33" spans="3:5" s="24" customFormat="1" ht="15" customHeight="1" x14ac:dyDescent="0.2">
      <c r="C33" s="25"/>
      <c r="D33" s="27"/>
      <c r="E33" s="27"/>
    </row>
  </sheetData>
  <sheetProtection selectLockedCells="1" selectUnlockedCells="1"/>
  <mergeCells count="1">
    <mergeCell ref="D6:D8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85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view="pageBreakPreview" zoomScale="115" zoomScaleNormal="100" zoomScaleSheetLayoutView="115" workbookViewId="0">
      <pane xSplit="3" ySplit="10" topLeftCell="D48" activePane="bottomRight" state="frozen"/>
      <selection pane="topRight" activeCell="D1" sqref="D1"/>
      <selection pane="bottomLeft" activeCell="A22" sqref="A22"/>
      <selection pane="bottomRight" activeCell="B62" sqref="B62"/>
    </sheetView>
  </sheetViews>
  <sheetFormatPr defaultRowHeight="12.75" x14ac:dyDescent="0.2"/>
  <cols>
    <col min="1" max="1" width="5.28515625" style="1" customWidth="1"/>
    <col min="2" max="2" width="7.5703125" style="1" customWidth="1"/>
    <col min="3" max="3" width="5.7109375" style="2" customWidth="1"/>
    <col min="4" max="4" width="44.7109375" style="3" customWidth="1"/>
    <col min="5" max="5" width="13.5703125" style="3" customWidth="1"/>
    <col min="6" max="6" width="14.7109375" style="1" customWidth="1"/>
    <col min="7" max="7" width="10.5703125" style="1" bestFit="1" customWidth="1"/>
    <col min="8" max="8" width="13.85546875" style="1" customWidth="1"/>
    <col min="9" max="10" width="10.5703125" style="1" bestFit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1"/>
      <c r="I1" s="53" t="s">
        <v>0</v>
      </c>
      <c r="J1" s="54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1"/>
      <c r="I2" s="53" t="s">
        <v>217</v>
      </c>
      <c r="J2" s="54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1"/>
      <c r="I3" s="53" t="s">
        <v>239</v>
      </c>
      <c r="J3" s="54"/>
      <c r="K3" s="51"/>
    </row>
    <row r="4" spans="1:11" ht="21" customHeight="1" x14ac:dyDescent="0.25">
      <c r="A4" s="51"/>
      <c r="B4" s="51"/>
      <c r="C4" s="52"/>
      <c r="D4" s="101" t="s">
        <v>260</v>
      </c>
      <c r="E4" s="101"/>
      <c r="F4" s="51"/>
      <c r="G4" s="51"/>
      <c r="H4" s="51"/>
      <c r="I4" s="53"/>
      <c r="J4" s="54"/>
      <c r="K4" s="51"/>
    </row>
    <row r="5" spans="1:11" ht="12" customHeight="1" x14ac:dyDescent="0.25">
      <c r="A5" s="51"/>
      <c r="B5" s="51"/>
      <c r="C5" s="52"/>
      <c r="D5" s="101"/>
      <c r="E5" s="101"/>
      <c r="F5" s="51"/>
      <c r="G5" s="51"/>
      <c r="H5" s="51"/>
      <c r="I5" s="51"/>
      <c r="J5" s="54"/>
      <c r="K5" s="51"/>
    </row>
    <row r="6" spans="1:11" ht="15" x14ac:dyDescent="0.25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5" x14ac:dyDescent="0.25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5" x14ac:dyDescent="0.25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thickTop="1" thickBot="1" x14ac:dyDescent="0.25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8" customFormat="1" ht="26.25" customHeight="1" thickTop="1" thickBot="1" x14ac:dyDescent="0.25">
      <c r="A10" s="278">
        <v>600</v>
      </c>
      <c r="B10" s="279"/>
      <c r="C10" s="279"/>
      <c r="D10" s="279" t="s">
        <v>33</v>
      </c>
      <c r="E10" s="45">
        <f>SUM(E14+E49+E11)</f>
        <v>6621540</v>
      </c>
      <c r="F10" s="45">
        <f>SUM(F14+F49+F11)</f>
        <v>6621540</v>
      </c>
      <c r="G10" s="47">
        <f t="shared" ref="G10:G50" si="0">SUM(F10/E10*100)</f>
        <v>100</v>
      </c>
      <c r="H10" s="45">
        <f>SUM(H14+H49+H11)</f>
        <v>9866641</v>
      </c>
      <c r="I10" s="424">
        <f>SUM(H10/F10*100)</f>
        <v>149.00825185681882</v>
      </c>
      <c r="J10" s="1264">
        <f t="shared" ref="J10:J50" si="1">SUM(H10/E10*100)</f>
        <v>149.00825185681882</v>
      </c>
      <c r="K10" s="262"/>
    </row>
    <row r="11" spans="1:11" s="8" customFormat="1" ht="26.25" customHeight="1" x14ac:dyDescent="0.2">
      <c r="A11" s="153"/>
      <c r="B11" s="613">
        <v>60004</v>
      </c>
      <c r="C11" s="613"/>
      <c r="D11" s="1077" t="s">
        <v>264</v>
      </c>
      <c r="E11" s="1262">
        <f>SUM(E13)</f>
        <v>7380</v>
      </c>
      <c r="F11" s="1262">
        <f>SUM(F13)</f>
        <v>7380</v>
      </c>
      <c r="G11" s="91">
        <f t="shared" si="0"/>
        <v>100</v>
      </c>
      <c r="H11" s="1262">
        <f>SUM(H13)</f>
        <v>60000</v>
      </c>
      <c r="I11" s="94">
        <f>SUM(H11/F11*100)</f>
        <v>813.00813008130092</v>
      </c>
      <c r="J11" s="143">
        <f>SUM(H11/E11*100)</f>
        <v>813.00813008130092</v>
      </c>
      <c r="K11" s="1265"/>
    </row>
    <row r="12" spans="1:11" s="8" customFormat="1" ht="18" customHeight="1" x14ac:dyDescent="0.2">
      <c r="A12" s="153"/>
      <c r="B12" s="1208"/>
      <c r="C12" s="1208"/>
      <c r="D12" s="679" t="s">
        <v>139</v>
      </c>
      <c r="E12" s="1263"/>
      <c r="F12" s="1263"/>
      <c r="G12" s="954"/>
      <c r="H12" s="1072"/>
      <c r="I12" s="955"/>
      <c r="J12" s="1074"/>
      <c r="K12" s="1075"/>
    </row>
    <row r="13" spans="1:11" s="8" customFormat="1" ht="59.25" customHeight="1" x14ac:dyDescent="0.2">
      <c r="A13" s="153"/>
      <c r="B13" s="97"/>
      <c r="C13" s="157">
        <v>2320</v>
      </c>
      <c r="D13" s="1401" t="s">
        <v>168</v>
      </c>
      <c r="E13" s="159">
        <v>7380</v>
      </c>
      <c r="F13" s="159">
        <v>7380</v>
      </c>
      <c r="G13" s="160">
        <f t="shared" si="0"/>
        <v>100</v>
      </c>
      <c r="H13" s="159">
        <v>60000</v>
      </c>
      <c r="I13" s="1218">
        <f>SUM(H13/F13*100)</f>
        <v>813.00813008130092</v>
      </c>
      <c r="J13" s="323">
        <f>SUM(H13/E13*100)</f>
        <v>813.00813008130092</v>
      </c>
      <c r="K13" s="1415"/>
    </row>
    <row r="14" spans="1:11" s="9" customFormat="1" ht="15" customHeight="1" x14ac:dyDescent="0.2">
      <c r="A14" s="153"/>
      <c r="B14" s="1065">
        <v>60014</v>
      </c>
      <c r="C14" s="1065"/>
      <c r="D14" s="1113" t="s">
        <v>34</v>
      </c>
      <c r="E14" s="1087">
        <f>SUM(E20+E15)</f>
        <v>6414160</v>
      </c>
      <c r="F14" s="1087">
        <f>SUM(F20+F15)</f>
        <v>6414160</v>
      </c>
      <c r="G14" s="1088">
        <f t="shared" si="0"/>
        <v>100</v>
      </c>
      <c r="H14" s="1114">
        <f>SUM(H20+H15)</f>
        <v>9451641</v>
      </c>
      <c r="I14" s="1089">
        <f t="shared" ref="I14:I50" si="2">SUM(H14/F14*100)</f>
        <v>147.3558657719795</v>
      </c>
      <c r="J14" s="1090">
        <f t="shared" si="1"/>
        <v>147.3558657719795</v>
      </c>
      <c r="K14" s="1091"/>
    </row>
    <row r="15" spans="1:11" s="9" customFormat="1" ht="15" customHeight="1" x14ac:dyDescent="0.2">
      <c r="A15" s="153"/>
      <c r="B15" s="97"/>
      <c r="C15" s="227"/>
      <c r="D15" s="228" t="s">
        <v>139</v>
      </c>
      <c r="E15" s="229">
        <f>SUM(E16:E18)</f>
        <v>18600</v>
      </c>
      <c r="F15" s="229">
        <f>SUM(F16:F18)</f>
        <v>18600</v>
      </c>
      <c r="G15" s="222">
        <f t="shared" si="0"/>
        <v>100</v>
      </c>
      <c r="H15" s="229">
        <f>SUM(H16:H19)</f>
        <v>909050</v>
      </c>
      <c r="I15" s="224">
        <f>SUM(H15/F15*100)</f>
        <v>4887.3655913978491</v>
      </c>
      <c r="J15" s="225">
        <f>SUM(H15/E15*100)</f>
        <v>4887.3655913978491</v>
      </c>
      <c r="K15" s="226"/>
    </row>
    <row r="16" spans="1:11" s="9" customFormat="1" ht="67.5" customHeight="1" x14ac:dyDescent="0.2">
      <c r="A16" s="153"/>
      <c r="B16" s="97"/>
      <c r="C16" s="1061">
        <v>2310</v>
      </c>
      <c r="D16" s="1210" t="s">
        <v>150</v>
      </c>
      <c r="E16" s="1093">
        <v>18600</v>
      </c>
      <c r="F16" s="1093">
        <v>18600</v>
      </c>
      <c r="G16" s="1094">
        <f t="shared" si="0"/>
        <v>100</v>
      </c>
      <c r="H16" s="1064">
        <v>24800</v>
      </c>
      <c r="I16" s="1063">
        <f t="shared" si="2"/>
        <v>133.33333333333331</v>
      </c>
      <c r="J16" s="1255">
        <f t="shared" si="1"/>
        <v>133.33333333333331</v>
      </c>
      <c r="K16" s="1096"/>
    </row>
    <row r="17" spans="1:11" s="9" customFormat="1" ht="57.75" hidden="1" customHeight="1" x14ac:dyDescent="0.2">
      <c r="A17" s="153"/>
      <c r="B17" s="97"/>
      <c r="C17" s="189">
        <v>2910</v>
      </c>
      <c r="D17" s="190" t="s">
        <v>198</v>
      </c>
      <c r="E17" s="241"/>
      <c r="F17" s="241"/>
      <c r="G17" s="240" t="e">
        <f t="shared" si="0"/>
        <v>#DIV/0!</v>
      </c>
      <c r="H17" s="191"/>
      <c r="I17" s="192" t="e">
        <f t="shared" si="2"/>
        <v>#DIV/0!</v>
      </c>
      <c r="J17" s="192" t="e">
        <f t="shared" si="1"/>
        <v>#DIV/0!</v>
      </c>
      <c r="K17" s="194"/>
    </row>
    <row r="18" spans="1:11" s="9" customFormat="1" ht="63" hidden="1" customHeight="1" x14ac:dyDescent="0.2">
      <c r="A18" s="153"/>
      <c r="B18" s="97"/>
      <c r="C18" s="189">
        <v>6610</v>
      </c>
      <c r="D18" s="190" t="s">
        <v>201</v>
      </c>
      <c r="E18" s="241"/>
      <c r="F18" s="241"/>
      <c r="G18" s="240" t="e">
        <f t="shared" si="0"/>
        <v>#DIV/0!</v>
      </c>
      <c r="H18" s="191"/>
      <c r="I18" s="949" t="e">
        <f t="shared" si="2"/>
        <v>#DIV/0!</v>
      </c>
      <c r="J18" s="1398" t="e">
        <f t="shared" si="1"/>
        <v>#DIV/0!</v>
      </c>
      <c r="K18" s="194"/>
    </row>
    <row r="19" spans="1:11" s="9" customFormat="1" ht="63" customHeight="1" x14ac:dyDescent="0.2">
      <c r="A19" s="1412"/>
      <c r="B19" s="97"/>
      <c r="C19" s="242">
        <v>6610</v>
      </c>
      <c r="D19" s="243" t="s">
        <v>272</v>
      </c>
      <c r="E19" s="651"/>
      <c r="F19" s="651"/>
      <c r="G19" s="509"/>
      <c r="H19" s="244">
        <v>884250</v>
      </c>
      <c r="I19" s="1413"/>
      <c r="J19" s="1414"/>
      <c r="K19" s="246"/>
    </row>
    <row r="20" spans="1:11" s="9" customFormat="1" ht="15" customHeight="1" x14ac:dyDescent="0.2">
      <c r="A20" s="178"/>
      <c r="B20" s="157"/>
      <c r="C20" s="172"/>
      <c r="D20" s="122" t="s">
        <v>35</v>
      </c>
      <c r="E20" s="148">
        <f>SUM(E21:E48)</f>
        <v>6395560</v>
      </c>
      <c r="F20" s="148">
        <f>SUM(F21:F48)</f>
        <v>6395560</v>
      </c>
      <c r="G20" s="147">
        <f t="shared" si="0"/>
        <v>100</v>
      </c>
      <c r="H20" s="148">
        <f>SUM(H21:H48)</f>
        <v>8542591</v>
      </c>
      <c r="I20" s="149">
        <f t="shared" si="2"/>
        <v>133.5706490127526</v>
      </c>
      <c r="J20" s="149">
        <f t="shared" si="1"/>
        <v>133.5706490127526</v>
      </c>
      <c r="K20" s="230"/>
    </row>
    <row r="21" spans="1:11" s="17" customFormat="1" ht="12.75" customHeight="1" x14ac:dyDescent="0.25">
      <c r="A21" s="178"/>
      <c r="B21" s="161"/>
      <c r="C21" s="1456" t="s">
        <v>36</v>
      </c>
      <c r="D21" s="1066" t="s">
        <v>37</v>
      </c>
      <c r="E21" s="1097">
        <v>41467</v>
      </c>
      <c r="F21" s="1097">
        <v>41467</v>
      </c>
      <c r="G21" s="1104">
        <f t="shared" si="0"/>
        <v>100</v>
      </c>
      <c r="H21" s="1064">
        <v>46750</v>
      </c>
      <c r="I21" s="1063">
        <f t="shared" si="2"/>
        <v>112.74025128415366</v>
      </c>
      <c r="J21" s="1255">
        <f t="shared" si="1"/>
        <v>112.74025128415366</v>
      </c>
      <c r="K21" s="1096"/>
    </row>
    <row r="22" spans="1:11" s="17" customFormat="1" ht="12.75" customHeight="1" x14ac:dyDescent="0.25">
      <c r="A22" s="178"/>
      <c r="B22" s="161"/>
      <c r="C22" s="282" t="s">
        <v>274</v>
      </c>
      <c r="D22" s="283" t="s">
        <v>27</v>
      </c>
      <c r="E22" s="284">
        <v>1400</v>
      </c>
      <c r="F22" s="284">
        <v>1400</v>
      </c>
      <c r="G22" s="183">
        <f t="shared" si="0"/>
        <v>100</v>
      </c>
      <c r="H22" s="337"/>
      <c r="I22" s="267"/>
      <c r="J22" s="311"/>
      <c r="K22" s="268"/>
    </row>
    <row r="23" spans="1:11" ht="12.75" customHeight="1" x14ac:dyDescent="0.25">
      <c r="A23" s="178"/>
      <c r="B23" s="161"/>
      <c r="C23" s="180" t="s">
        <v>38</v>
      </c>
      <c r="D23" s="181" t="s">
        <v>39</v>
      </c>
      <c r="E23" s="182">
        <v>1191382</v>
      </c>
      <c r="F23" s="182">
        <v>1191382</v>
      </c>
      <c r="G23" s="183">
        <f t="shared" si="0"/>
        <v>100</v>
      </c>
      <c r="H23" s="182">
        <v>1270275</v>
      </c>
      <c r="I23" s="183">
        <f t="shared" si="2"/>
        <v>106.62197347282401</v>
      </c>
      <c r="J23" s="184">
        <f t="shared" si="1"/>
        <v>106.62197347282401</v>
      </c>
      <c r="K23" s="185"/>
    </row>
    <row r="24" spans="1:11" ht="12.75" customHeight="1" x14ac:dyDescent="0.25">
      <c r="A24" s="186"/>
      <c r="B24" s="187"/>
      <c r="C24" s="180" t="s">
        <v>40</v>
      </c>
      <c r="D24" s="181" t="s">
        <v>41</v>
      </c>
      <c r="E24" s="182">
        <v>75981</v>
      </c>
      <c r="F24" s="182">
        <v>75981</v>
      </c>
      <c r="G24" s="183">
        <f t="shared" si="0"/>
        <v>100</v>
      </c>
      <c r="H24" s="182">
        <v>82100</v>
      </c>
      <c r="I24" s="183">
        <f t="shared" si="2"/>
        <v>108.05332912175412</v>
      </c>
      <c r="J24" s="184">
        <f t="shared" si="1"/>
        <v>108.05332912175412</v>
      </c>
      <c r="K24" s="185"/>
    </row>
    <row r="25" spans="1:11" ht="12.75" customHeight="1" x14ac:dyDescent="0.25">
      <c r="A25" s="186"/>
      <c r="B25" s="187"/>
      <c r="C25" s="188">
        <v>4110</v>
      </c>
      <c r="D25" s="181" t="s">
        <v>42</v>
      </c>
      <c r="E25" s="182">
        <v>220814</v>
      </c>
      <c r="F25" s="182">
        <v>220814</v>
      </c>
      <c r="G25" s="183">
        <f t="shared" si="0"/>
        <v>100</v>
      </c>
      <c r="H25" s="182">
        <v>215494</v>
      </c>
      <c r="I25" s="183">
        <f t="shared" si="2"/>
        <v>97.590732471672993</v>
      </c>
      <c r="J25" s="184">
        <f t="shared" si="1"/>
        <v>97.590732471672993</v>
      </c>
      <c r="K25" s="185"/>
    </row>
    <row r="26" spans="1:11" ht="12.75" customHeight="1" x14ac:dyDescent="0.25">
      <c r="A26" s="1457"/>
      <c r="B26" s="690"/>
      <c r="C26" s="397">
        <v>4120</v>
      </c>
      <c r="D26" s="398" t="s">
        <v>43</v>
      </c>
      <c r="E26" s="399">
        <v>30312</v>
      </c>
      <c r="F26" s="399">
        <v>30312</v>
      </c>
      <c r="G26" s="400">
        <f t="shared" si="0"/>
        <v>100</v>
      </c>
      <c r="H26" s="399">
        <v>29629</v>
      </c>
      <c r="I26" s="400">
        <f t="shared" si="2"/>
        <v>97.746766956980736</v>
      </c>
      <c r="J26" s="401">
        <f t="shared" si="1"/>
        <v>97.746766956980736</v>
      </c>
      <c r="K26" s="402"/>
    </row>
    <row r="27" spans="1:11" ht="34.5" customHeight="1" x14ac:dyDescent="0.25">
      <c r="A27" s="186"/>
      <c r="B27" s="187"/>
      <c r="C27" s="309">
        <v>4140</v>
      </c>
      <c r="D27" s="393" t="s">
        <v>44</v>
      </c>
      <c r="E27" s="337">
        <v>5500</v>
      </c>
      <c r="F27" s="337">
        <v>5500</v>
      </c>
      <c r="G27" s="267">
        <f t="shared" si="0"/>
        <v>100</v>
      </c>
      <c r="H27" s="337">
        <v>14500</v>
      </c>
      <c r="I27" s="267">
        <f t="shared" si="2"/>
        <v>263.63636363636363</v>
      </c>
      <c r="J27" s="311">
        <f t="shared" si="1"/>
        <v>263.63636363636363</v>
      </c>
      <c r="K27" s="268"/>
    </row>
    <row r="28" spans="1:11" ht="12.75" customHeight="1" x14ac:dyDescent="0.25">
      <c r="A28" s="186"/>
      <c r="B28" s="187"/>
      <c r="C28" s="188">
        <v>4170</v>
      </c>
      <c r="D28" s="181" t="s">
        <v>45</v>
      </c>
      <c r="E28" s="182">
        <v>5135</v>
      </c>
      <c r="F28" s="182">
        <v>5135</v>
      </c>
      <c r="G28" s="183">
        <f t="shared" si="0"/>
        <v>100</v>
      </c>
      <c r="H28" s="182">
        <v>5135</v>
      </c>
      <c r="I28" s="183">
        <f t="shared" si="2"/>
        <v>100</v>
      </c>
      <c r="J28" s="184">
        <f t="shared" si="1"/>
        <v>100</v>
      </c>
      <c r="K28" s="185"/>
    </row>
    <row r="29" spans="1:11" ht="12.75" customHeight="1" x14ac:dyDescent="0.25">
      <c r="A29" s="186"/>
      <c r="B29" s="187"/>
      <c r="C29" s="188">
        <v>4210</v>
      </c>
      <c r="D29" s="181" t="s">
        <v>31</v>
      </c>
      <c r="E29" s="182">
        <v>998731</v>
      </c>
      <c r="F29" s="182">
        <v>998731</v>
      </c>
      <c r="G29" s="183">
        <f t="shared" si="0"/>
        <v>100</v>
      </c>
      <c r="H29" s="182">
        <v>1007390</v>
      </c>
      <c r="I29" s="183">
        <f t="shared" si="2"/>
        <v>100.86700022328334</v>
      </c>
      <c r="J29" s="184">
        <f t="shared" si="1"/>
        <v>100.86700022328334</v>
      </c>
      <c r="K29" s="185"/>
    </row>
    <row r="30" spans="1:11" ht="12.75" customHeight="1" x14ac:dyDescent="0.25">
      <c r="A30" s="186"/>
      <c r="B30" s="187"/>
      <c r="C30" s="188">
        <v>4260</v>
      </c>
      <c r="D30" s="181" t="s">
        <v>46</v>
      </c>
      <c r="E30" s="182">
        <v>31700</v>
      </c>
      <c r="F30" s="182">
        <v>31700</v>
      </c>
      <c r="G30" s="183">
        <f t="shared" si="0"/>
        <v>100</v>
      </c>
      <c r="H30" s="182">
        <v>37500</v>
      </c>
      <c r="I30" s="183">
        <f t="shared" si="2"/>
        <v>118.29652996845425</v>
      </c>
      <c r="J30" s="184">
        <f t="shared" si="1"/>
        <v>118.29652996845425</v>
      </c>
      <c r="K30" s="185"/>
    </row>
    <row r="31" spans="1:11" ht="12.75" customHeight="1" x14ac:dyDescent="0.25">
      <c r="A31" s="186"/>
      <c r="B31" s="187"/>
      <c r="C31" s="188">
        <v>4270</v>
      </c>
      <c r="D31" s="181" t="s">
        <v>47</v>
      </c>
      <c r="E31" s="182">
        <v>371460</v>
      </c>
      <c r="F31" s="182">
        <v>371460</v>
      </c>
      <c r="G31" s="183">
        <f t="shared" si="0"/>
        <v>100</v>
      </c>
      <c r="H31" s="182">
        <v>375040</v>
      </c>
      <c r="I31" s="183">
        <f t="shared" si="2"/>
        <v>100.96376460453347</v>
      </c>
      <c r="J31" s="184">
        <f t="shared" si="1"/>
        <v>100.96376460453347</v>
      </c>
      <c r="K31" s="185"/>
    </row>
    <row r="32" spans="1:11" ht="12.75" customHeight="1" x14ac:dyDescent="0.25">
      <c r="A32" s="186"/>
      <c r="B32" s="187"/>
      <c r="C32" s="188">
        <v>4280</v>
      </c>
      <c r="D32" s="181" t="s">
        <v>48</v>
      </c>
      <c r="E32" s="182">
        <v>4270</v>
      </c>
      <c r="F32" s="182">
        <v>4270</v>
      </c>
      <c r="G32" s="183">
        <f t="shared" si="0"/>
        <v>100</v>
      </c>
      <c r="H32" s="182">
        <v>6500</v>
      </c>
      <c r="I32" s="183">
        <f t="shared" si="2"/>
        <v>152.22482435597189</v>
      </c>
      <c r="J32" s="184">
        <f t="shared" si="1"/>
        <v>152.22482435597189</v>
      </c>
      <c r="K32" s="185"/>
    </row>
    <row r="33" spans="1:11" ht="12.75" customHeight="1" x14ac:dyDescent="0.25">
      <c r="A33" s="186"/>
      <c r="B33" s="187"/>
      <c r="C33" s="188">
        <v>4300</v>
      </c>
      <c r="D33" s="195" t="s">
        <v>22</v>
      </c>
      <c r="E33" s="182">
        <v>454176</v>
      </c>
      <c r="F33" s="182">
        <v>454176</v>
      </c>
      <c r="G33" s="183">
        <f t="shared" si="0"/>
        <v>100</v>
      </c>
      <c r="H33" s="182">
        <v>484956</v>
      </c>
      <c r="I33" s="183">
        <f t="shared" si="2"/>
        <v>106.77710843373494</v>
      </c>
      <c r="J33" s="184">
        <f t="shared" si="1"/>
        <v>106.77710843373494</v>
      </c>
      <c r="K33" s="185"/>
    </row>
    <row r="34" spans="1:11" ht="15" customHeight="1" x14ac:dyDescent="0.25">
      <c r="A34" s="186"/>
      <c r="B34" s="187"/>
      <c r="C34" s="189">
        <v>4360</v>
      </c>
      <c r="D34" s="1004" t="s">
        <v>234</v>
      </c>
      <c r="E34" s="198">
        <v>10374</v>
      </c>
      <c r="F34" s="198">
        <v>10374</v>
      </c>
      <c r="G34" s="192">
        <f t="shared" si="0"/>
        <v>100</v>
      </c>
      <c r="H34" s="198">
        <v>11000</v>
      </c>
      <c r="I34" s="192">
        <f t="shared" si="2"/>
        <v>106.03431656063236</v>
      </c>
      <c r="J34" s="193">
        <f t="shared" si="1"/>
        <v>106.03431656063236</v>
      </c>
      <c r="K34" s="199"/>
    </row>
    <row r="35" spans="1:11" ht="31.5" customHeight="1" x14ac:dyDescent="0.25">
      <c r="A35" s="186"/>
      <c r="B35" s="187"/>
      <c r="C35" s="189">
        <v>4390</v>
      </c>
      <c r="D35" s="197" t="s">
        <v>52</v>
      </c>
      <c r="E35" s="191">
        <v>118399</v>
      </c>
      <c r="F35" s="191">
        <v>118399</v>
      </c>
      <c r="G35" s="192">
        <f t="shared" si="0"/>
        <v>100</v>
      </c>
      <c r="H35" s="191">
        <v>121850</v>
      </c>
      <c r="I35" s="192">
        <f t="shared" si="2"/>
        <v>102.91472056351827</v>
      </c>
      <c r="J35" s="193">
        <f t="shared" si="1"/>
        <v>102.91472056351827</v>
      </c>
      <c r="K35" s="194"/>
    </row>
    <row r="36" spans="1:11" ht="12.75" customHeight="1" x14ac:dyDescent="0.25">
      <c r="A36" s="186"/>
      <c r="B36" s="187"/>
      <c r="C36" s="180" t="s">
        <v>53</v>
      </c>
      <c r="D36" s="181" t="s">
        <v>54</v>
      </c>
      <c r="E36" s="182">
        <v>1849</v>
      </c>
      <c r="F36" s="182">
        <v>1849</v>
      </c>
      <c r="G36" s="183">
        <f t="shared" si="0"/>
        <v>100</v>
      </c>
      <c r="H36" s="182">
        <v>1800</v>
      </c>
      <c r="I36" s="183">
        <f t="shared" si="2"/>
        <v>97.349918875067615</v>
      </c>
      <c r="J36" s="184">
        <f t="shared" si="1"/>
        <v>97.349918875067615</v>
      </c>
      <c r="K36" s="185"/>
    </row>
    <row r="37" spans="1:11" ht="12.75" customHeight="1" x14ac:dyDescent="0.25">
      <c r="A37" s="186"/>
      <c r="B37" s="187"/>
      <c r="C37" s="180" t="s">
        <v>92</v>
      </c>
      <c r="D37" s="195" t="s">
        <v>93</v>
      </c>
      <c r="E37" s="182">
        <v>3700</v>
      </c>
      <c r="F37" s="182">
        <v>3700</v>
      </c>
      <c r="G37" s="183">
        <f t="shared" si="0"/>
        <v>100</v>
      </c>
      <c r="H37" s="182">
        <v>3700</v>
      </c>
      <c r="I37" s="183">
        <f t="shared" si="2"/>
        <v>100</v>
      </c>
      <c r="J37" s="184">
        <f t="shared" si="1"/>
        <v>100</v>
      </c>
      <c r="K37" s="185"/>
    </row>
    <row r="38" spans="1:11" ht="12.75" customHeight="1" x14ac:dyDescent="0.25">
      <c r="A38" s="186"/>
      <c r="B38" s="187"/>
      <c r="C38" s="188">
        <v>4440</v>
      </c>
      <c r="D38" s="181" t="s">
        <v>55</v>
      </c>
      <c r="E38" s="182">
        <v>38653</v>
      </c>
      <c r="F38" s="182">
        <v>38653</v>
      </c>
      <c r="G38" s="183">
        <f t="shared" si="0"/>
        <v>100</v>
      </c>
      <c r="H38" s="182">
        <v>44130</v>
      </c>
      <c r="I38" s="183">
        <f t="shared" si="2"/>
        <v>114.16966341551755</v>
      </c>
      <c r="J38" s="184">
        <f t="shared" si="1"/>
        <v>114.16966341551755</v>
      </c>
      <c r="K38" s="185"/>
    </row>
    <row r="39" spans="1:11" ht="12.75" customHeight="1" x14ac:dyDescent="0.25">
      <c r="A39" s="186"/>
      <c r="B39" s="187"/>
      <c r="C39" s="188">
        <v>4480</v>
      </c>
      <c r="D39" s="181" t="s">
        <v>56</v>
      </c>
      <c r="E39" s="182">
        <v>11774</v>
      </c>
      <c r="F39" s="182">
        <v>11774</v>
      </c>
      <c r="G39" s="183">
        <f t="shared" si="0"/>
        <v>100</v>
      </c>
      <c r="H39" s="182">
        <v>12500</v>
      </c>
      <c r="I39" s="183">
        <f t="shared" si="2"/>
        <v>106.16612875828095</v>
      </c>
      <c r="J39" s="184">
        <f t="shared" si="1"/>
        <v>106.16612875828095</v>
      </c>
      <c r="K39" s="185"/>
    </row>
    <row r="40" spans="1:11" ht="30.75" customHeight="1" x14ac:dyDescent="0.25">
      <c r="A40" s="186"/>
      <c r="B40" s="187"/>
      <c r="C40" s="189">
        <v>4500</v>
      </c>
      <c r="D40" s="190" t="s">
        <v>57</v>
      </c>
      <c r="E40" s="191">
        <v>9433</v>
      </c>
      <c r="F40" s="191">
        <v>9433</v>
      </c>
      <c r="G40" s="200">
        <f t="shared" si="0"/>
        <v>100</v>
      </c>
      <c r="H40" s="201">
        <v>10000</v>
      </c>
      <c r="I40" s="200">
        <f t="shared" si="2"/>
        <v>106.0108131029365</v>
      </c>
      <c r="J40" s="202">
        <f t="shared" si="1"/>
        <v>106.0108131029365</v>
      </c>
      <c r="K40" s="194"/>
    </row>
    <row r="41" spans="1:11" ht="36.75" customHeight="1" x14ac:dyDescent="0.25">
      <c r="A41" s="186"/>
      <c r="B41" s="187"/>
      <c r="C41" s="189">
        <v>4520</v>
      </c>
      <c r="D41" s="190" t="s">
        <v>58</v>
      </c>
      <c r="E41" s="191">
        <v>2915</v>
      </c>
      <c r="F41" s="191">
        <v>2915</v>
      </c>
      <c r="G41" s="192">
        <f t="shared" si="0"/>
        <v>100</v>
      </c>
      <c r="H41" s="191">
        <v>4115</v>
      </c>
      <c r="I41" s="192">
        <f t="shared" si="2"/>
        <v>141.1663807890223</v>
      </c>
      <c r="J41" s="193">
        <f t="shared" si="1"/>
        <v>141.1663807890223</v>
      </c>
      <c r="K41" s="194"/>
    </row>
    <row r="42" spans="1:11" ht="36.75" customHeight="1" x14ac:dyDescent="0.25">
      <c r="A42" s="186"/>
      <c r="B42" s="187"/>
      <c r="C42" s="165">
        <v>4530</v>
      </c>
      <c r="D42" s="314" t="s">
        <v>199</v>
      </c>
      <c r="E42" s="169"/>
      <c r="F42" s="169"/>
      <c r="G42" s="170"/>
      <c r="H42" s="169">
        <v>2000</v>
      </c>
      <c r="I42" s="170"/>
      <c r="J42" s="271"/>
      <c r="K42" s="171"/>
    </row>
    <row r="43" spans="1:11" ht="29.25" customHeight="1" x14ac:dyDescent="0.25">
      <c r="A43" s="186"/>
      <c r="B43" s="187"/>
      <c r="C43" s="203">
        <v>4590</v>
      </c>
      <c r="D43" s="220" t="s">
        <v>59</v>
      </c>
      <c r="E43" s="205">
        <v>2000</v>
      </c>
      <c r="F43" s="205">
        <v>2000</v>
      </c>
      <c r="G43" s="206">
        <f t="shared" si="0"/>
        <v>100</v>
      </c>
      <c r="H43" s="205">
        <v>2000</v>
      </c>
      <c r="I43" s="206">
        <f t="shared" si="2"/>
        <v>100</v>
      </c>
      <c r="J43" s="207">
        <f t="shared" si="1"/>
        <v>100</v>
      </c>
      <c r="K43" s="208"/>
    </row>
    <row r="44" spans="1:11" ht="32.25" customHeight="1" x14ac:dyDescent="0.25">
      <c r="A44" s="186"/>
      <c r="B44" s="187"/>
      <c r="C44" s="189">
        <v>4700</v>
      </c>
      <c r="D44" s="190" t="s">
        <v>60</v>
      </c>
      <c r="E44" s="198">
        <v>14111</v>
      </c>
      <c r="F44" s="198">
        <v>14111</v>
      </c>
      <c r="G44" s="192">
        <f t="shared" si="0"/>
        <v>100</v>
      </c>
      <c r="H44" s="198">
        <v>13000</v>
      </c>
      <c r="I44" s="192">
        <f t="shared" si="2"/>
        <v>92.12670965913118</v>
      </c>
      <c r="J44" s="192">
        <f t="shared" si="1"/>
        <v>92.12670965913118</v>
      </c>
      <c r="K44" s="209"/>
    </row>
    <row r="45" spans="1:11" ht="12.75" customHeight="1" x14ac:dyDescent="0.25">
      <c r="A45" s="186"/>
      <c r="B45" s="187"/>
      <c r="C45" s="188">
        <v>6050</v>
      </c>
      <c r="D45" s="210" t="s">
        <v>61</v>
      </c>
      <c r="E45" s="182">
        <v>2527018</v>
      </c>
      <c r="F45" s="182">
        <v>2527018</v>
      </c>
      <c r="G45" s="183">
        <f t="shared" si="0"/>
        <v>100</v>
      </c>
      <c r="H45" s="182">
        <v>3077265</v>
      </c>
      <c r="I45" s="183">
        <f t="shared" si="2"/>
        <v>121.7745579968168</v>
      </c>
      <c r="J45" s="184">
        <f t="shared" si="1"/>
        <v>121.7745579968168</v>
      </c>
      <c r="K45" s="185"/>
    </row>
    <row r="46" spans="1:11" ht="12.75" customHeight="1" x14ac:dyDescent="0.25">
      <c r="A46" s="186"/>
      <c r="B46" s="187"/>
      <c r="C46" s="188">
        <v>6057</v>
      </c>
      <c r="D46" s="210" t="s">
        <v>61</v>
      </c>
      <c r="E46" s="182"/>
      <c r="F46" s="182"/>
      <c r="G46" s="951" t="e">
        <f t="shared" si="0"/>
        <v>#DIV/0!</v>
      </c>
      <c r="H46" s="182">
        <v>1058778</v>
      </c>
      <c r="I46" s="951" t="e">
        <f t="shared" si="2"/>
        <v>#DIV/0!</v>
      </c>
      <c r="J46" s="1226" t="e">
        <f t="shared" si="1"/>
        <v>#DIV/0!</v>
      </c>
      <c r="K46" s="185"/>
    </row>
    <row r="47" spans="1:11" ht="12.75" customHeight="1" x14ac:dyDescent="0.25">
      <c r="A47" s="186"/>
      <c r="B47" s="187"/>
      <c r="C47" s="188">
        <v>6059</v>
      </c>
      <c r="D47" s="210" t="s">
        <v>61</v>
      </c>
      <c r="E47" s="182">
        <v>15006</v>
      </c>
      <c r="F47" s="182">
        <v>15006</v>
      </c>
      <c r="G47" s="183">
        <f t="shared" si="0"/>
        <v>100</v>
      </c>
      <c r="H47" s="182">
        <v>605184</v>
      </c>
      <c r="I47" s="183">
        <f>SUM(H47/F47*100)</f>
        <v>4032.9468212714914</v>
      </c>
      <c r="J47" s="184">
        <f>SUM(H47/E47*100)</f>
        <v>4032.9468212714914</v>
      </c>
      <c r="K47" s="185"/>
    </row>
    <row r="48" spans="1:11" ht="31.5" customHeight="1" x14ac:dyDescent="0.25">
      <c r="A48" s="1457"/>
      <c r="B48" s="690"/>
      <c r="C48" s="572">
        <v>6060</v>
      </c>
      <c r="D48" s="601" t="s">
        <v>62</v>
      </c>
      <c r="E48" s="633">
        <v>208000</v>
      </c>
      <c r="F48" s="633">
        <v>208000</v>
      </c>
      <c r="G48" s="574">
        <f t="shared" si="0"/>
        <v>100</v>
      </c>
      <c r="H48" s="633"/>
      <c r="I48" s="574">
        <f>SUM(H48/F48*100)</f>
        <v>0</v>
      </c>
      <c r="J48" s="1460">
        <f>SUM(H48/E48*100)</f>
        <v>0</v>
      </c>
      <c r="K48" s="576"/>
    </row>
    <row r="49" spans="1:11" ht="15" customHeight="1" x14ac:dyDescent="0.25">
      <c r="A49" s="216"/>
      <c r="B49" s="227">
        <v>60016</v>
      </c>
      <c r="C49" s="325"/>
      <c r="D49" s="1458" t="s">
        <v>63</v>
      </c>
      <c r="E49" s="318">
        <f>SUM(E50)</f>
        <v>200000</v>
      </c>
      <c r="F49" s="318">
        <f>SUM(F50)</f>
        <v>200000</v>
      </c>
      <c r="G49" s="328">
        <f t="shared" si="0"/>
        <v>100</v>
      </c>
      <c r="H49" s="318">
        <f>SUM(H50)</f>
        <v>355000</v>
      </c>
      <c r="I49" s="224">
        <f t="shared" si="2"/>
        <v>177.5</v>
      </c>
      <c r="J49" s="224">
        <f t="shared" si="1"/>
        <v>177.5</v>
      </c>
      <c r="K49" s="1459"/>
    </row>
    <row r="50" spans="1:11" ht="60.75" thickBot="1" x14ac:dyDescent="0.3">
      <c r="A50" s="250"/>
      <c r="B50" s="274"/>
      <c r="C50" s="503">
        <v>6300</v>
      </c>
      <c r="D50" s="275" t="s">
        <v>64</v>
      </c>
      <c r="E50" s="981">
        <v>200000</v>
      </c>
      <c r="F50" s="981">
        <v>200000</v>
      </c>
      <c r="G50" s="1081">
        <f t="shared" si="0"/>
        <v>100</v>
      </c>
      <c r="H50" s="981">
        <v>355000</v>
      </c>
      <c r="I50" s="428">
        <f t="shared" si="2"/>
        <v>177.5</v>
      </c>
      <c r="J50" s="428">
        <f t="shared" si="1"/>
        <v>177.5</v>
      </c>
      <c r="K50" s="1085"/>
    </row>
    <row r="51" spans="1:11" x14ac:dyDescent="0.2">
      <c r="B51" s="11"/>
      <c r="C51" s="12"/>
      <c r="D51" s="11"/>
      <c r="E51" s="11"/>
      <c r="F51" s="11"/>
      <c r="G51" s="11"/>
      <c r="H51" s="11"/>
      <c r="I51" s="11"/>
      <c r="J51" s="11"/>
      <c r="K51" s="11"/>
    </row>
    <row r="52" spans="1:11" x14ac:dyDescent="0.2">
      <c r="B52" s="11"/>
      <c r="C52" s="12"/>
      <c r="D52" s="11"/>
      <c r="E52" s="11"/>
      <c r="F52" s="11"/>
      <c r="G52" s="11"/>
      <c r="H52" s="11"/>
      <c r="I52" s="11"/>
      <c r="J52" s="11"/>
      <c r="K52" s="11"/>
    </row>
    <row r="53" spans="1:11" x14ac:dyDescent="0.2">
      <c r="B53" s="11"/>
      <c r="C53" s="12"/>
      <c r="D53" s="11"/>
      <c r="E53" s="11"/>
      <c r="F53" s="11"/>
      <c r="G53" s="11"/>
      <c r="H53" s="11"/>
      <c r="I53" s="11"/>
      <c r="J53" s="11"/>
      <c r="K53" s="11"/>
    </row>
    <row r="54" spans="1:11" x14ac:dyDescent="0.2">
      <c r="B54" s="11"/>
      <c r="C54" s="12"/>
      <c r="D54" s="11"/>
      <c r="E54" s="11"/>
      <c r="F54" s="11"/>
      <c r="G54" s="11"/>
      <c r="H54" s="11"/>
      <c r="I54" s="11"/>
      <c r="J54" s="11"/>
      <c r="K54" s="11"/>
    </row>
    <row r="55" spans="1:11" x14ac:dyDescent="0.2">
      <c r="B55" s="11"/>
      <c r="C55" s="12"/>
      <c r="D55" s="11"/>
      <c r="E55" s="11"/>
      <c r="F55" s="11"/>
      <c r="G55" s="11"/>
      <c r="H55" s="11"/>
      <c r="I55" s="11"/>
      <c r="J55" s="11"/>
      <c r="K55" s="11"/>
    </row>
    <row r="56" spans="1:11" x14ac:dyDescent="0.2">
      <c r="B56" s="11"/>
      <c r="C56" s="12"/>
      <c r="D56" s="11"/>
      <c r="E56" s="11"/>
      <c r="F56" s="11"/>
      <c r="G56" s="11"/>
      <c r="H56" s="11"/>
      <c r="I56" s="11"/>
      <c r="J56" s="11"/>
      <c r="K56" s="11"/>
    </row>
    <row r="57" spans="1:11" x14ac:dyDescent="0.2">
      <c r="B57" s="11"/>
      <c r="C57" s="12"/>
      <c r="D57" s="11"/>
      <c r="E57" s="11"/>
      <c r="F57" s="11"/>
      <c r="G57" s="11"/>
      <c r="H57" s="11"/>
      <c r="I57" s="11"/>
      <c r="J57" s="11"/>
      <c r="K57" s="11"/>
    </row>
    <row r="58" spans="1:11" x14ac:dyDescent="0.2">
      <c r="B58" s="11"/>
      <c r="C58" s="12"/>
      <c r="D58" s="11"/>
      <c r="E58" s="11"/>
      <c r="F58" s="11"/>
      <c r="G58" s="11"/>
      <c r="H58" s="11"/>
      <c r="I58" s="11"/>
      <c r="J58" s="11"/>
      <c r="K58" s="11"/>
    </row>
    <row r="59" spans="1:11" x14ac:dyDescent="0.2">
      <c r="B59" s="11"/>
      <c r="C59" s="12"/>
      <c r="D59" s="11"/>
      <c r="E59" s="11"/>
      <c r="F59" s="11"/>
      <c r="G59" s="11"/>
      <c r="H59" s="11"/>
      <c r="I59" s="11"/>
      <c r="J59" s="11"/>
      <c r="K59" s="11"/>
    </row>
    <row r="60" spans="1:11" x14ac:dyDescent="0.2">
      <c r="B60" s="11"/>
      <c r="C60" s="12"/>
      <c r="D60" s="11"/>
      <c r="E60" s="11"/>
      <c r="F60" s="11"/>
      <c r="G60" s="11"/>
      <c r="H60" s="11"/>
      <c r="I60" s="11"/>
      <c r="J60" s="11"/>
      <c r="K60" s="11"/>
    </row>
    <row r="61" spans="1:11" x14ac:dyDescent="0.2">
      <c r="B61" s="11"/>
      <c r="C61" s="12"/>
      <c r="D61" s="11"/>
      <c r="E61" s="11"/>
      <c r="F61" s="11"/>
      <c r="G61" s="11"/>
      <c r="H61" s="11"/>
      <c r="I61" s="11"/>
      <c r="J61" s="11"/>
      <c r="K61" s="11"/>
    </row>
    <row r="62" spans="1:11" x14ac:dyDescent="0.2">
      <c r="B62" s="11"/>
      <c r="C62" s="12"/>
      <c r="D62" s="11"/>
      <c r="E62" s="11"/>
      <c r="F62" s="11"/>
      <c r="G62" s="11"/>
      <c r="H62" s="11"/>
      <c r="I62" s="11"/>
      <c r="J62" s="11"/>
      <c r="K62" s="11"/>
    </row>
    <row r="63" spans="1:11" x14ac:dyDescent="0.2">
      <c r="B63" s="11"/>
      <c r="C63" s="12"/>
      <c r="D63" s="11"/>
      <c r="E63" s="11"/>
      <c r="F63" s="11"/>
      <c r="G63" s="11"/>
      <c r="H63" s="11"/>
      <c r="I63" s="11"/>
      <c r="J63" s="11"/>
      <c r="K63" s="11"/>
    </row>
    <row r="64" spans="1:11" x14ac:dyDescent="0.2">
      <c r="B64" s="11"/>
      <c r="C64" s="12"/>
      <c r="D64" s="11"/>
      <c r="E64" s="11"/>
      <c r="F64" s="11"/>
      <c r="G64" s="11"/>
      <c r="H64" s="11"/>
      <c r="I64" s="11"/>
      <c r="J64" s="11"/>
      <c r="K64" s="11"/>
    </row>
    <row r="65" spans="2:11" x14ac:dyDescent="0.2">
      <c r="B65" s="11"/>
      <c r="C65" s="12"/>
      <c r="D65" s="11"/>
      <c r="E65" s="11"/>
      <c r="F65" s="11"/>
      <c r="G65" s="11"/>
      <c r="H65" s="11"/>
      <c r="I65" s="11"/>
      <c r="J65" s="11"/>
      <c r="K65" s="11"/>
    </row>
    <row r="66" spans="2:11" x14ac:dyDescent="0.2">
      <c r="B66" s="11"/>
      <c r="C66" s="12"/>
      <c r="D66" s="11"/>
      <c r="E66" s="11"/>
      <c r="F66" s="11"/>
      <c r="G66" s="11"/>
      <c r="H66" s="11"/>
      <c r="I66" s="11"/>
      <c r="J66" s="11"/>
      <c r="K66" s="11"/>
    </row>
    <row r="67" spans="2:11" x14ac:dyDescent="0.2">
      <c r="B67" s="11"/>
      <c r="C67" s="12"/>
      <c r="D67" s="11"/>
      <c r="E67" s="11"/>
      <c r="F67" s="11"/>
      <c r="G67" s="11"/>
      <c r="H67" s="11"/>
      <c r="I67" s="11"/>
      <c r="J67" s="11"/>
      <c r="K67" s="11"/>
    </row>
    <row r="68" spans="2:11" x14ac:dyDescent="0.2">
      <c r="B68" s="11"/>
      <c r="C68" s="12"/>
      <c r="D68" s="11"/>
      <c r="E68" s="11"/>
      <c r="F68" s="11"/>
      <c r="G68" s="11"/>
      <c r="H68" s="11"/>
      <c r="I68" s="11"/>
      <c r="J68" s="11"/>
      <c r="K68" s="11"/>
    </row>
    <row r="69" spans="2:11" x14ac:dyDescent="0.2">
      <c r="B69" s="11"/>
      <c r="C69" s="12"/>
      <c r="D69" s="11"/>
      <c r="E69" s="11"/>
      <c r="F69" s="11"/>
      <c r="G69" s="11"/>
      <c r="H69" s="11"/>
      <c r="I69" s="11"/>
      <c r="J69" s="11"/>
      <c r="K69" s="11"/>
    </row>
  </sheetData>
  <sheetProtection selectLockedCells="1" selectUnlockedCells="1"/>
  <mergeCells count="1">
    <mergeCell ref="D6:D8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91" firstPageNumber="0" fitToHeight="0" orientation="landscape" r:id="rId1"/>
  <headerFooter alignWithMargins="0"/>
  <rowBreaks count="2" manualBreakCount="2">
    <brk id="26" max="10" man="1"/>
    <brk id="4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="115" zoomScaleNormal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19" sqref="H19"/>
    </sheetView>
  </sheetViews>
  <sheetFormatPr defaultRowHeight="12.75" x14ac:dyDescent="0.2"/>
  <cols>
    <col min="1" max="1" width="5.28515625" style="1" customWidth="1"/>
    <col min="2" max="2" width="7.7109375" style="1" customWidth="1"/>
    <col min="3" max="3" width="6.140625" style="2" customWidth="1"/>
    <col min="4" max="4" width="44.7109375" style="3" customWidth="1"/>
    <col min="5" max="5" width="14.7109375" style="3" customWidth="1"/>
    <col min="6" max="6" width="14.7109375" style="1" customWidth="1"/>
    <col min="7" max="7" width="10.5703125" style="1" customWidth="1"/>
    <col min="8" max="8" width="14.7109375" style="1" customWidth="1"/>
    <col min="9" max="9" width="11.5703125" style="1" customWidth="1"/>
    <col min="10" max="10" width="10.5703125" style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3"/>
      <c r="I1" s="54" t="s">
        <v>0</v>
      </c>
      <c r="J1" s="51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1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3"/>
      <c r="I3" s="54" t="s">
        <v>239</v>
      </c>
      <c r="J3" s="51"/>
      <c r="K3" s="51"/>
    </row>
    <row r="4" spans="1:11" ht="14.25" x14ac:dyDescent="0.2">
      <c r="A4" s="55"/>
      <c r="B4" s="55"/>
      <c r="C4" s="55"/>
      <c r="D4" s="57" t="s">
        <v>259</v>
      </c>
      <c r="E4" s="55"/>
      <c r="F4" s="55"/>
      <c r="G4" s="55"/>
      <c r="H4" s="55"/>
      <c r="I4" s="55"/>
      <c r="J4" s="55"/>
      <c r="K4" s="55"/>
    </row>
    <row r="5" spans="1:11" ht="15" x14ac:dyDescent="0.25">
      <c r="A5" s="51"/>
      <c r="B5" s="51"/>
      <c r="C5" s="52"/>
      <c r="D5" s="101"/>
      <c r="E5" s="101"/>
      <c r="F5" s="51"/>
      <c r="G5" s="51"/>
      <c r="H5" s="51"/>
      <c r="I5" s="51"/>
      <c r="J5" s="54"/>
      <c r="K5" s="54"/>
    </row>
    <row r="6" spans="1:11" ht="15" x14ac:dyDescent="0.25">
      <c r="A6" s="51"/>
      <c r="B6" s="51"/>
      <c r="C6" s="58"/>
      <c r="D6" s="51"/>
      <c r="E6" s="51"/>
      <c r="F6" s="51"/>
      <c r="G6" s="51"/>
      <c r="H6" s="51"/>
      <c r="I6" s="51"/>
      <c r="J6" s="51"/>
      <c r="K6" s="51"/>
    </row>
    <row r="7" spans="1:11" ht="15" x14ac:dyDescent="0.25">
      <c r="A7" s="59"/>
      <c r="B7" s="102"/>
      <c r="C7" s="61"/>
      <c r="D7" s="1462" t="s">
        <v>1</v>
      </c>
      <c r="E7" s="62" t="s">
        <v>2</v>
      </c>
      <c r="F7" s="63" t="s">
        <v>3</v>
      </c>
      <c r="G7" s="63" t="s">
        <v>4</v>
      </c>
      <c r="H7" s="63" t="s">
        <v>5</v>
      </c>
      <c r="I7" s="63" t="s">
        <v>4</v>
      </c>
      <c r="J7" s="63" t="s">
        <v>4</v>
      </c>
      <c r="K7" s="64"/>
    </row>
    <row r="8" spans="1:11" ht="15" x14ac:dyDescent="0.25">
      <c r="A8" s="65" t="s">
        <v>6</v>
      </c>
      <c r="B8" s="67" t="s">
        <v>7</v>
      </c>
      <c r="C8" s="67" t="s">
        <v>8</v>
      </c>
      <c r="D8" s="1462"/>
      <c r="E8" s="68" t="s">
        <v>9</v>
      </c>
      <c r="F8" s="69" t="s">
        <v>10</v>
      </c>
      <c r="G8" s="70" t="s">
        <v>11</v>
      </c>
      <c r="H8" s="69" t="s">
        <v>12</v>
      </c>
      <c r="I8" s="70" t="s">
        <v>13</v>
      </c>
      <c r="J8" s="70" t="s">
        <v>14</v>
      </c>
      <c r="K8" s="71" t="s">
        <v>15</v>
      </c>
    </row>
    <row r="9" spans="1:11" ht="15" x14ac:dyDescent="0.25">
      <c r="A9" s="65"/>
      <c r="B9" s="67"/>
      <c r="C9" s="67"/>
      <c r="D9" s="1462"/>
      <c r="E9" s="68" t="s">
        <v>218</v>
      </c>
      <c r="F9" s="69" t="s">
        <v>240</v>
      </c>
      <c r="G9" s="69" t="s">
        <v>16</v>
      </c>
      <c r="H9" s="69" t="s">
        <v>241</v>
      </c>
      <c r="I9" s="69" t="s">
        <v>16</v>
      </c>
      <c r="J9" s="69" t="s">
        <v>16</v>
      </c>
      <c r="K9" s="72"/>
    </row>
    <row r="10" spans="1:11" s="7" customFormat="1" ht="10.5" customHeight="1" x14ac:dyDescent="0.2">
      <c r="A10" s="73">
        <v>1</v>
      </c>
      <c r="B10" s="75">
        <v>2</v>
      </c>
      <c r="C10" s="75">
        <v>3</v>
      </c>
      <c r="D10" s="75">
        <v>4</v>
      </c>
      <c r="E10" s="76">
        <v>5</v>
      </c>
      <c r="F10" s="75">
        <v>6</v>
      </c>
      <c r="G10" s="75">
        <v>7</v>
      </c>
      <c r="H10" s="75">
        <v>8</v>
      </c>
      <c r="I10" s="75">
        <v>9</v>
      </c>
      <c r="J10" s="75">
        <v>10</v>
      </c>
      <c r="K10" s="77">
        <v>11</v>
      </c>
    </row>
    <row r="11" spans="1:11" s="8" customFormat="1" ht="26.25" customHeight="1" x14ac:dyDescent="0.2">
      <c r="A11" s="96" t="s">
        <v>65</v>
      </c>
      <c r="B11" s="103"/>
      <c r="C11" s="97"/>
      <c r="D11" s="97" t="s">
        <v>66</v>
      </c>
      <c r="E11" s="46">
        <f>SUM(E12+E19)</f>
        <v>11500</v>
      </c>
      <c r="F11" s="46">
        <f>SUM(F12+F19)</f>
        <v>11500</v>
      </c>
      <c r="G11" s="47">
        <f t="shared" ref="G11:G21" si="0">SUM(F11/E11*100)</f>
        <v>100</v>
      </c>
      <c r="H11" s="236">
        <f>SUM(H12+H19)</f>
        <v>11000</v>
      </c>
      <c r="I11" s="49">
        <f t="shared" ref="I11:I21" si="1">SUM(H11/F11*100)</f>
        <v>95.652173913043484</v>
      </c>
      <c r="J11" s="99">
        <f t="shared" ref="J11:J21" si="2">SUM(H11/E11*100)</f>
        <v>95.652173913043484</v>
      </c>
      <c r="K11" s="50"/>
    </row>
    <row r="12" spans="1:11" s="8" customFormat="1" ht="20.25" customHeight="1" x14ac:dyDescent="0.2">
      <c r="A12" s="87"/>
      <c r="B12" s="141" t="s">
        <v>67</v>
      </c>
      <c r="C12" s="100"/>
      <c r="D12" s="237" t="s">
        <v>68</v>
      </c>
      <c r="E12" s="90">
        <f>SUM(E13+E14+E15+E18)</f>
        <v>7500</v>
      </c>
      <c r="F12" s="90">
        <f>SUM(F13+F15)</f>
        <v>7500</v>
      </c>
      <c r="G12" s="91">
        <f t="shared" si="0"/>
        <v>100</v>
      </c>
      <c r="H12" s="142">
        <f>SUM(H13+H15)</f>
        <v>7000</v>
      </c>
      <c r="I12" s="94">
        <f t="shared" si="1"/>
        <v>93.333333333333329</v>
      </c>
      <c r="J12" s="94">
        <f t="shared" si="2"/>
        <v>93.333333333333329</v>
      </c>
      <c r="K12" s="95"/>
    </row>
    <row r="13" spans="1:11" s="8" customFormat="1" ht="51.75" customHeight="1" x14ac:dyDescent="0.2">
      <c r="A13" s="96"/>
      <c r="B13" s="152"/>
      <c r="C13" s="238">
        <v>2710</v>
      </c>
      <c r="D13" s="239" t="s">
        <v>100</v>
      </c>
      <c r="E13" s="125">
        <v>7500</v>
      </c>
      <c r="F13" s="125">
        <v>7500</v>
      </c>
      <c r="G13" s="240">
        <f t="shared" si="0"/>
        <v>100</v>
      </c>
      <c r="H13" s="256">
        <v>7000</v>
      </c>
      <c r="I13" s="192">
        <f t="shared" si="1"/>
        <v>93.333333333333329</v>
      </c>
      <c r="J13" s="192">
        <f t="shared" si="2"/>
        <v>93.333333333333329</v>
      </c>
      <c r="K13" s="257"/>
    </row>
    <row r="14" spans="1:11" s="8" customFormat="1" ht="12.75" hidden="1" customHeight="1" thickBot="1" x14ac:dyDescent="0.3">
      <c r="A14" s="96"/>
      <c r="B14" s="152"/>
      <c r="C14" s="165">
        <v>4309</v>
      </c>
      <c r="D14" s="480" t="s">
        <v>22</v>
      </c>
      <c r="E14" s="167"/>
      <c r="F14" s="167"/>
      <c r="G14" s="168" t="e">
        <f t="shared" si="0"/>
        <v>#DIV/0!</v>
      </c>
      <c r="H14" s="270"/>
      <c r="I14" s="170" t="e">
        <f t="shared" si="1"/>
        <v>#DIV/0!</v>
      </c>
      <c r="J14" s="170" t="e">
        <f t="shared" si="2"/>
        <v>#DIV/0!</v>
      </c>
      <c r="K14" s="481"/>
    </row>
    <row r="15" spans="1:11" s="8" customFormat="1" ht="12.75" hidden="1" customHeight="1" x14ac:dyDescent="0.2">
      <c r="A15" s="96"/>
      <c r="B15" s="152"/>
      <c r="C15" s="172"/>
      <c r="D15" s="964" t="s">
        <v>35</v>
      </c>
      <c r="E15" s="146">
        <f>SUM(E16:E18)</f>
        <v>0</v>
      </c>
      <c r="F15" s="146">
        <f>SUM(F16:F18)</f>
        <v>0</v>
      </c>
      <c r="G15" s="147" t="e">
        <f t="shared" si="0"/>
        <v>#DIV/0!</v>
      </c>
      <c r="H15" s="146">
        <f>SUM(H16:H18)</f>
        <v>0</v>
      </c>
      <c r="I15" s="258" t="e">
        <f t="shared" si="1"/>
        <v>#DIV/0!</v>
      </c>
      <c r="J15" s="258" t="e">
        <f t="shared" si="2"/>
        <v>#DIV/0!</v>
      </c>
      <c r="K15" s="487"/>
    </row>
    <row r="16" spans="1:11" s="8" customFormat="1" ht="18" hidden="1" customHeight="1" x14ac:dyDescent="0.25">
      <c r="A16" s="96"/>
      <c r="B16" s="152"/>
      <c r="C16" s="157">
        <v>6057</v>
      </c>
      <c r="D16" s="482" t="s">
        <v>61</v>
      </c>
      <c r="E16" s="264"/>
      <c r="F16" s="264"/>
      <c r="G16" s="265" t="e">
        <f t="shared" si="0"/>
        <v>#DIV/0!</v>
      </c>
      <c r="H16" s="266"/>
      <c r="I16" s="492" t="e">
        <f t="shared" si="1"/>
        <v>#DIV/0!</v>
      </c>
      <c r="J16" s="492" t="e">
        <f t="shared" si="2"/>
        <v>#DIV/0!</v>
      </c>
      <c r="K16" s="493"/>
    </row>
    <row r="17" spans="1:19" s="8" customFormat="1" ht="25.5" hidden="1" customHeight="1" x14ac:dyDescent="0.25">
      <c r="A17" s="96"/>
      <c r="B17" s="152"/>
      <c r="C17" s="165">
        <v>6059</v>
      </c>
      <c r="D17" s="210" t="s">
        <v>61</v>
      </c>
      <c r="E17" s="167"/>
      <c r="F17" s="167"/>
      <c r="G17" s="240" t="e">
        <f t="shared" si="0"/>
        <v>#DIV/0!</v>
      </c>
      <c r="H17" s="270"/>
      <c r="I17" s="245" t="e">
        <f t="shared" si="1"/>
        <v>#DIV/0!</v>
      </c>
      <c r="J17" s="245" t="e">
        <f t="shared" si="2"/>
        <v>#DIV/0!</v>
      </c>
      <c r="K17" s="481"/>
    </row>
    <row r="18" spans="1:19" ht="63.75" hidden="1" customHeight="1" x14ac:dyDescent="0.25">
      <c r="A18" s="216"/>
      <c r="B18" s="217"/>
      <c r="C18" s="242">
        <v>6639</v>
      </c>
      <c r="D18" s="243" t="s">
        <v>69</v>
      </c>
      <c r="E18" s="244"/>
      <c r="F18" s="244"/>
      <c r="G18" s="245" t="e">
        <f t="shared" si="0"/>
        <v>#DIV/0!</v>
      </c>
      <c r="H18" s="244"/>
      <c r="I18" s="491" t="e">
        <f t="shared" si="1"/>
        <v>#DIV/0!</v>
      </c>
      <c r="J18" s="491" t="e">
        <f t="shared" si="2"/>
        <v>#DIV/0!</v>
      </c>
      <c r="K18" s="246"/>
    </row>
    <row r="19" spans="1:19" ht="20.25" customHeight="1" x14ac:dyDescent="0.25">
      <c r="A19" s="216"/>
      <c r="B19" s="145" t="s">
        <v>70</v>
      </c>
      <c r="C19" s="145"/>
      <c r="D19" s="148" t="s">
        <v>71</v>
      </c>
      <c r="E19" s="148">
        <f>SUM(E20:E21)</f>
        <v>4000</v>
      </c>
      <c r="F19" s="148">
        <f>SUM(F20:F21)</f>
        <v>4000</v>
      </c>
      <c r="G19" s="258">
        <f t="shared" si="0"/>
        <v>100</v>
      </c>
      <c r="H19" s="148">
        <f>SUM(H20:H21)</f>
        <v>4000</v>
      </c>
      <c r="I19" s="258">
        <f t="shared" si="1"/>
        <v>100</v>
      </c>
      <c r="J19" s="258">
        <f t="shared" si="2"/>
        <v>100</v>
      </c>
      <c r="K19" s="259"/>
      <c r="L19" s="18"/>
      <c r="M19" s="18"/>
      <c r="N19" s="18"/>
      <c r="O19" s="18"/>
      <c r="P19" s="18"/>
      <c r="Q19" s="18"/>
      <c r="R19" s="18"/>
      <c r="S19" s="18"/>
    </row>
    <row r="20" spans="1:19" ht="63.75" hidden="1" customHeight="1" x14ac:dyDescent="0.25">
      <c r="A20" s="216"/>
      <c r="B20" s="260"/>
      <c r="C20" s="123" t="s">
        <v>203</v>
      </c>
      <c r="D20" s="247" t="s">
        <v>204</v>
      </c>
      <c r="E20" s="127"/>
      <c r="F20" s="127"/>
      <c r="G20" s="248"/>
      <c r="H20" s="127"/>
      <c r="I20" s="248"/>
      <c r="J20" s="248"/>
      <c r="K20" s="249"/>
      <c r="L20" s="18"/>
      <c r="M20" s="18"/>
      <c r="N20" s="18"/>
      <c r="O20" s="18"/>
      <c r="P20" s="18"/>
      <c r="Q20" s="18"/>
      <c r="R20" s="18"/>
      <c r="S20" s="18"/>
    </row>
    <row r="21" spans="1:19" ht="78.75" customHeight="1" thickBot="1" x14ac:dyDescent="0.3">
      <c r="A21" s="250"/>
      <c r="B21" s="261"/>
      <c r="C21" s="251" t="s">
        <v>72</v>
      </c>
      <c r="D21" s="252" t="s">
        <v>73</v>
      </c>
      <c r="E21" s="253">
        <v>4000</v>
      </c>
      <c r="F21" s="253">
        <v>4000</v>
      </c>
      <c r="G21" s="254">
        <f t="shared" si="0"/>
        <v>100</v>
      </c>
      <c r="H21" s="253">
        <v>4000</v>
      </c>
      <c r="I21" s="254">
        <f t="shared" si="1"/>
        <v>100</v>
      </c>
      <c r="J21" s="254">
        <f t="shared" si="2"/>
        <v>100</v>
      </c>
      <c r="K21" s="255"/>
      <c r="L21" s="18"/>
      <c r="M21" s="18"/>
      <c r="N21" s="18"/>
      <c r="O21" s="18"/>
      <c r="P21" s="18"/>
      <c r="Q21" s="18"/>
      <c r="R21" s="18"/>
      <c r="S21" s="18"/>
    </row>
  </sheetData>
  <sheetProtection selectLockedCells="1" selectUnlockedCells="1"/>
  <mergeCells count="1">
    <mergeCell ref="D7:D9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8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115" zoomScaleNormal="11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H24" sqref="H24"/>
    </sheetView>
  </sheetViews>
  <sheetFormatPr defaultRowHeight="12.75" x14ac:dyDescent="0.2"/>
  <cols>
    <col min="1" max="1" width="5.28515625" style="1" customWidth="1"/>
    <col min="2" max="2" width="7.5703125" style="1" customWidth="1"/>
    <col min="3" max="3" width="6.7109375" style="2" customWidth="1"/>
    <col min="4" max="4" width="40.7109375" style="3" customWidth="1"/>
    <col min="5" max="5" width="14.7109375" style="3" customWidth="1"/>
    <col min="6" max="6" width="14.7109375" style="1" customWidth="1"/>
    <col min="7" max="7" width="10.5703125" style="1" customWidth="1"/>
    <col min="8" max="8" width="14.7109375" style="1" customWidth="1"/>
    <col min="9" max="10" width="9.28515625" style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3"/>
      <c r="I1" s="54" t="s">
        <v>74</v>
      </c>
      <c r="J1" s="51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1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3"/>
      <c r="I3" s="54" t="s">
        <v>239</v>
      </c>
      <c r="J3" s="51"/>
      <c r="K3" s="51"/>
    </row>
    <row r="4" spans="1:11" ht="15" x14ac:dyDescent="0.25">
      <c r="A4" s="51"/>
      <c r="B4" s="51"/>
      <c r="C4" s="52"/>
      <c r="D4" s="101" t="s">
        <v>258</v>
      </c>
      <c r="E4" s="101"/>
      <c r="F4" s="51"/>
      <c r="G4" s="51"/>
      <c r="H4" s="51"/>
      <c r="I4" s="51"/>
      <c r="J4" s="51"/>
      <c r="K4" s="51"/>
    </row>
    <row r="5" spans="1:11" ht="15" x14ac:dyDescent="0.25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1" ht="15" x14ac:dyDescent="0.25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5" x14ac:dyDescent="0.25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5" x14ac:dyDescent="0.25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thickTop="1" thickBot="1" x14ac:dyDescent="0.25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8" customFormat="1" ht="27" customHeight="1" thickTop="1" thickBot="1" x14ac:dyDescent="0.25">
      <c r="A10" s="278">
        <v>700</v>
      </c>
      <c r="B10" s="279"/>
      <c r="C10" s="279"/>
      <c r="D10" s="279" t="s">
        <v>75</v>
      </c>
      <c r="E10" s="45">
        <f>SUM(E11)</f>
        <v>978875</v>
      </c>
      <c r="F10" s="45">
        <f>SUM(F11)</f>
        <v>978875</v>
      </c>
      <c r="G10" s="98">
        <f t="shared" ref="G10:G27" si="0">SUM(F10/E10*100)</f>
        <v>100</v>
      </c>
      <c r="H10" s="48">
        <f>SUM(H11)</f>
        <v>7433701</v>
      </c>
      <c r="I10" s="49">
        <f t="shared" ref="I10:I27" si="1">SUM(H10/F10*100)</f>
        <v>759.4126931426382</v>
      </c>
      <c r="J10" s="99">
        <f t="shared" ref="J10:J27" si="2">SUM(H10/E10*100)</f>
        <v>759.4126931426382</v>
      </c>
      <c r="K10" s="154"/>
    </row>
    <row r="11" spans="1:11" s="9" customFormat="1" ht="18.75" customHeight="1" x14ac:dyDescent="0.2">
      <c r="A11" s="221"/>
      <c r="B11" s="100">
        <v>70005</v>
      </c>
      <c r="C11" s="100"/>
      <c r="D11" s="156" t="s">
        <v>76</v>
      </c>
      <c r="E11" s="90">
        <f>SUM(E12:E27)</f>
        <v>978875</v>
      </c>
      <c r="F11" s="90">
        <f>SUM(F12:F27)</f>
        <v>978875</v>
      </c>
      <c r="G11" s="91">
        <f t="shared" si="0"/>
        <v>100</v>
      </c>
      <c r="H11" s="90">
        <f>SUM(H12:H27)</f>
        <v>7433701</v>
      </c>
      <c r="I11" s="94">
        <f t="shared" si="1"/>
        <v>759.4126931426382</v>
      </c>
      <c r="J11" s="143">
        <f t="shared" si="2"/>
        <v>759.4126931426382</v>
      </c>
      <c r="K11" s="277"/>
    </row>
    <row r="12" spans="1:11" s="9" customFormat="1" ht="15" customHeight="1" x14ac:dyDescent="0.25">
      <c r="A12" s="153"/>
      <c r="B12" s="97"/>
      <c r="C12" s="238">
        <v>4010</v>
      </c>
      <c r="D12" s="283" t="s">
        <v>39</v>
      </c>
      <c r="E12" s="125">
        <v>11123</v>
      </c>
      <c r="F12" s="125">
        <v>11123</v>
      </c>
      <c r="G12" s="1094">
        <f t="shared" si="0"/>
        <v>100</v>
      </c>
      <c r="H12" s="1461">
        <v>12213</v>
      </c>
      <c r="I12" s="1063">
        <f>SUM(H12/F12*100)</f>
        <v>109.79951451946417</v>
      </c>
      <c r="J12" s="1063">
        <f>SUM(H12/E12*100)</f>
        <v>109.79951451946417</v>
      </c>
      <c r="K12" s="1096"/>
    </row>
    <row r="13" spans="1:11" s="9" customFormat="1" ht="15" customHeight="1" x14ac:dyDescent="0.2">
      <c r="A13" s="153"/>
      <c r="B13" s="97"/>
      <c r="C13" s="309">
        <v>4040</v>
      </c>
      <c r="D13" s="273" t="s">
        <v>41</v>
      </c>
      <c r="E13" s="264">
        <v>1006</v>
      </c>
      <c r="F13" s="264">
        <v>1006</v>
      </c>
      <c r="G13" s="240">
        <f t="shared" si="0"/>
        <v>100</v>
      </c>
      <c r="H13" s="198"/>
      <c r="I13" s="192"/>
      <c r="J13" s="193"/>
      <c r="K13" s="194"/>
    </row>
    <row r="14" spans="1:11" s="9" customFormat="1" ht="15" customHeight="1" x14ac:dyDescent="0.25">
      <c r="A14" s="153"/>
      <c r="B14" s="97"/>
      <c r="C14" s="189">
        <v>4110</v>
      </c>
      <c r="D14" s="181" t="s">
        <v>42</v>
      </c>
      <c r="E14" s="241">
        <v>2067</v>
      </c>
      <c r="F14" s="241">
        <v>2067</v>
      </c>
      <c r="G14" s="240">
        <f t="shared" si="0"/>
        <v>100</v>
      </c>
      <c r="H14" s="198">
        <v>2088</v>
      </c>
      <c r="I14" s="192">
        <f>SUM(H14/F14*100)</f>
        <v>101.01596516690856</v>
      </c>
      <c r="J14" s="192">
        <f>SUM(H14/E14*100)</f>
        <v>101.01596516690856</v>
      </c>
      <c r="K14" s="194"/>
    </row>
    <row r="15" spans="1:11" s="9" customFormat="1" ht="15" hidden="1" customHeight="1" x14ac:dyDescent="0.25">
      <c r="A15" s="153"/>
      <c r="B15" s="97"/>
      <c r="C15" s="189">
        <v>4120</v>
      </c>
      <c r="D15" s="181" t="s">
        <v>43</v>
      </c>
      <c r="E15" s="241"/>
      <c r="F15" s="241"/>
      <c r="G15" s="240" t="e">
        <f t="shared" si="0"/>
        <v>#DIV/0!</v>
      </c>
      <c r="H15" s="198"/>
      <c r="I15" s="192"/>
      <c r="J15" s="193"/>
      <c r="K15" s="194"/>
    </row>
    <row r="16" spans="1:11" s="9" customFormat="1" ht="12.75" customHeight="1" x14ac:dyDescent="0.2">
      <c r="A16" s="153"/>
      <c r="B16" s="97"/>
      <c r="C16" s="189">
        <v>4260</v>
      </c>
      <c r="D16" s="273" t="s">
        <v>46</v>
      </c>
      <c r="E16" s="241">
        <v>155500</v>
      </c>
      <c r="F16" s="241">
        <v>155500</v>
      </c>
      <c r="G16" s="240">
        <f t="shared" si="0"/>
        <v>100</v>
      </c>
      <c r="H16" s="198">
        <v>165500</v>
      </c>
      <c r="I16" s="192">
        <f t="shared" si="1"/>
        <v>106.43086816720258</v>
      </c>
      <c r="J16" s="192">
        <f t="shared" si="2"/>
        <v>106.43086816720258</v>
      </c>
      <c r="K16" s="194"/>
    </row>
    <row r="17" spans="1:11" s="9" customFormat="1" ht="12.75" customHeight="1" x14ac:dyDescent="0.25">
      <c r="A17" s="153"/>
      <c r="B17" s="97"/>
      <c r="C17" s="188">
        <v>4270</v>
      </c>
      <c r="D17" s="181" t="s">
        <v>47</v>
      </c>
      <c r="E17" s="241">
        <v>72829</v>
      </c>
      <c r="F17" s="241">
        <v>72829</v>
      </c>
      <c r="G17" s="240">
        <f t="shared" si="0"/>
        <v>100</v>
      </c>
      <c r="H17" s="198">
        <v>46000</v>
      </c>
      <c r="I17" s="192">
        <f t="shared" si="1"/>
        <v>63.161652638372075</v>
      </c>
      <c r="J17" s="192">
        <f t="shared" si="2"/>
        <v>63.161652638372075</v>
      </c>
      <c r="K17" s="194"/>
    </row>
    <row r="18" spans="1:11" s="9" customFormat="1" ht="12.75" customHeight="1" x14ac:dyDescent="0.25">
      <c r="A18" s="153"/>
      <c r="B18" s="97"/>
      <c r="C18" s="189">
        <v>4300</v>
      </c>
      <c r="D18" s="195" t="s">
        <v>22</v>
      </c>
      <c r="E18" s="241">
        <v>69300</v>
      </c>
      <c r="F18" s="241">
        <v>69300</v>
      </c>
      <c r="G18" s="240">
        <f t="shared" si="0"/>
        <v>100</v>
      </c>
      <c r="H18" s="198">
        <v>54500</v>
      </c>
      <c r="I18" s="192">
        <f t="shared" si="1"/>
        <v>78.64357864357865</v>
      </c>
      <c r="J18" s="192">
        <f t="shared" si="2"/>
        <v>78.64357864357865</v>
      </c>
      <c r="K18" s="194"/>
    </row>
    <row r="19" spans="1:11" s="9" customFormat="1" ht="12.75" customHeight="1" x14ac:dyDescent="0.2">
      <c r="A19" s="153"/>
      <c r="B19" s="97"/>
      <c r="C19" s="189">
        <v>4430</v>
      </c>
      <c r="D19" s="269" t="s">
        <v>93</v>
      </c>
      <c r="E19" s="241">
        <v>1000</v>
      </c>
      <c r="F19" s="241">
        <v>1000</v>
      </c>
      <c r="G19" s="240">
        <f t="shared" si="0"/>
        <v>100</v>
      </c>
      <c r="H19" s="198">
        <v>1000</v>
      </c>
      <c r="I19" s="192">
        <f>SUM(H19/F19*100)</f>
        <v>100</v>
      </c>
      <c r="J19" s="192">
        <f>SUM(H19/E19*100)</f>
        <v>100</v>
      </c>
      <c r="K19" s="194"/>
    </row>
    <row r="20" spans="1:11" s="9" customFormat="1" ht="12.75" customHeight="1" x14ac:dyDescent="0.25">
      <c r="A20" s="153"/>
      <c r="B20" s="97"/>
      <c r="C20" s="189">
        <v>4480</v>
      </c>
      <c r="D20" s="181" t="s">
        <v>56</v>
      </c>
      <c r="E20" s="241">
        <v>55000</v>
      </c>
      <c r="F20" s="241">
        <v>55000</v>
      </c>
      <c r="G20" s="240">
        <f t="shared" si="0"/>
        <v>100</v>
      </c>
      <c r="H20" s="198">
        <v>55000</v>
      </c>
      <c r="I20" s="192">
        <f t="shared" si="1"/>
        <v>100</v>
      </c>
      <c r="J20" s="193">
        <f t="shared" si="2"/>
        <v>100</v>
      </c>
      <c r="K20" s="194"/>
    </row>
    <row r="21" spans="1:11" s="9" customFormat="1" ht="17.25" hidden="1" customHeight="1" x14ac:dyDescent="0.25">
      <c r="A21" s="153"/>
      <c r="B21" s="97"/>
      <c r="C21" s="189">
        <v>4580</v>
      </c>
      <c r="D21" s="181" t="s">
        <v>107</v>
      </c>
      <c r="E21" s="241"/>
      <c r="F21" s="241"/>
      <c r="G21" s="240" t="e">
        <f t="shared" si="0"/>
        <v>#DIV/0!</v>
      </c>
      <c r="H21" s="198"/>
      <c r="I21" s="192" t="e">
        <f t="shared" si="1"/>
        <v>#DIV/0!</v>
      </c>
      <c r="J21" s="193" t="e">
        <f t="shared" si="2"/>
        <v>#DIV/0!</v>
      </c>
      <c r="K21" s="194"/>
    </row>
    <row r="22" spans="1:11" s="9" customFormat="1" ht="31.5" hidden="1" customHeight="1" x14ac:dyDescent="0.2">
      <c r="A22" s="153"/>
      <c r="B22" s="97"/>
      <c r="C22" s="189">
        <v>4590</v>
      </c>
      <c r="D22" s="272" t="s">
        <v>59</v>
      </c>
      <c r="E22" s="241"/>
      <c r="F22" s="241"/>
      <c r="G22" s="240" t="e">
        <f t="shared" si="0"/>
        <v>#DIV/0!</v>
      </c>
      <c r="H22" s="198"/>
      <c r="I22" s="192" t="e">
        <f t="shared" si="1"/>
        <v>#DIV/0!</v>
      </c>
      <c r="J22" s="193" t="e">
        <f t="shared" si="2"/>
        <v>#DIV/0!</v>
      </c>
      <c r="K22" s="194"/>
    </row>
    <row r="23" spans="1:11" s="9" customFormat="1" ht="30.75" hidden="1" customHeight="1" x14ac:dyDescent="0.2">
      <c r="A23" s="153"/>
      <c r="B23" s="97"/>
      <c r="C23" s="189">
        <v>4600</v>
      </c>
      <c r="D23" s="272" t="s">
        <v>202</v>
      </c>
      <c r="E23" s="241"/>
      <c r="F23" s="241"/>
      <c r="G23" s="240" t="e">
        <f t="shared" si="0"/>
        <v>#DIV/0!</v>
      </c>
      <c r="H23" s="198"/>
      <c r="I23" s="192" t="e">
        <f t="shared" si="1"/>
        <v>#DIV/0!</v>
      </c>
      <c r="J23" s="193" t="e">
        <f t="shared" si="2"/>
        <v>#DIV/0!</v>
      </c>
      <c r="K23" s="194"/>
    </row>
    <row r="24" spans="1:11" s="9" customFormat="1" ht="28.5" customHeight="1" x14ac:dyDescent="0.2">
      <c r="A24" s="153"/>
      <c r="B24" s="97"/>
      <c r="C24" s="189">
        <v>4610</v>
      </c>
      <c r="D24" s="190" t="s">
        <v>95</v>
      </c>
      <c r="E24" s="241">
        <v>7000</v>
      </c>
      <c r="F24" s="241">
        <v>7000</v>
      </c>
      <c r="G24" s="240">
        <f t="shared" si="0"/>
        <v>100</v>
      </c>
      <c r="H24" s="198">
        <v>6000</v>
      </c>
      <c r="I24" s="192">
        <f t="shared" si="1"/>
        <v>85.714285714285708</v>
      </c>
      <c r="J24" s="193">
        <f t="shared" si="2"/>
        <v>85.714285714285708</v>
      </c>
      <c r="K24" s="194"/>
    </row>
    <row r="25" spans="1:11" s="10" customFormat="1" ht="16.5" customHeight="1" x14ac:dyDescent="0.2">
      <c r="A25" s="178"/>
      <c r="B25" s="157"/>
      <c r="C25" s="189">
        <v>6050</v>
      </c>
      <c r="D25" s="273" t="s">
        <v>61</v>
      </c>
      <c r="E25" s="241">
        <v>250000</v>
      </c>
      <c r="F25" s="241">
        <v>250000</v>
      </c>
      <c r="G25" s="240">
        <f t="shared" si="0"/>
        <v>100</v>
      </c>
      <c r="H25" s="198"/>
      <c r="I25" s="192">
        <f t="shared" si="1"/>
        <v>0</v>
      </c>
      <c r="J25" s="193">
        <f t="shared" si="2"/>
        <v>0</v>
      </c>
      <c r="K25" s="194"/>
    </row>
    <row r="26" spans="1:11" s="10" customFormat="1" ht="16.5" customHeight="1" x14ac:dyDescent="0.2">
      <c r="A26" s="178"/>
      <c r="B26" s="157"/>
      <c r="C26" s="165">
        <v>6057</v>
      </c>
      <c r="D26" s="273" t="s">
        <v>61</v>
      </c>
      <c r="E26" s="167"/>
      <c r="F26" s="167"/>
      <c r="G26" s="168"/>
      <c r="H26" s="270">
        <v>6006440</v>
      </c>
      <c r="I26" s="170"/>
      <c r="J26" s="271"/>
      <c r="K26" s="171"/>
    </row>
    <row r="27" spans="1:11" ht="30.75" customHeight="1" thickBot="1" x14ac:dyDescent="0.3">
      <c r="A27" s="250"/>
      <c r="B27" s="274"/>
      <c r="C27" s="133">
        <v>6059</v>
      </c>
      <c r="D27" s="134" t="s">
        <v>61</v>
      </c>
      <c r="E27" s="137">
        <v>354050</v>
      </c>
      <c r="F27" s="137">
        <v>354050</v>
      </c>
      <c r="G27" s="138">
        <f t="shared" si="0"/>
        <v>100</v>
      </c>
      <c r="H27" s="137">
        <v>1084960</v>
      </c>
      <c r="I27" s="138">
        <f t="shared" si="1"/>
        <v>306.44259285411664</v>
      </c>
      <c r="J27" s="138">
        <f t="shared" si="2"/>
        <v>306.44259285411664</v>
      </c>
      <c r="K27" s="276"/>
    </row>
    <row r="28" spans="1:11" x14ac:dyDescent="0.2">
      <c r="D28" s="20"/>
    </row>
  </sheetData>
  <sheetProtection selectLockedCells="1" selectUnlockedCells="1"/>
  <mergeCells count="1">
    <mergeCell ref="D6:D8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94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zoomScale="115" zoomScaleNormal="115" workbookViewId="0">
      <pane xSplit="3" ySplit="10" topLeftCell="D11" activePane="bottomRight" state="frozen"/>
      <selection pane="topRight" activeCell="D1" sqref="D1"/>
      <selection pane="bottomLeft" activeCell="A23" sqref="A23"/>
      <selection pane="bottomRight" activeCell="H10" sqref="H10"/>
    </sheetView>
  </sheetViews>
  <sheetFormatPr defaultRowHeight="12.75" x14ac:dyDescent="0.2"/>
  <cols>
    <col min="1" max="1" width="5.28515625" style="1" customWidth="1"/>
    <col min="2" max="2" width="8.28515625" style="1" customWidth="1"/>
    <col min="3" max="3" width="7.140625" style="2" customWidth="1"/>
    <col min="4" max="4" width="44" style="3" customWidth="1"/>
    <col min="5" max="5" width="14.7109375" style="3" customWidth="1"/>
    <col min="6" max="6" width="14.7109375" style="1" customWidth="1"/>
    <col min="7" max="7" width="11.85546875" style="1" bestFit="1" customWidth="1"/>
    <col min="8" max="8" width="14.7109375" style="1" customWidth="1"/>
    <col min="9" max="9" width="10.28515625" style="1" customWidth="1"/>
    <col min="10" max="10" width="10.5703125" style="1" customWidth="1"/>
    <col min="11" max="11" width="7.2851562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3"/>
      <c r="I1" s="54" t="s">
        <v>77</v>
      </c>
      <c r="J1" s="51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1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3"/>
      <c r="I3" s="54" t="s">
        <v>239</v>
      </c>
      <c r="J3" s="51"/>
      <c r="K3" s="51"/>
    </row>
    <row r="4" spans="1:11" ht="15" x14ac:dyDescent="0.25">
      <c r="A4" s="51"/>
      <c r="B4" s="51"/>
      <c r="C4" s="52"/>
      <c r="D4" s="101" t="s">
        <v>257</v>
      </c>
      <c r="E4" s="101"/>
      <c r="F4" s="51"/>
      <c r="G4" s="51"/>
      <c r="H4" s="51"/>
      <c r="I4" s="51"/>
      <c r="J4" s="51"/>
      <c r="K4" s="51"/>
    </row>
    <row r="5" spans="1:11" ht="15" x14ac:dyDescent="0.25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1" ht="15" x14ac:dyDescent="0.25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5" x14ac:dyDescent="0.25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5" x14ac:dyDescent="0.25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78</v>
      </c>
      <c r="J8" s="69" t="s">
        <v>16</v>
      </c>
      <c r="K8" s="72"/>
    </row>
    <row r="9" spans="1:11" s="7" customFormat="1" ht="10.5" customHeight="1" thickTop="1" thickBot="1" x14ac:dyDescent="0.25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8" customFormat="1" ht="26.25" customHeight="1" thickTop="1" thickBot="1" x14ac:dyDescent="0.25">
      <c r="A10" s="278">
        <v>710</v>
      </c>
      <c r="B10" s="279"/>
      <c r="C10" s="279"/>
      <c r="D10" s="279" t="s">
        <v>79</v>
      </c>
      <c r="E10" s="45">
        <f>SUM(E18+E20+E22+E42+E11)</f>
        <v>731281</v>
      </c>
      <c r="F10" s="45">
        <f>SUM(F18+F20+F22+F42+F11)</f>
        <v>731281</v>
      </c>
      <c r="G10" s="98">
        <f t="shared" ref="G10:G50" si="0">SUM(F10/E10*100)</f>
        <v>100</v>
      </c>
      <c r="H10" s="48">
        <f>SUM(H18+H20+H22+H42+H11)</f>
        <v>684566</v>
      </c>
      <c r="I10" s="49">
        <f t="shared" ref="I10:I50" si="1">SUM(H10/F10*100)</f>
        <v>93.611894743607451</v>
      </c>
      <c r="J10" s="99">
        <f t="shared" ref="J10:J50" si="2">SUM(H10/E10*100)</f>
        <v>93.611894743607451</v>
      </c>
      <c r="K10" s="154"/>
    </row>
    <row r="11" spans="1:11" s="8" customFormat="1" ht="15" customHeight="1" x14ac:dyDescent="0.2">
      <c r="A11" s="221"/>
      <c r="B11" s="577">
        <v>71012</v>
      </c>
      <c r="C11" s="577"/>
      <c r="D11" s="1076" t="s">
        <v>231</v>
      </c>
      <c r="E11" s="1072">
        <f>SUM(E12:E17)</f>
        <v>184797</v>
      </c>
      <c r="F11" s="1072">
        <f>SUM(F12:F17)</f>
        <v>184797</v>
      </c>
      <c r="G11" s="147">
        <f t="shared" si="0"/>
        <v>100</v>
      </c>
      <c r="H11" s="1073">
        <f>SUM(H12:H17)</f>
        <v>175476</v>
      </c>
      <c r="I11" s="149">
        <f t="shared" ref="I11:I16" si="3">SUM(H11/F11*100)</f>
        <v>94.956086949463469</v>
      </c>
      <c r="J11" s="150">
        <f t="shared" ref="J11:J16" si="4">SUM(H11/E11*100)</f>
        <v>94.956086949463469</v>
      </c>
      <c r="K11" s="1075"/>
    </row>
    <row r="12" spans="1:11" s="8" customFormat="1" ht="15" customHeight="1" x14ac:dyDescent="0.25">
      <c r="A12" s="153"/>
      <c r="B12" s="97"/>
      <c r="C12" s="1034">
        <v>4010</v>
      </c>
      <c r="D12" s="181" t="s">
        <v>39</v>
      </c>
      <c r="E12" s="1108">
        <v>56277</v>
      </c>
      <c r="F12" s="1108">
        <v>56277</v>
      </c>
      <c r="G12" s="1094">
        <f t="shared" si="0"/>
        <v>100</v>
      </c>
      <c r="H12" s="1109">
        <v>63133</v>
      </c>
      <c r="I12" s="1063">
        <f t="shared" si="3"/>
        <v>112.18259679798142</v>
      </c>
      <c r="J12" s="1063">
        <f t="shared" si="4"/>
        <v>112.18259679798142</v>
      </c>
      <c r="K12" s="1110"/>
    </row>
    <row r="13" spans="1:11" s="8" customFormat="1" ht="15" customHeight="1" x14ac:dyDescent="0.25">
      <c r="A13" s="153"/>
      <c r="B13" s="97"/>
      <c r="C13" s="189">
        <v>4040</v>
      </c>
      <c r="D13" s="181" t="s">
        <v>41</v>
      </c>
      <c r="E13" s="241">
        <v>4598</v>
      </c>
      <c r="F13" s="241">
        <v>4598</v>
      </c>
      <c r="G13" s="240">
        <f t="shared" si="0"/>
        <v>100</v>
      </c>
      <c r="H13" s="198"/>
      <c r="I13" s="192"/>
      <c r="J13" s="192"/>
      <c r="K13" s="1111"/>
    </row>
    <row r="14" spans="1:11" s="8" customFormat="1" ht="15" customHeight="1" x14ac:dyDescent="0.25">
      <c r="A14" s="153"/>
      <c r="B14" s="97"/>
      <c r="C14" s="189">
        <v>4110</v>
      </c>
      <c r="D14" s="181" t="s">
        <v>42</v>
      </c>
      <c r="E14" s="241">
        <v>10511</v>
      </c>
      <c r="F14" s="241">
        <v>10511</v>
      </c>
      <c r="G14" s="240">
        <f t="shared" si="0"/>
        <v>100</v>
      </c>
      <c r="H14" s="198">
        <v>10796</v>
      </c>
      <c r="I14" s="192">
        <f t="shared" si="3"/>
        <v>102.71144515269717</v>
      </c>
      <c r="J14" s="192">
        <f t="shared" si="4"/>
        <v>102.71144515269717</v>
      </c>
      <c r="K14" s="1111"/>
    </row>
    <row r="15" spans="1:11" s="8" customFormat="1" ht="15" customHeight="1" x14ac:dyDescent="0.25">
      <c r="A15" s="153"/>
      <c r="B15" s="97"/>
      <c r="C15" s="189">
        <v>4120</v>
      </c>
      <c r="D15" s="181" t="s">
        <v>43</v>
      </c>
      <c r="E15" s="241">
        <v>1499</v>
      </c>
      <c r="F15" s="241">
        <v>1499</v>
      </c>
      <c r="G15" s="240">
        <f t="shared" si="0"/>
        <v>100</v>
      </c>
      <c r="H15" s="198">
        <v>1547</v>
      </c>
      <c r="I15" s="192">
        <f t="shared" si="3"/>
        <v>103.20213475650432</v>
      </c>
      <c r="J15" s="192">
        <f t="shared" si="4"/>
        <v>103.20213475650432</v>
      </c>
      <c r="K15" s="1111"/>
    </row>
    <row r="16" spans="1:11" s="8" customFormat="1" ht="15" customHeight="1" x14ac:dyDescent="0.25">
      <c r="A16" s="153"/>
      <c r="B16" s="97"/>
      <c r="C16" s="189">
        <v>4300</v>
      </c>
      <c r="D16" s="195" t="s">
        <v>22</v>
      </c>
      <c r="E16" s="241">
        <v>110000</v>
      </c>
      <c r="F16" s="241">
        <v>110000</v>
      </c>
      <c r="G16" s="240">
        <f t="shared" si="0"/>
        <v>100</v>
      </c>
      <c r="H16" s="198">
        <v>100000</v>
      </c>
      <c r="I16" s="192">
        <f t="shared" si="3"/>
        <v>90.909090909090907</v>
      </c>
      <c r="J16" s="192">
        <f t="shared" si="4"/>
        <v>90.909090909090907</v>
      </c>
      <c r="K16" s="1111"/>
    </row>
    <row r="17" spans="1:11" s="8" customFormat="1" ht="15" customHeight="1" x14ac:dyDescent="0.25">
      <c r="A17" s="153"/>
      <c r="B17" s="97"/>
      <c r="C17" s="242">
        <v>4440</v>
      </c>
      <c r="D17" s="181" t="s">
        <v>55</v>
      </c>
      <c r="E17" s="651">
        <v>1912</v>
      </c>
      <c r="F17" s="651">
        <v>1912</v>
      </c>
      <c r="G17" s="509">
        <f t="shared" si="0"/>
        <v>100</v>
      </c>
      <c r="H17" s="333"/>
      <c r="I17" s="332"/>
      <c r="J17" s="332"/>
      <c r="K17" s="1107"/>
    </row>
    <row r="18" spans="1:11" s="9" customFormat="1" ht="28.5" hidden="1" customHeight="1" x14ac:dyDescent="0.2">
      <c r="A18" s="153"/>
      <c r="B18" s="1065">
        <v>71013</v>
      </c>
      <c r="C18" s="1065"/>
      <c r="D18" s="1086" t="s">
        <v>80</v>
      </c>
      <c r="E18" s="1087">
        <f>SUM(E19)</f>
        <v>0</v>
      </c>
      <c r="F18" s="1087">
        <f>SUM(F19)</f>
        <v>0</v>
      </c>
      <c r="G18" s="1088" t="e">
        <f t="shared" si="0"/>
        <v>#DIV/0!</v>
      </c>
      <c r="H18" s="1084">
        <f>SUM(H19)</f>
        <v>0</v>
      </c>
      <c r="I18" s="1089" t="e">
        <f t="shared" si="1"/>
        <v>#DIV/0!</v>
      </c>
      <c r="J18" s="1090" t="e">
        <f t="shared" si="2"/>
        <v>#DIV/0!</v>
      </c>
      <c r="K18" s="1091"/>
    </row>
    <row r="19" spans="1:11" s="10" customFormat="1" ht="12.75" hidden="1" customHeight="1" x14ac:dyDescent="0.25">
      <c r="A19" s="178"/>
      <c r="B19" s="325"/>
      <c r="C19" s="325">
        <v>4300</v>
      </c>
      <c r="D19" s="568" t="s">
        <v>22</v>
      </c>
      <c r="E19" s="998"/>
      <c r="F19" s="998"/>
      <c r="G19" s="569" t="e">
        <f t="shared" si="0"/>
        <v>#DIV/0!</v>
      </c>
      <c r="H19" s="218"/>
      <c r="I19" s="162" t="e">
        <f t="shared" si="1"/>
        <v>#DIV/0!</v>
      </c>
      <c r="J19" s="163" t="e">
        <f t="shared" si="2"/>
        <v>#DIV/0!</v>
      </c>
      <c r="K19" s="330"/>
    </row>
    <row r="20" spans="1:11" s="9" customFormat="1" ht="15" hidden="1" customHeight="1" x14ac:dyDescent="0.2">
      <c r="A20" s="153"/>
      <c r="B20" s="227">
        <v>71014</v>
      </c>
      <c r="C20" s="227"/>
      <c r="D20" s="228" t="s">
        <v>81</v>
      </c>
      <c r="E20" s="229">
        <f>SUM(E21:E21)</f>
        <v>0</v>
      </c>
      <c r="F20" s="229">
        <f>SUM(F21:F21)</f>
        <v>0</v>
      </c>
      <c r="G20" s="299" t="e">
        <f t="shared" si="0"/>
        <v>#DIV/0!</v>
      </c>
      <c r="H20" s="300">
        <f>SUM(H21:H21)</f>
        <v>0</v>
      </c>
      <c r="I20" s="149" t="e">
        <f t="shared" si="1"/>
        <v>#DIV/0!</v>
      </c>
      <c r="J20" s="150" t="e">
        <f t="shared" si="2"/>
        <v>#DIV/0!</v>
      </c>
      <c r="K20" s="230"/>
    </row>
    <row r="21" spans="1:11" s="10" customFormat="1" ht="15.75" hidden="1" customHeight="1" x14ac:dyDescent="0.25">
      <c r="A21" s="178"/>
      <c r="B21" s="157"/>
      <c r="C21" s="189">
        <v>4300</v>
      </c>
      <c r="D21" s="181" t="s">
        <v>22</v>
      </c>
      <c r="E21" s="241"/>
      <c r="F21" s="241"/>
      <c r="G21" s="240" t="e">
        <f t="shared" si="0"/>
        <v>#DIV/0!</v>
      </c>
      <c r="H21" s="198"/>
      <c r="I21" s="192" t="e">
        <f t="shared" si="1"/>
        <v>#DIV/0!</v>
      </c>
      <c r="J21" s="193" t="e">
        <f t="shared" si="2"/>
        <v>#DIV/0!</v>
      </c>
      <c r="K21" s="194"/>
    </row>
    <row r="22" spans="1:11" s="9" customFormat="1" ht="15" customHeight="1" x14ac:dyDescent="0.2">
      <c r="A22" s="153"/>
      <c r="B22" s="232">
        <v>71015</v>
      </c>
      <c r="C22" s="232"/>
      <c r="D22" s="122" t="s">
        <v>82</v>
      </c>
      <c r="E22" s="146">
        <f>SUM(E23:E41)</f>
        <v>302284</v>
      </c>
      <c r="F22" s="146">
        <f>SUM(F23:F41)</f>
        <v>302284</v>
      </c>
      <c r="G22" s="147">
        <f t="shared" si="0"/>
        <v>100</v>
      </c>
      <c r="H22" s="233">
        <f>SUM(H23:H41)</f>
        <v>302090</v>
      </c>
      <c r="I22" s="149">
        <f t="shared" si="1"/>
        <v>99.935821942279446</v>
      </c>
      <c r="J22" s="150">
        <f t="shared" si="2"/>
        <v>99.935821942279446</v>
      </c>
      <c r="K22" s="230"/>
    </row>
    <row r="23" spans="1:11" s="9" customFormat="1" ht="12.75" customHeight="1" x14ac:dyDescent="0.25">
      <c r="A23" s="153"/>
      <c r="B23" s="301"/>
      <c r="C23" s="1092">
        <v>3020</v>
      </c>
      <c r="D23" s="1066" t="s">
        <v>37</v>
      </c>
      <c r="E23" s="1093">
        <v>1500</v>
      </c>
      <c r="F23" s="1093">
        <v>1500</v>
      </c>
      <c r="G23" s="1094">
        <f t="shared" si="0"/>
        <v>100</v>
      </c>
      <c r="H23" s="1095">
        <v>1000</v>
      </c>
      <c r="I23" s="1063">
        <f t="shared" si="1"/>
        <v>66.666666666666657</v>
      </c>
      <c r="J23" s="1063">
        <f t="shared" si="2"/>
        <v>66.666666666666657</v>
      </c>
      <c r="K23" s="1096"/>
    </row>
    <row r="24" spans="1:11" s="9" customFormat="1" ht="12.75" hidden="1" customHeight="1" x14ac:dyDescent="0.25">
      <c r="A24" s="153"/>
      <c r="B24" s="97"/>
      <c r="C24" s="188">
        <v>3030</v>
      </c>
      <c r="D24" s="181" t="s">
        <v>224</v>
      </c>
      <c r="E24" s="241"/>
      <c r="F24" s="241"/>
      <c r="G24" s="183" t="e">
        <f t="shared" si="0"/>
        <v>#DIV/0!</v>
      </c>
      <c r="H24" s="198"/>
      <c r="I24" s="183" t="e">
        <f t="shared" si="1"/>
        <v>#DIV/0!</v>
      </c>
      <c r="J24" s="193" t="e">
        <f t="shared" si="2"/>
        <v>#DIV/0!</v>
      </c>
      <c r="K24" s="194"/>
    </row>
    <row r="25" spans="1:11" ht="12.75" customHeight="1" x14ac:dyDescent="0.25">
      <c r="A25" s="178"/>
      <c r="B25" s="157"/>
      <c r="C25" s="180" t="s">
        <v>38</v>
      </c>
      <c r="D25" s="181" t="s">
        <v>39</v>
      </c>
      <c r="E25" s="182">
        <v>70704</v>
      </c>
      <c r="F25" s="182">
        <v>70704</v>
      </c>
      <c r="G25" s="183">
        <f t="shared" si="0"/>
        <v>100</v>
      </c>
      <c r="H25" s="290">
        <v>75024</v>
      </c>
      <c r="I25" s="183">
        <f t="shared" si="1"/>
        <v>106.10997963340122</v>
      </c>
      <c r="J25" s="184">
        <f t="shared" si="2"/>
        <v>106.10997963340122</v>
      </c>
      <c r="K25" s="185"/>
    </row>
    <row r="26" spans="1:11" ht="29.25" customHeight="1" x14ac:dyDescent="0.2">
      <c r="A26" s="178"/>
      <c r="B26" s="157"/>
      <c r="C26" s="289" t="s">
        <v>83</v>
      </c>
      <c r="D26" s="190" t="s">
        <v>84</v>
      </c>
      <c r="E26" s="191">
        <v>141872</v>
      </c>
      <c r="F26" s="191">
        <v>141872</v>
      </c>
      <c r="G26" s="192">
        <f t="shared" si="0"/>
        <v>100</v>
      </c>
      <c r="H26" s="198">
        <v>139200</v>
      </c>
      <c r="I26" s="192">
        <f t="shared" si="1"/>
        <v>98.116612157437686</v>
      </c>
      <c r="J26" s="193">
        <f t="shared" si="2"/>
        <v>98.116612157437686</v>
      </c>
      <c r="K26" s="194"/>
    </row>
    <row r="27" spans="1:11" ht="12.75" customHeight="1" x14ac:dyDescent="0.25">
      <c r="A27" s="178"/>
      <c r="B27" s="157"/>
      <c r="C27" s="180" t="s">
        <v>40</v>
      </c>
      <c r="D27" s="181" t="s">
        <v>41</v>
      </c>
      <c r="E27" s="182">
        <v>15700</v>
      </c>
      <c r="F27" s="182">
        <v>15700</v>
      </c>
      <c r="G27" s="183">
        <f t="shared" si="0"/>
        <v>100</v>
      </c>
      <c r="H27" s="290">
        <v>17872</v>
      </c>
      <c r="I27" s="183">
        <f t="shared" si="1"/>
        <v>113.83439490445859</v>
      </c>
      <c r="J27" s="184">
        <f t="shared" si="2"/>
        <v>113.83439490445859</v>
      </c>
      <c r="K27" s="185"/>
    </row>
    <row r="28" spans="1:11" ht="12.75" customHeight="1" x14ac:dyDescent="0.25">
      <c r="A28" s="178"/>
      <c r="B28" s="157"/>
      <c r="C28" s="180" t="s">
        <v>85</v>
      </c>
      <c r="D28" s="181" t="s">
        <v>42</v>
      </c>
      <c r="E28" s="182">
        <v>41852</v>
      </c>
      <c r="F28" s="182">
        <v>41852</v>
      </c>
      <c r="G28" s="183">
        <f t="shared" si="0"/>
        <v>100</v>
      </c>
      <c r="H28" s="290">
        <v>41364</v>
      </c>
      <c r="I28" s="183">
        <f t="shared" si="1"/>
        <v>98.833986428366629</v>
      </c>
      <c r="J28" s="184">
        <f t="shared" si="2"/>
        <v>98.833986428366629</v>
      </c>
      <c r="K28" s="185"/>
    </row>
    <row r="29" spans="1:11" ht="12.75" customHeight="1" x14ac:dyDescent="0.25">
      <c r="A29" s="178"/>
      <c r="B29" s="157"/>
      <c r="C29" s="180" t="s">
        <v>86</v>
      </c>
      <c r="D29" s="181" t="s">
        <v>43</v>
      </c>
      <c r="E29" s="182">
        <v>2838</v>
      </c>
      <c r="F29" s="182">
        <v>2838</v>
      </c>
      <c r="G29" s="183">
        <f t="shared" si="0"/>
        <v>100</v>
      </c>
      <c r="H29" s="290">
        <v>2772</v>
      </c>
      <c r="I29" s="183">
        <f t="shared" si="1"/>
        <v>97.674418604651152</v>
      </c>
      <c r="J29" s="184">
        <f t="shared" si="2"/>
        <v>97.674418604651152</v>
      </c>
      <c r="K29" s="185"/>
    </row>
    <row r="30" spans="1:11" ht="12.75" customHeight="1" x14ac:dyDescent="0.25">
      <c r="A30" s="178"/>
      <c r="B30" s="157"/>
      <c r="C30" s="189">
        <v>4170</v>
      </c>
      <c r="D30" s="181" t="s">
        <v>45</v>
      </c>
      <c r="E30" s="182">
        <v>2711</v>
      </c>
      <c r="F30" s="182">
        <v>2711</v>
      </c>
      <c r="G30" s="183">
        <f t="shared" si="0"/>
        <v>100</v>
      </c>
      <c r="H30" s="290">
        <v>2875</v>
      </c>
      <c r="I30" s="183">
        <f t="shared" si="1"/>
        <v>106.04942825525636</v>
      </c>
      <c r="J30" s="184">
        <f t="shared" si="2"/>
        <v>106.04942825525636</v>
      </c>
      <c r="K30" s="185"/>
    </row>
    <row r="31" spans="1:11" ht="12.75" customHeight="1" x14ac:dyDescent="0.25">
      <c r="A31" s="178"/>
      <c r="B31" s="157"/>
      <c r="C31" s="180" t="s">
        <v>30</v>
      </c>
      <c r="D31" s="181" t="s">
        <v>31</v>
      </c>
      <c r="E31" s="182">
        <v>4200</v>
      </c>
      <c r="F31" s="182">
        <v>4200</v>
      </c>
      <c r="G31" s="183">
        <f t="shared" si="0"/>
        <v>100</v>
      </c>
      <c r="H31" s="290">
        <v>4200</v>
      </c>
      <c r="I31" s="183">
        <f t="shared" si="1"/>
        <v>100</v>
      </c>
      <c r="J31" s="184">
        <f t="shared" si="2"/>
        <v>100</v>
      </c>
      <c r="K31" s="185"/>
    </row>
    <row r="32" spans="1:11" ht="12.75" hidden="1" customHeight="1" x14ac:dyDescent="0.25">
      <c r="A32" s="565"/>
      <c r="B32" s="570"/>
      <c r="C32" s="571" t="s">
        <v>87</v>
      </c>
      <c r="D32" s="1138" t="s">
        <v>88</v>
      </c>
      <c r="E32" s="399"/>
      <c r="F32" s="399"/>
      <c r="G32" s="400" t="e">
        <f t="shared" si="0"/>
        <v>#DIV/0!</v>
      </c>
      <c r="H32" s="1227"/>
      <c r="I32" s="400" t="e">
        <f t="shared" si="1"/>
        <v>#DIV/0!</v>
      </c>
      <c r="J32" s="401" t="e">
        <f t="shared" si="2"/>
        <v>#DIV/0!</v>
      </c>
      <c r="K32" s="402"/>
    </row>
    <row r="33" spans="1:11" ht="12.75" customHeight="1" x14ac:dyDescent="0.25">
      <c r="A33" s="178"/>
      <c r="B33" s="157"/>
      <c r="C33" s="282" t="s">
        <v>89</v>
      </c>
      <c r="D33" s="283" t="s">
        <v>46</v>
      </c>
      <c r="E33" s="284">
        <v>2404</v>
      </c>
      <c r="F33" s="284">
        <v>2404</v>
      </c>
      <c r="G33" s="285">
        <f t="shared" si="0"/>
        <v>100</v>
      </c>
      <c r="H33" s="286">
        <v>2404</v>
      </c>
      <c r="I33" s="285">
        <f t="shared" si="1"/>
        <v>100</v>
      </c>
      <c r="J33" s="287">
        <f t="shared" si="2"/>
        <v>100</v>
      </c>
      <c r="K33" s="288"/>
    </row>
    <row r="34" spans="1:11" ht="12.75" customHeight="1" x14ac:dyDescent="0.25">
      <c r="A34" s="178"/>
      <c r="B34" s="157"/>
      <c r="C34" s="180" t="s">
        <v>90</v>
      </c>
      <c r="D34" s="181" t="s">
        <v>47</v>
      </c>
      <c r="E34" s="182">
        <v>712</v>
      </c>
      <c r="F34" s="182">
        <v>712</v>
      </c>
      <c r="G34" s="183">
        <f t="shared" si="0"/>
        <v>100</v>
      </c>
      <c r="H34" s="290">
        <v>712</v>
      </c>
      <c r="I34" s="183">
        <f t="shared" si="1"/>
        <v>100</v>
      </c>
      <c r="J34" s="184">
        <f t="shared" si="2"/>
        <v>100</v>
      </c>
      <c r="K34" s="185"/>
    </row>
    <row r="35" spans="1:11" ht="12.75" customHeight="1" x14ac:dyDescent="0.25">
      <c r="A35" s="178"/>
      <c r="B35" s="157"/>
      <c r="C35" s="180" t="s">
        <v>91</v>
      </c>
      <c r="D35" s="273" t="s">
        <v>48</v>
      </c>
      <c r="E35" s="182">
        <v>326</v>
      </c>
      <c r="F35" s="182">
        <v>326</v>
      </c>
      <c r="G35" s="183">
        <f t="shared" si="0"/>
        <v>100</v>
      </c>
      <c r="H35" s="290">
        <v>326</v>
      </c>
      <c r="I35" s="183">
        <f t="shared" si="1"/>
        <v>100</v>
      </c>
      <c r="J35" s="184">
        <f t="shared" si="2"/>
        <v>100</v>
      </c>
      <c r="K35" s="185"/>
    </row>
    <row r="36" spans="1:11" ht="12.75" customHeight="1" x14ac:dyDescent="0.25">
      <c r="A36" s="178"/>
      <c r="B36" s="157"/>
      <c r="C36" s="180" t="s">
        <v>21</v>
      </c>
      <c r="D36" s="195" t="s">
        <v>22</v>
      </c>
      <c r="E36" s="182">
        <v>8930</v>
      </c>
      <c r="F36" s="182">
        <v>8930</v>
      </c>
      <c r="G36" s="183">
        <f t="shared" si="0"/>
        <v>100</v>
      </c>
      <c r="H36" s="290">
        <v>6290</v>
      </c>
      <c r="I36" s="183">
        <f t="shared" si="1"/>
        <v>70.436730123180297</v>
      </c>
      <c r="J36" s="184">
        <f t="shared" si="2"/>
        <v>70.436730123180297</v>
      </c>
      <c r="K36" s="185"/>
    </row>
    <row r="37" spans="1:11" ht="19.5" customHeight="1" x14ac:dyDescent="0.2">
      <c r="A37" s="178"/>
      <c r="B37" s="157"/>
      <c r="C37" s="289" t="s">
        <v>223</v>
      </c>
      <c r="D37" s="1004" t="s">
        <v>234</v>
      </c>
      <c r="E37" s="191">
        <v>764</v>
      </c>
      <c r="F37" s="191">
        <v>764</v>
      </c>
      <c r="G37" s="192">
        <f t="shared" si="0"/>
        <v>100</v>
      </c>
      <c r="H37" s="198">
        <v>600</v>
      </c>
      <c r="I37" s="192">
        <f t="shared" si="1"/>
        <v>78.534031413612567</v>
      </c>
      <c r="J37" s="192">
        <f t="shared" si="2"/>
        <v>78.534031413612567</v>
      </c>
      <c r="K37" s="194"/>
    </row>
    <row r="38" spans="1:11" ht="12.75" customHeight="1" x14ac:dyDescent="0.25">
      <c r="A38" s="178"/>
      <c r="B38" s="157"/>
      <c r="C38" s="180" t="s">
        <v>53</v>
      </c>
      <c r="D38" s="181" t="s">
        <v>54</v>
      </c>
      <c r="E38" s="182">
        <v>164</v>
      </c>
      <c r="F38" s="182">
        <v>164</v>
      </c>
      <c r="G38" s="183">
        <f t="shared" si="0"/>
        <v>100</v>
      </c>
      <c r="H38" s="290">
        <v>164</v>
      </c>
      <c r="I38" s="183">
        <f t="shared" si="1"/>
        <v>100</v>
      </c>
      <c r="J38" s="184">
        <f t="shared" si="2"/>
        <v>100</v>
      </c>
      <c r="K38" s="185"/>
    </row>
    <row r="39" spans="1:11" ht="12.75" customHeight="1" x14ac:dyDescent="0.25">
      <c r="A39" s="565"/>
      <c r="B39" s="570"/>
      <c r="C39" s="571" t="s">
        <v>92</v>
      </c>
      <c r="D39" s="398" t="s">
        <v>93</v>
      </c>
      <c r="E39" s="399">
        <v>2000</v>
      </c>
      <c r="F39" s="399">
        <v>2000</v>
      </c>
      <c r="G39" s="1307">
        <f t="shared" si="0"/>
        <v>100</v>
      </c>
      <c r="H39" s="1227">
        <v>2000</v>
      </c>
      <c r="I39" s="400">
        <f t="shared" si="1"/>
        <v>100</v>
      </c>
      <c r="J39" s="401">
        <f t="shared" si="2"/>
        <v>100</v>
      </c>
      <c r="K39" s="402"/>
    </row>
    <row r="40" spans="1:11" ht="12.75" customHeight="1" x14ac:dyDescent="0.25">
      <c r="A40" s="178"/>
      <c r="B40" s="157"/>
      <c r="C40" s="282" t="s">
        <v>94</v>
      </c>
      <c r="D40" s="283" t="s">
        <v>55</v>
      </c>
      <c r="E40" s="284">
        <v>5287</v>
      </c>
      <c r="F40" s="284">
        <v>5287</v>
      </c>
      <c r="G40" s="1306">
        <f t="shared" si="0"/>
        <v>100</v>
      </c>
      <c r="H40" s="286">
        <v>5287</v>
      </c>
      <c r="I40" s="285">
        <f t="shared" si="1"/>
        <v>100</v>
      </c>
      <c r="J40" s="287">
        <f t="shared" si="2"/>
        <v>100</v>
      </c>
      <c r="K40" s="288"/>
    </row>
    <row r="41" spans="1:11" ht="30" customHeight="1" x14ac:dyDescent="0.2">
      <c r="A41" s="178"/>
      <c r="B41" s="157"/>
      <c r="C41" s="608" t="s">
        <v>263</v>
      </c>
      <c r="D41" s="601" t="s">
        <v>60</v>
      </c>
      <c r="E41" s="244">
        <v>320</v>
      </c>
      <c r="F41" s="244">
        <v>320</v>
      </c>
      <c r="G41" s="1261">
        <f t="shared" si="0"/>
        <v>100</v>
      </c>
      <c r="H41" s="333"/>
      <c r="I41" s="332">
        <f t="shared" si="1"/>
        <v>0</v>
      </c>
      <c r="J41" s="652">
        <f t="shared" si="2"/>
        <v>0</v>
      </c>
      <c r="K41" s="246"/>
    </row>
    <row r="42" spans="1:11" ht="15" customHeight="1" x14ac:dyDescent="0.2">
      <c r="A42" s="292"/>
      <c r="B42" s="122">
        <v>71095</v>
      </c>
      <c r="C42" s="232"/>
      <c r="D42" s="228" t="s">
        <v>71</v>
      </c>
      <c r="E42" s="148">
        <f>SUM(E43:E50)</f>
        <v>244200</v>
      </c>
      <c r="F42" s="148">
        <f>SUM(F43:F50)</f>
        <v>244200</v>
      </c>
      <c r="G42" s="149">
        <f t="shared" si="0"/>
        <v>100</v>
      </c>
      <c r="H42" s="148">
        <f>SUM(H43:H50)</f>
        <v>207000</v>
      </c>
      <c r="I42" s="149">
        <f t="shared" si="1"/>
        <v>84.766584766584756</v>
      </c>
      <c r="J42" s="149">
        <f t="shared" si="2"/>
        <v>84.766584766584756</v>
      </c>
      <c r="K42" s="307"/>
    </row>
    <row r="43" spans="1:11" ht="61.5" customHeight="1" x14ac:dyDescent="0.25">
      <c r="A43" s="292"/>
      <c r="B43" s="281"/>
      <c r="C43" s="1061">
        <v>2320</v>
      </c>
      <c r="D43" s="1210" t="s">
        <v>168</v>
      </c>
      <c r="E43" s="1064">
        <v>20000</v>
      </c>
      <c r="F43" s="1064">
        <v>20000</v>
      </c>
      <c r="G43" s="192">
        <f t="shared" si="0"/>
        <v>100</v>
      </c>
      <c r="H43" s="1064"/>
      <c r="I43" s="192">
        <f>SUM(H43/F43*100)</f>
        <v>0</v>
      </c>
      <c r="J43" s="192">
        <f>SUM(H43/E43*100)</f>
        <v>0</v>
      </c>
      <c r="K43" s="1211"/>
    </row>
    <row r="44" spans="1:11" ht="12.75" customHeight="1" x14ac:dyDescent="0.25">
      <c r="A44" s="292"/>
      <c r="B44" s="281"/>
      <c r="C44" s="189">
        <v>4210</v>
      </c>
      <c r="D44" s="181" t="s">
        <v>31</v>
      </c>
      <c r="E44" s="191">
        <v>29000</v>
      </c>
      <c r="F44" s="191">
        <v>29000</v>
      </c>
      <c r="G44" s="192">
        <f t="shared" si="0"/>
        <v>100</v>
      </c>
      <c r="H44" s="191">
        <v>24000</v>
      </c>
      <c r="I44" s="192">
        <f t="shared" si="1"/>
        <v>82.758620689655174</v>
      </c>
      <c r="J44" s="192">
        <f t="shared" si="2"/>
        <v>82.758620689655174</v>
      </c>
      <c r="K44" s="185"/>
    </row>
    <row r="45" spans="1:11" ht="15" x14ac:dyDescent="0.25">
      <c r="A45" s="292"/>
      <c r="B45" s="281"/>
      <c r="C45" s="189">
        <v>4260</v>
      </c>
      <c r="D45" s="181" t="s">
        <v>46</v>
      </c>
      <c r="E45" s="191">
        <v>10000</v>
      </c>
      <c r="F45" s="191">
        <v>10000</v>
      </c>
      <c r="G45" s="192">
        <f t="shared" si="0"/>
        <v>100</v>
      </c>
      <c r="H45" s="191">
        <v>10000</v>
      </c>
      <c r="I45" s="192">
        <f t="shared" si="1"/>
        <v>100</v>
      </c>
      <c r="J45" s="192">
        <f t="shared" si="2"/>
        <v>100</v>
      </c>
      <c r="K45" s="185"/>
    </row>
    <row r="46" spans="1:11" ht="12.75" customHeight="1" x14ac:dyDescent="0.25">
      <c r="A46" s="292"/>
      <c r="B46" s="281"/>
      <c r="C46" s="189">
        <v>4270</v>
      </c>
      <c r="D46" s="181" t="s">
        <v>47</v>
      </c>
      <c r="E46" s="191">
        <v>4000</v>
      </c>
      <c r="F46" s="191">
        <v>4000</v>
      </c>
      <c r="G46" s="192">
        <f t="shared" si="0"/>
        <v>100</v>
      </c>
      <c r="H46" s="191">
        <v>4000</v>
      </c>
      <c r="I46" s="192">
        <f t="shared" si="1"/>
        <v>100</v>
      </c>
      <c r="J46" s="192">
        <f t="shared" si="2"/>
        <v>100</v>
      </c>
      <c r="K46" s="185"/>
    </row>
    <row r="47" spans="1:11" ht="12.75" customHeight="1" x14ac:dyDescent="0.25">
      <c r="A47" s="292"/>
      <c r="B47" s="281"/>
      <c r="C47" s="189">
        <v>4300</v>
      </c>
      <c r="D47" s="195" t="s">
        <v>22</v>
      </c>
      <c r="E47" s="191">
        <v>150000</v>
      </c>
      <c r="F47" s="191">
        <v>150000</v>
      </c>
      <c r="G47" s="192">
        <f t="shared" si="0"/>
        <v>100</v>
      </c>
      <c r="H47" s="191">
        <v>150000</v>
      </c>
      <c r="I47" s="192">
        <f t="shared" si="1"/>
        <v>100</v>
      </c>
      <c r="J47" s="192">
        <f t="shared" si="2"/>
        <v>100</v>
      </c>
      <c r="K47" s="185"/>
    </row>
    <row r="48" spans="1:11" ht="15.75" customHeight="1" x14ac:dyDescent="0.25">
      <c r="A48" s="292"/>
      <c r="B48" s="281"/>
      <c r="C48" s="188">
        <v>4610</v>
      </c>
      <c r="D48" s="181" t="s">
        <v>95</v>
      </c>
      <c r="E48" s="191">
        <v>5000</v>
      </c>
      <c r="F48" s="191">
        <v>5000</v>
      </c>
      <c r="G48" s="192">
        <f t="shared" si="0"/>
        <v>100</v>
      </c>
      <c r="H48" s="191">
        <v>5000</v>
      </c>
      <c r="I48" s="192">
        <f t="shared" si="1"/>
        <v>100</v>
      </c>
      <c r="J48" s="192">
        <f t="shared" si="2"/>
        <v>100</v>
      </c>
      <c r="K48" s="185"/>
    </row>
    <row r="49" spans="1:11" ht="30" x14ac:dyDescent="0.25">
      <c r="A49" s="292"/>
      <c r="B49" s="293"/>
      <c r="C49" s="189">
        <v>4700</v>
      </c>
      <c r="D49" s="190" t="s">
        <v>60</v>
      </c>
      <c r="E49" s="182">
        <v>13000</v>
      </c>
      <c r="F49" s="182">
        <v>13000</v>
      </c>
      <c r="G49" s="183">
        <f t="shared" si="0"/>
        <v>100</v>
      </c>
      <c r="H49" s="182">
        <v>4000</v>
      </c>
      <c r="I49" s="183">
        <f t="shared" si="1"/>
        <v>30.76923076923077</v>
      </c>
      <c r="J49" s="183">
        <f t="shared" si="2"/>
        <v>30.76923076923077</v>
      </c>
      <c r="K49" s="185"/>
    </row>
    <row r="50" spans="1:11" ht="30" customHeight="1" thickBot="1" x14ac:dyDescent="0.3">
      <c r="A50" s="250"/>
      <c r="B50" s="274"/>
      <c r="C50" s="133">
        <v>6060</v>
      </c>
      <c r="D50" s="275" t="s">
        <v>62</v>
      </c>
      <c r="E50" s="137">
        <v>13200</v>
      </c>
      <c r="F50" s="137">
        <v>13200</v>
      </c>
      <c r="G50" s="468">
        <f t="shared" si="0"/>
        <v>100</v>
      </c>
      <c r="H50" s="1266">
        <v>10000</v>
      </c>
      <c r="I50" s="468">
        <f t="shared" si="1"/>
        <v>75.757575757575751</v>
      </c>
      <c r="J50" s="468">
        <f t="shared" si="2"/>
        <v>75.757575757575751</v>
      </c>
      <c r="K50" s="276"/>
    </row>
  </sheetData>
  <sheetProtection selectLockedCells="1" selectUnlockedCells="1"/>
  <mergeCells count="1">
    <mergeCell ref="D6:D8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89" firstPageNumber="0" fitToHeight="0" orientation="landscape" r:id="rId1"/>
  <headerFooter alignWithMargins="0"/>
  <rowBreaks count="1" manualBreakCount="1">
    <brk id="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="115" zoomScaleNormal="115" workbookViewId="0">
      <pane xSplit="3" ySplit="10" topLeftCell="D11" activePane="bottomRight" state="frozen"/>
      <selection pane="topRight" activeCell="D1" sqref="D1"/>
      <selection pane="bottomLeft" activeCell="A38" sqref="A38"/>
      <selection pane="bottomRight" activeCell="H70" sqref="H70"/>
    </sheetView>
  </sheetViews>
  <sheetFormatPr defaultRowHeight="12.75" x14ac:dyDescent="0.2"/>
  <cols>
    <col min="1" max="1" width="5.28515625" style="1" customWidth="1"/>
    <col min="2" max="2" width="7.42578125" style="1" customWidth="1"/>
    <col min="3" max="3" width="6.85546875" style="2" customWidth="1"/>
    <col min="4" max="4" width="44.5703125" style="3" customWidth="1"/>
    <col min="5" max="5" width="14.7109375" style="3" customWidth="1"/>
    <col min="6" max="6" width="14.7109375" style="1" customWidth="1"/>
    <col min="7" max="7" width="9.7109375" style="1" customWidth="1"/>
    <col min="8" max="8" width="14.7109375" style="1" customWidth="1"/>
    <col min="9" max="10" width="9.7109375" style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3"/>
      <c r="I1" s="54" t="s">
        <v>74</v>
      </c>
      <c r="J1" s="51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1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3"/>
      <c r="I3" s="54" t="s">
        <v>239</v>
      </c>
      <c r="J3" s="51"/>
      <c r="K3" s="51"/>
    </row>
    <row r="4" spans="1:11" ht="15" x14ac:dyDescent="0.25">
      <c r="A4" s="51"/>
      <c r="B4" s="51"/>
      <c r="C4" s="52"/>
      <c r="D4" s="101" t="s">
        <v>256</v>
      </c>
      <c r="E4" s="101"/>
      <c r="F4" s="51"/>
      <c r="G4" s="51"/>
      <c r="H4" s="51"/>
      <c r="I4" s="51"/>
      <c r="J4" s="51"/>
      <c r="K4" s="51"/>
    </row>
    <row r="5" spans="1:11" ht="15" x14ac:dyDescent="0.25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1" ht="15" x14ac:dyDescent="0.25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5" x14ac:dyDescent="0.25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5" x14ac:dyDescent="0.25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thickTop="1" thickBot="1" x14ac:dyDescent="0.25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21" customFormat="1" ht="26.25" customHeight="1" thickTop="1" thickBot="1" x14ac:dyDescent="0.25">
      <c r="A10" s="153">
        <v>750</v>
      </c>
      <c r="B10" s="97"/>
      <c r="C10" s="97"/>
      <c r="D10" s="97" t="s">
        <v>96</v>
      </c>
      <c r="E10" s="46">
        <f>SUM(E11+E19+E21+E25+E53+E56+E61+E67)</f>
        <v>5397725</v>
      </c>
      <c r="F10" s="45">
        <f>SUM(F11+F19+F21+F25+F53+F56+F61+F67)</f>
        <v>5397725</v>
      </c>
      <c r="G10" s="98">
        <f t="shared" ref="G10:G71" si="0">SUM(F10/E10*100)</f>
        <v>100</v>
      </c>
      <c r="H10" s="48">
        <f>SUM(H11+H19+H21+H25+H53+H56+H61+H67)</f>
        <v>5461054</v>
      </c>
      <c r="I10" s="49">
        <f t="shared" ref="I10:I71" si="1">SUM(H10/F10*100)</f>
        <v>101.17325354663306</v>
      </c>
      <c r="J10" s="99">
        <f t="shared" ref="J10:J71" si="2">SUM(H10/E10*100)</f>
        <v>101.17325354663306</v>
      </c>
      <c r="K10" s="308"/>
    </row>
    <row r="11" spans="1:11" s="9" customFormat="1" ht="15" customHeight="1" x14ac:dyDescent="0.2">
      <c r="A11" s="221"/>
      <c r="B11" s="100">
        <v>75011</v>
      </c>
      <c r="C11" s="100"/>
      <c r="D11" s="156" t="s">
        <v>97</v>
      </c>
      <c r="E11" s="90">
        <f>SUM(E12:E18)</f>
        <v>46563</v>
      </c>
      <c r="F11" s="90">
        <f>SUM(F12:F18)</f>
        <v>46563</v>
      </c>
      <c r="G11" s="91">
        <f t="shared" si="0"/>
        <v>100</v>
      </c>
      <c r="H11" s="142">
        <f>SUM(H12:H18)</f>
        <v>47198</v>
      </c>
      <c r="I11" s="94">
        <f t="shared" si="1"/>
        <v>101.3637437450336</v>
      </c>
      <c r="J11" s="143">
        <f t="shared" si="2"/>
        <v>101.3637437450336</v>
      </c>
      <c r="K11" s="277"/>
    </row>
    <row r="12" spans="1:11" s="9" customFormat="1" ht="12.75" customHeight="1" x14ac:dyDescent="0.2">
      <c r="A12" s="153"/>
      <c r="B12" s="97"/>
      <c r="C12" s="309">
        <v>4010</v>
      </c>
      <c r="D12" s="310" t="s">
        <v>39</v>
      </c>
      <c r="E12" s="264">
        <v>34914</v>
      </c>
      <c r="F12" s="264">
        <v>34914</v>
      </c>
      <c r="G12" s="265">
        <f t="shared" si="0"/>
        <v>100</v>
      </c>
      <c r="H12" s="266">
        <v>32073</v>
      </c>
      <c r="I12" s="267">
        <f t="shared" si="1"/>
        <v>91.86286303488572</v>
      </c>
      <c r="J12" s="311">
        <f t="shared" si="2"/>
        <v>91.86286303488572</v>
      </c>
      <c r="K12" s="312"/>
    </row>
    <row r="13" spans="1:11" s="9" customFormat="1" ht="12.75" customHeight="1" x14ac:dyDescent="0.2">
      <c r="A13" s="153"/>
      <c r="B13" s="97"/>
      <c r="C13" s="189">
        <v>4040</v>
      </c>
      <c r="D13" s="273" t="s">
        <v>41</v>
      </c>
      <c r="E13" s="241">
        <v>3347</v>
      </c>
      <c r="F13" s="241">
        <v>3347</v>
      </c>
      <c r="G13" s="240">
        <f t="shared" si="0"/>
        <v>100</v>
      </c>
      <c r="H13" s="198"/>
      <c r="I13" s="192">
        <f t="shared" si="1"/>
        <v>0</v>
      </c>
      <c r="J13" s="193">
        <f t="shared" si="2"/>
        <v>0</v>
      </c>
      <c r="K13" s="313"/>
    </row>
    <row r="14" spans="1:11" s="10" customFormat="1" ht="12.75" customHeight="1" x14ac:dyDescent="0.2">
      <c r="A14" s="178"/>
      <c r="B14" s="157"/>
      <c r="C14" s="189">
        <v>4110</v>
      </c>
      <c r="D14" s="273" t="s">
        <v>42</v>
      </c>
      <c r="E14" s="241">
        <v>6470</v>
      </c>
      <c r="F14" s="241">
        <v>6470</v>
      </c>
      <c r="G14" s="240">
        <f t="shared" si="0"/>
        <v>100</v>
      </c>
      <c r="H14" s="198">
        <v>5368</v>
      </c>
      <c r="I14" s="192">
        <f t="shared" si="1"/>
        <v>82.967542503863996</v>
      </c>
      <c r="J14" s="193">
        <f t="shared" si="2"/>
        <v>82.967542503863996</v>
      </c>
      <c r="K14" s="194"/>
    </row>
    <row r="15" spans="1:11" s="10" customFormat="1" ht="12.75" customHeight="1" x14ac:dyDescent="0.2">
      <c r="A15" s="178"/>
      <c r="B15" s="157"/>
      <c r="C15" s="189">
        <v>4120</v>
      </c>
      <c r="D15" s="273" t="s">
        <v>43</v>
      </c>
      <c r="E15" s="241">
        <v>921</v>
      </c>
      <c r="F15" s="241">
        <v>921</v>
      </c>
      <c r="G15" s="240">
        <f t="shared" si="0"/>
        <v>100</v>
      </c>
      <c r="H15" s="198">
        <v>769</v>
      </c>
      <c r="I15" s="192">
        <f t="shared" si="1"/>
        <v>83.496199782844741</v>
      </c>
      <c r="J15" s="193">
        <f t="shared" si="2"/>
        <v>83.496199782844741</v>
      </c>
      <c r="K15" s="194"/>
    </row>
    <row r="16" spans="1:11" s="10" customFormat="1" ht="12.75" customHeight="1" x14ac:dyDescent="0.2">
      <c r="A16" s="178"/>
      <c r="B16" s="157"/>
      <c r="C16" s="165">
        <v>4210</v>
      </c>
      <c r="D16" s="273" t="s">
        <v>31</v>
      </c>
      <c r="E16" s="167"/>
      <c r="F16" s="167"/>
      <c r="G16" s="1308" t="e">
        <f t="shared" si="0"/>
        <v>#DIV/0!</v>
      </c>
      <c r="H16" s="270">
        <v>3988</v>
      </c>
      <c r="I16" s="618" t="e">
        <f t="shared" si="1"/>
        <v>#DIV/0!</v>
      </c>
      <c r="J16" s="1309" t="e">
        <f t="shared" si="2"/>
        <v>#DIV/0!</v>
      </c>
      <c r="K16" s="171"/>
    </row>
    <row r="17" spans="1:11" s="10" customFormat="1" ht="12.75" customHeight="1" x14ac:dyDescent="0.2">
      <c r="A17" s="178"/>
      <c r="B17" s="157"/>
      <c r="C17" s="165">
        <v>4300</v>
      </c>
      <c r="D17" s="269" t="s">
        <v>22</v>
      </c>
      <c r="E17" s="167"/>
      <c r="F17" s="167"/>
      <c r="G17" s="1308" t="e">
        <f t="shared" si="0"/>
        <v>#DIV/0!</v>
      </c>
      <c r="H17" s="270">
        <v>5000</v>
      </c>
      <c r="I17" s="618" t="e">
        <f t="shared" si="1"/>
        <v>#DIV/0!</v>
      </c>
      <c r="J17" s="1309" t="e">
        <f t="shared" si="2"/>
        <v>#DIV/0!</v>
      </c>
      <c r="K17" s="171"/>
    </row>
    <row r="18" spans="1:11" s="10" customFormat="1" ht="12.75" customHeight="1" x14ac:dyDescent="0.2">
      <c r="A18" s="178"/>
      <c r="B18" s="157"/>
      <c r="C18" s="165">
        <v>4440</v>
      </c>
      <c r="D18" s="314" t="s">
        <v>98</v>
      </c>
      <c r="E18" s="167">
        <v>911</v>
      </c>
      <c r="F18" s="167">
        <v>911</v>
      </c>
      <c r="G18" s="168">
        <f t="shared" si="0"/>
        <v>100</v>
      </c>
      <c r="H18" s="270"/>
      <c r="I18" s="170">
        <f t="shared" si="1"/>
        <v>0</v>
      </c>
      <c r="J18" s="271">
        <f t="shared" si="2"/>
        <v>0</v>
      </c>
      <c r="K18" s="171"/>
    </row>
    <row r="19" spans="1:11" s="10" customFormat="1" ht="15" customHeight="1" x14ac:dyDescent="0.2">
      <c r="A19" s="178"/>
      <c r="B19" s="232">
        <v>75018</v>
      </c>
      <c r="C19" s="232"/>
      <c r="D19" s="315" t="s">
        <v>99</v>
      </c>
      <c r="E19" s="146">
        <f>SUM(E20)</f>
        <v>3110</v>
      </c>
      <c r="F19" s="146">
        <f>SUM(F20)</f>
        <v>3110</v>
      </c>
      <c r="G19" s="147">
        <f t="shared" si="0"/>
        <v>100</v>
      </c>
      <c r="H19" s="233">
        <f>SUM(H20)</f>
        <v>3110</v>
      </c>
      <c r="I19" s="149">
        <f t="shared" si="1"/>
        <v>100</v>
      </c>
      <c r="J19" s="150">
        <f t="shared" si="2"/>
        <v>100</v>
      </c>
      <c r="K19" s="230"/>
    </row>
    <row r="20" spans="1:11" s="10" customFormat="1" ht="51.75" customHeight="1" x14ac:dyDescent="0.2">
      <c r="A20" s="178"/>
      <c r="B20" s="172"/>
      <c r="C20" s="172">
        <v>2710</v>
      </c>
      <c r="D20" s="316" t="s">
        <v>100</v>
      </c>
      <c r="E20" s="173">
        <v>3110</v>
      </c>
      <c r="F20" s="173">
        <v>3110</v>
      </c>
      <c r="G20" s="174">
        <f t="shared" si="0"/>
        <v>100</v>
      </c>
      <c r="H20" s="317">
        <v>3110</v>
      </c>
      <c r="I20" s="176">
        <f t="shared" si="1"/>
        <v>100</v>
      </c>
      <c r="J20" s="176">
        <f t="shared" si="2"/>
        <v>100</v>
      </c>
      <c r="K20" s="177"/>
    </row>
    <row r="21" spans="1:11" s="9" customFormat="1" ht="15" customHeight="1" x14ac:dyDescent="0.2">
      <c r="A21" s="153"/>
      <c r="B21" s="97">
        <v>75019</v>
      </c>
      <c r="C21" s="97"/>
      <c r="D21" s="228" t="s">
        <v>101</v>
      </c>
      <c r="E21" s="223">
        <f>SUM(E22:E24)</f>
        <v>241832</v>
      </c>
      <c r="F21" s="223">
        <f>SUM(F22:F24)</f>
        <v>241832</v>
      </c>
      <c r="G21" s="224">
        <f t="shared" si="0"/>
        <v>100</v>
      </c>
      <c r="H21" s="318">
        <f>SUM(H22:H24)</f>
        <v>243600</v>
      </c>
      <c r="I21" s="224">
        <f t="shared" si="1"/>
        <v>100.73108604320356</v>
      </c>
      <c r="J21" s="225">
        <f t="shared" si="2"/>
        <v>100.73108604320356</v>
      </c>
      <c r="K21" s="306"/>
    </row>
    <row r="22" spans="1:11" s="10" customFormat="1" ht="12.75" customHeight="1" x14ac:dyDescent="0.2">
      <c r="A22" s="178"/>
      <c r="B22" s="319"/>
      <c r="C22" s="319">
        <v>3030</v>
      </c>
      <c r="D22" s="320" t="s">
        <v>27</v>
      </c>
      <c r="E22" s="321">
        <v>234832</v>
      </c>
      <c r="F22" s="321">
        <v>234832</v>
      </c>
      <c r="G22" s="219">
        <f t="shared" si="0"/>
        <v>100</v>
      </c>
      <c r="H22" s="322">
        <v>236600</v>
      </c>
      <c r="I22" s="219">
        <f t="shared" si="1"/>
        <v>100.75287865367582</v>
      </c>
      <c r="J22" s="323">
        <f t="shared" si="2"/>
        <v>100.75287865367582</v>
      </c>
      <c r="K22" s="324"/>
    </row>
    <row r="23" spans="1:11" s="10" customFormat="1" ht="12.75" customHeight="1" x14ac:dyDescent="0.2">
      <c r="A23" s="178"/>
      <c r="B23" s="157"/>
      <c r="C23" s="189">
        <v>4210</v>
      </c>
      <c r="D23" s="273" t="s">
        <v>31</v>
      </c>
      <c r="E23" s="191">
        <v>2000</v>
      </c>
      <c r="F23" s="191">
        <v>2000</v>
      </c>
      <c r="G23" s="192">
        <f t="shared" si="0"/>
        <v>100</v>
      </c>
      <c r="H23" s="198">
        <v>2000</v>
      </c>
      <c r="I23" s="192">
        <f t="shared" si="1"/>
        <v>100</v>
      </c>
      <c r="J23" s="192">
        <f t="shared" si="2"/>
        <v>100</v>
      </c>
      <c r="K23" s="194"/>
    </row>
    <row r="24" spans="1:11" s="10" customFormat="1" ht="12.75" customHeight="1" x14ac:dyDescent="0.2">
      <c r="A24" s="178"/>
      <c r="B24" s="157"/>
      <c r="C24" s="325">
        <v>4300</v>
      </c>
      <c r="D24" s="326" t="s">
        <v>22</v>
      </c>
      <c r="E24" s="327">
        <v>5000</v>
      </c>
      <c r="F24" s="327">
        <v>5000</v>
      </c>
      <c r="G24" s="328">
        <f t="shared" si="0"/>
        <v>100</v>
      </c>
      <c r="H24" s="329">
        <v>5000</v>
      </c>
      <c r="I24" s="328">
        <f t="shared" si="1"/>
        <v>100</v>
      </c>
      <c r="J24" s="328">
        <f t="shared" si="2"/>
        <v>100</v>
      </c>
      <c r="K24" s="330"/>
    </row>
    <row r="25" spans="1:11" s="9" customFormat="1" ht="15" customHeight="1" x14ac:dyDescent="0.2">
      <c r="A25" s="153"/>
      <c r="B25" s="232">
        <v>75020</v>
      </c>
      <c r="C25" s="232"/>
      <c r="D25" s="122" t="s">
        <v>102</v>
      </c>
      <c r="E25" s="233">
        <f>SUM(E26:E52)</f>
        <v>4865480</v>
      </c>
      <c r="F25" s="233">
        <f>SUM(F26:F52)</f>
        <v>4865480</v>
      </c>
      <c r="G25" s="149">
        <f t="shared" si="0"/>
        <v>100</v>
      </c>
      <c r="H25" s="233">
        <f>SUM(H26:H52)</f>
        <v>4904676</v>
      </c>
      <c r="I25" s="149">
        <f t="shared" si="1"/>
        <v>100.80559369270863</v>
      </c>
      <c r="J25" s="150">
        <f t="shared" si="2"/>
        <v>100.80559369270863</v>
      </c>
      <c r="K25" s="230"/>
    </row>
    <row r="26" spans="1:11" s="9" customFormat="1" ht="12.75" customHeight="1" x14ac:dyDescent="0.25">
      <c r="A26" s="153"/>
      <c r="B26" s="97"/>
      <c r="C26" s="107">
        <v>3020</v>
      </c>
      <c r="D26" s="124" t="s">
        <v>37</v>
      </c>
      <c r="E26" s="256">
        <v>6950</v>
      </c>
      <c r="F26" s="256">
        <v>6950</v>
      </c>
      <c r="G26" s="128">
        <f t="shared" si="0"/>
        <v>100</v>
      </c>
      <c r="H26" s="256">
        <v>11850</v>
      </c>
      <c r="I26" s="128">
        <f t="shared" si="1"/>
        <v>170.50359712230215</v>
      </c>
      <c r="J26" s="129">
        <f t="shared" si="2"/>
        <v>170.50359712230215</v>
      </c>
      <c r="K26" s="231"/>
    </row>
    <row r="27" spans="1:11" s="10" customFormat="1" ht="12.75" customHeight="1" x14ac:dyDescent="0.2">
      <c r="A27" s="178"/>
      <c r="B27" s="157"/>
      <c r="C27" s="189">
        <v>4010</v>
      </c>
      <c r="D27" s="273" t="s">
        <v>39</v>
      </c>
      <c r="E27" s="191">
        <v>2641708</v>
      </c>
      <c r="F27" s="191">
        <v>2641708</v>
      </c>
      <c r="G27" s="192">
        <f t="shared" si="0"/>
        <v>100</v>
      </c>
      <c r="H27" s="198">
        <v>2748886</v>
      </c>
      <c r="I27" s="192">
        <f t="shared" si="1"/>
        <v>104.05714787554112</v>
      </c>
      <c r="J27" s="193">
        <f t="shared" si="2"/>
        <v>104.05714787554112</v>
      </c>
      <c r="K27" s="194"/>
    </row>
    <row r="28" spans="1:11" s="10" customFormat="1" ht="12.75" customHeight="1" x14ac:dyDescent="0.2">
      <c r="A28" s="178"/>
      <c r="B28" s="157"/>
      <c r="C28" s="189">
        <v>4040</v>
      </c>
      <c r="D28" s="273" t="s">
        <v>41</v>
      </c>
      <c r="E28" s="191">
        <v>194386</v>
      </c>
      <c r="F28" s="191">
        <v>194386</v>
      </c>
      <c r="G28" s="192">
        <f t="shared" si="0"/>
        <v>100</v>
      </c>
      <c r="H28" s="198">
        <v>214204</v>
      </c>
      <c r="I28" s="192">
        <f t="shared" si="1"/>
        <v>110.1951786651302</v>
      </c>
      <c r="J28" s="193">
        <f t="shared" si="2"/>
        <v>110.1951786651302</v>
      </c>
      <c r="K28" s="194"/>
    </row>
    <row r="29" spans="1:11" s="10" customFormat="1" ht="12.75" customHeight="1" x14ac:dyDescent="0.2">
      <c r="A29" s="178"/>
      <c r="B29" s="157"/>
      <c r="C29" s="189">
        <v>4110</v>
      </c>
      <c r="D29" s="273" t="s">
        <v>42</v>
      </c>
      <c r="E29" s="191">
        <v>475458</v>
      </c>
      <c r="F29" s="191">
        <v>475458</v>
      </c>
      <c r="G29" s="192">
        <f t="shared" si="0"/>
        <v>100</v>
      </c>
      <c r="H29" s="198">
        <v>491375</v>
      </c>
      <c r="I29" s="192">
        <f t="shared" si="1"/>
        <v>103.34771946207657</v>
      </c>
      <c r="J29" s="193">
        <f t="shared" si="2"/>
        <v>103.34771946207657</v>
      </c>
      <c r="K29" s="194"/>
    </row>
    <row r="30" spans="1:11" s="10" customFormat="1" ht="12.75" customHeight="1" x14ac:dyDescent="0.2">
      <c r="A30" s="178"/>
      <c r="B30" s="157"/>
      <c r="C30" s="189">
        <v>4120</v>
      </c>
      <c r="D30" s="273" t="s">
        <v>43</v>
      </c>
      <c r="E30" s="191">
        <v>67445</v>
      </c>
      <c r="F30" s="191">
        <v>67445</v>
      </c>
      <c r="G30" s="192">
        <f t="shared" si="0"/>
        <v>100</v>
      </c>
      <c r="H30" s="198">
        <v>70402</v>
      </c>
      <c r="I30" s="192">
        <f t="shared" si="1"/>
        <v>104.38431314404329</v>
      </c>
      <c r="J30" s="193">
        <f t="shared" si="2"/>
        <v>104.38431314404329</v>
      </c>
      <c r="K30" s="194"/>
    </row>
    <row r="31" spans="1:11" s="10" customFormat="1" ht="12.75" customHeight="1" x14ac:dyDescent="0.2">
      <c r="A31" s="178"/>
      <c r="B31" s="157"/>
      <c r="C31" s="189">
        <v>4170</v>
      </c>
      <c r="D31" s="273" t="s">
        <v>45</v>
      </c>
      <c r="E31" s="191">
        <v>50831</v>
      </c>
      <c r="F31" s="191">
        <v>50831</v>
      </c>
      <c r="G31" s="192">
        <f t="shared" si="0"/>
        <v>100</v>
      </c>
      <c r="H31" s="198">
        <v>26000</v>
      </c>
      <c r="I31" s="192">
        <f t="shared" si="1"/>
        <v>51.149888847356927</v>
      </c>
      <c r="J31" s="193">
        <f t="shared" si="2"/>
        <v>51.149888847356927</v>
      </c>
      <c r="K31" s="194"/>
    </row>
    <row r="32" spans="1:11" s="10" customFormat="1" ht="12.75" customHeight="1" x14ac:dyDescent="0.2">
      <c r="A32" s="178"/>
      <c r="B32" s="157"/>
      <c r="C32" s="189">
        <v>4210</v>
      </c>
      <c r="D32" s="273" t="s">
        <v>31</v>
      </c>
      <c r="E32" s="191">
        <v>488800</v>
      </c>
      <c r="F32" s="191">
        <v>488800</v>
      </c>
      <c r="G32" s="192">
        <f t="shared" si="0"/>
        <v>100</v>
      </c>
      <c r="H32" s="198">
        <v>506500</v>
      </c>
      <c r="I32" s="192">
        <f t="shared" si="1"/>
        <v>103.62111292962356</v>
      </c>
      <c r="J32" s="192">
        <f t="shared" si="2"/>
        <v>103.62111292962356</v>
      </c>
      <c r="K32" s="194"/>
    </row>
    <row r="33" spans="1:11" s="10" customFormat="1" ht="27" hidden="1" customHeight="1" x14ac:dyDescent="0.2">
      <c r="A33" s="178"/>
      <c r="B33" s="157"/>
      <c r="C33" s="189">
        <v>4230</v>
      </c>
      <c r="D33" s="190" t="s">
        <v>103</v>
      </c>
      <c r="E33" s="191"/>
      <c r="F33" s="191"/>
      <c r="G33" s="192" t="e">
        <f t="shared" si="0"/>
        <v>#DIV/0!</v>
      </c>
      <c r="H33" s="198"/>
      <c r="I33" s="192" t="e">
        <f t="shared" si="1"/>
        <v>#DIV/0!</v>
      </c>
      <c r="J33" s="193" t="e">
        <f t="shared" si="2"/>
        <v>#DIV/0!</v>
      </c>
      <c r="K33" s="194"/>
    </row>
    <row r="34" spans="1:11" s="10" customFormat="1" ht="12.75" customHeight="1" x14ac:dyDescent="0.2">
      <c r="A34" s="178"/>
      <c r="B34" s="157"/>
      <c r="C34" s="189">
        <v>4260</v>
      </c>
      <c r="D34" s="273" t="s">
        <v>46</v>
      </c>
      <c r="E34" s="191">
        <v>134500</v>
      </c>
      <c r="F34" s="191">
        <v>134500</v>
      </c>
      <c r="G34" s="192">
        <f t="shared" si="0"/>
        <v>100</v>
      </c>
      <c r="H34" s="198">
        <v>129500</v>
      </c>
      <c r="I34" s="192">
        <f t="shared" si="1"/>
        <v>96.282527881040892</v>
      </c>
      <c r="J34" s="193">
        <f t="shared" si="2"/>
        <v>96.282527881040892</v>
      </c>
      <c r="K34" s="194"/>
    </row>
    <row r="35" spans="1:11" s="10" customFormat="1" ht="12.75" customHeight="1" x14ac:dyDescent="0.2">
      <c r="A35" s="178"/>
      <c r="B35" s="157"/>
      <c r="C35" s="189">
        <v>4270</v>
      </c>
      <c r="D35" s="273" t="s">
        <v>47</v>
      </c>
      <c r="E35" s="191">
        <v>50000</v>
      </c>
      <c r="F35" s="191">
        <v>50000</v>
      </c>
      <c r="G35" s="192">
        <f t="shared" si="0"/>
        <v>100</v>
      </c>
      <c r="H35" s="198">
        <v>52100</v>
      </c>
      <c r="I35" s="192">
        <f t="shared" si="1"/>
        <v>104.2</v>
      </c>
      <c r="J35" s="193">
        <f t="shared" si="2"/>
        <v>104.2</v>
      </c>
      <c r="K35" s="194"/>
    </row>
    <row r="36" spans="1:11" s="10" customFormat="1" ht="12.75" customHeight="1" x14ac:dyDescent="0.2">
      <c r="A36" s="996"/>
      <c r="B36" s="325"/>
      <c r="C36" s="242">
        <v>4280</v>
      </c>
      <c r="D36" s="212" t="s">
        <v>48</v>
      </c>
      <c r="E36" s="244">
        <v>3420</v>
      </c>
      <c r="F36" s="244">
        <v>3420</v>
      </c>
      <c r="G36" s="332">
        <f t="shared" si="0"/>
        <v>100</v>
      </c>
      <c r="H36" s="333">
        <v>4560</v>
      </c>
      <c r="I36" s="332">
        <f t="shared" si="1"/>
        <v>133.33333333333331</v>
      </c>
      <c r="J36" s="652">
        <f t="shared" si="2"/>
        <v>133.33333333333331</v>
      </c>
      <c r="K36" s="246"/>
    </row>
    <row r="37" spans="1:11" s="10" customFormat="1" ht="12.75" customHeight="1" x14ac:dyDescent="0.2">
      <c r="A37" s="178"/>
      <c r="B37" s="157"/>
      <c r="C37" s="309">
        <v>4300</v>
      </c>
      <c r="D37" s="967" t="s">
        <v>22</v>
      </c>
      <c r="E37" s="337">
        <v>326700</v>
      </c>
      <c r="F37" s="337">
        <v>326700</v>
      </c>
      <c r="G37" s="267">
        <f t="shared" si="0"/>
        <v>100</v>
      </c>
      <c r="H37" s="266">
        <v>356000</v>
      </c>
      <c r="I37" s="267">
        <f t="shared" si="1"/>
        <v>108.96847260483624</v>
      </c>
      <c r="J37" s="311">
        <f t="shared" si="2"/>
        <v>108.96847260483624</v>
      </c>
      <c r="K37" s="268"/>
    </row>
    <row r="38" spans="1:11" s="10" customFormat="1" ht="18.75" customHeight="1" x14ac:dyDescent="0.2">
      <c r="A38" s="178"/>
      <c r="B38" s="157"/>
      <c r="C38" s="189">
        <v>4360</v>
      </c>
      <c r="D38" s="1004" t="s">
        <v>234</v>
      </c>
      <c r="E38" s="191">
        <v>38300</v>
      </c>
      <c r="F38" s="191">
        <v>38300</v>
      </c>
      <c r="G38" s="192">
        <f t="shared" si="0"/>
        <v>100</v>
      </c>
      <c r="H38" s="198">
        <v>36850</v>
      </c>
      <c r="I38" s="192">
        <f t="shared" si="1"/>
        <v>96.214099216710181</v>
      </c>
      <c r="J38" s="192">
        <f t="shared" si="2"/>
        <v>96.214099216710181</v>
      </c>
      <c r="K38" s="194"/>
    </row>
    <row r="39" spans="1:11" s="10" customFormat="1" ht="26.25" customHeight="1" x14ac:dyDescent="0.2">
      <c r="A39" s="178"/>
      <c r="B39" s="157"/>
      <c r="C39" s="189">
        <v>4380</v>
      </c>
      <c r="D39" s="197" t="s">
        <v>104</v>
      </c>
      <c r="E39" s="191">
        <v>1500</v>
      </c>
      <c r="F39" s="191">
        <v>1500</v>
      </c>
      <c r="G39" s="192">
        <f t="shared" si="0"/>
        <v>100</v>
      </c>
      <c r="H39" s="198">
        <v>1500</v>
      </c>
      <c r="I39" s="192">
        <f t="shared" si="1"/>
        <v>100</v>
      </c>
      <c r="J39" s="193">
        <f t="shared" si="2"/>
        <v>100</v>
      </c>
      <c r="K39" s="194"/>
    </row>
    <row r="40" spans="1:11" s="10" customFormat="1" ht="25.5" customHeight="1" x14ac:dyDescent="0.2">
      <c r="A40" s="178"/>
      <c r="B40" s="157"/>
      <c r="C40" s="189">
        <v>4390</v>
      </c>
      <c r="D40" s="197" t="s">
        <v>52</v>
      </c>
      <c r="E40" s="191">
        <v>49520</v>
      </c>
      <c r="F40" s="191">
        <v>49520</v>
      </c>
      <c r="G40" s="192">
        <f t="shared" si="0"/>
        <v>100</v>
      </c>
      <c r="H40" s="198">
        <v>40000</v>
      </c>
      <c r="I40" s="192">
        <f t="shared" si="1"/>
        <v>80.775444264943445</v>
      </c>
      <c r="J40" s="193">
        <f t="shared" si="2"/>
        <v>80.775444264943445</v>
      </c>
      <c r="K40" s="194"/>
    </row>
    <row r="41" spans="1:11" s="10" customFormat="1" ht="12.75" customHeight="1" x14ac:dyDescent="0.2">
      <c r="A41" s="178"/>
      <c r="B41" s="157"/>
      <c r="C41" s="189">
        <v>4410</v>
      </c>
      <c r="D41" s="273" t="s">
        <v>54</v>
      </c>
      <c r="E41" s="191">
        <v>5600</v>
      </c>
      <c r="F41" s="191">
        <v>5600</v>
      </c>
      <c r="G41" s="192">
        <f t="shared" si="0"/>
        <v>100</v>
      </c>
      <c r="H41" s="198">
        <v>5810</v>
      </c>
      <c r="I41" s="192">
        <f t="shared" si="1"/>
        <v>103.75000000000001</v>
      </c>
      <c r="J41" s="193">
        <f t="shared" si="2"/>
        <v>103.75000000000001</v>
      </c>
      <c r="K41" s="194"/>
    </row>
    <row r="42" spans="1:11" s="10" customFormat="1" ht="12.75" customHeight="1" x14ac:dyDescent="0.2">
      <c r="A42" s="178"/>
      <c r="B42" s="157"/>
      <c r="C42" s="189">
        <v>4420</v>
      </c>
      <c r="D42" s="273" t="s">
        <v>105</v>
      </c>
      <c r="E42" s="191">
        <v>4000</v>
      </c>
      <c r="F42" s="191">
        <v>4000</v>
      </c>
      <c r="G42" s="192">
        <f t="shared" si="0"/>
        <v>100</v>
      </c>
      <c r="H42" s="198">
        <v>4000</v>
      </c>
      <c r="I42" s="192">
        <f>SUM(H42/F42*100)</f>
        <v>100</v>
      </c>
      <c r="J42" s="193">
        <f>SUM(H42/E42*100)</f>
        <v>100</v>
      </c>
      <c r="K42" s="194"/>
    </row>
    <row r="43" spans="1:11" s="10" customFormat="1" ht="12.75" customHeight="1" x14ac:dyDescent="0.25">
      <c r="A43" s="178"/>
      <c r="B43" s="157"/>
      <c r="C43" s="188">
        <v>4430</v>
      </c>
      <c r="D43" s="195" t="s">
        <v>93</v>
      </c>
      <c r="E43" s="191">
        <v>92400</v>
      </c>
      <c r="F43" s="191">
        <v>92400</v>
      </c>
      <c r="G43" s="192">
        <f t="shared" si="0"/>
        <v>100</v>
      </c>
      <c r="H43" s="198">
        <v>88000</v>
      </c>
      <c r="I43" s="192">
        <f t="shared" si="1"/>
        <v>95.238095238095227</v>
      </c>
      <c r="J43" s="193">
        <f t="shared" si="2"/>
        <v>95.238095238095227</v>
      </c>
      <c r="K43" s="194"/>
    </row>
    <row r="44" spans="1:11" s="10" customFormat="1" ht="15" customHeight="1" x14ac:dyDescent="0.2">
      <c r="A44" s="178"/>
      <c r="B44" s="157"/>
      <c r="C44" s="189">
        <v>4440</v>
      </c>
      <c r="D44" s="273" t="s">
        <v>55</v>
      </c>
      <c r="E44" s="191">
        <v>65822</v>
      </c>
      <c r="F44" s="191">
        <v>65822</v>
      </c>
      <c r="G44" s="192">
        <f t="shared" si="0"/>
        <v>100</v>
      </c>
      <c r="H44" s="198">
        <v>66639</v>
      </c>
      <c r="I44" s="192">
        <f t="shared" si="1"/>
        <v>101.24122633769863</v>
      </c>
      <c r="J44" s="193">
        <f t="shared" si="2"/>
        <v>101.24122633769863</v>
      </c>
      <c r="K44" s="194"/>
    </row>
    <row r="45" spans="1:11" s="10" customFormat="1" ht="12.75" hidden="1" customHeight="1" x14ac:dyDescent="0.2">
      <c r="A45" s="178"/>
      <c r="B45" s="157"/>
      <c r="C45" s="189">
        <v>4530</v>
      </c>
      <c r="D45" s="273" t="s">
        <v>199</v>
      </c>
      <c r="E45" s="191"/>
      <c r="F45" s="191"/>
      <c r="G45" s="192" t="e">
        <f t="shared" si="0"/>
        <v>#DIV/0!</v>
      </c>
      <c r="H45" s="198"/>
      <c r="I45" s="192" t="e">
        <f t="shared" si="1"/>
        <v>#DIV/0!</v>
      </c>
      <c r="J45" s="193" t="e">
        <f t="shared" si="2"/>
        <v>#DIV/0!</v>
      </c>
      <c r="K45" s="194"/>
    </row>
    <row r="46" spans="1:11" s="10" customFormat="1" ht="12.75" customHeight="1" x14ac:dyDescent="0.2">
      <c r="A46" s="178"/>
      <c r="B46" s="157"/>
      <c r="C46" s="189">
        <v>4530</v>
      </c>
      <c r="D46" s="273" t="s">
        <v>232</v>
      </c>
      <c r="E46" s="191">
        <v>25000</v>
      </c>
      <c r="F46" s="191">
        <v>25000</v>
      </c>
      <c r="G46" s="192">
        <f t="shared" si="0"/>
        <v>100</v>
      </c>
      <c r="H46" s="198">
        <v>25000</v>
      </c>
      <c r="I46" s="192">
        <f>SUM(H46/F46*100)</f>
        <v>100</v>
      </c>
      <c r="J46" s="193">
        <f>SUM(H46/E46*100)</f>
        <v>100</v>
      </c>
      <c r="K46" s="194"/>
    </row>
    <row r="47" spans="1:11" s="10" customFormat="1" ht="12.75" customHeight="1" x14ac:dyDescent="0.2">
      <c r="A47" s="178"/>
      <c r="B47" s="157"/>
      <c r="C47" s="189">
        <v>4580</v>
      </c>
      <c r="D47" s="273" t="s">
        <v>107</v>
      </c>
      <c r="E47" s="191">
        <v>1000</v>
      </c>
      <c r="F47" s="191">
        <v>1000</v>
      </c>
      <c r="G47" s="192">
        <f t="shared" si="0"/>
        <v>100</v>
      </c>
      <c r="H47" s="198">
        <v>500</v>
      </c>
      <c r="I47" s="192">
        <f t="shared" si="1"/>
        <v>50</v>
      </c>
      <c r="J47" s="193">
        <f t="shared" si="2"/>
        <v>50</v>
      </c>
      <c r="K47" s="194"/>
    </row>
    <row r="48" spans="1:11" s="10" customFormat="1" ht="12.75" customHeight="1" x14ac:dyDescent="0.2">
      <c r="A48" s="178"/>
      <c r="B48" s="157"/>
      <c r="C48" s="189">
        <v>4610</v>
      </c>
      <c r="D48" s="273" t="s">
        <v>95</v>
      </c>
      <c r="E48" s="191">
        <v>3500</v>
      </c>
      <c r="F48" s="191">
        <v>3500</v>
      </c>
      <c r="G48" s="192">
        <f t="shared" si="0"/>
        <v>100</v>
      </c>
      <c r="H48" s="198">
        <v>5000</v>
      </c>
      <c r="I48" s="192">
        <f t="shared" si="1"/>
        <v>142.85714285714286</v>
      </c>
      <c r="J48" s="193">
        <f t="shared" si="2"/>
        <v>142.85714285714286</v>
      </c>
      <c r="K48" s="194"/>
    </row>
    <row r="49" spans="1:11" s="10" customFormat="1" ht="26.25" customHeight="1" x14ac:dyDescent="0.2">
      <c r="A49" s="178"/>
      <c r="B49" s="157"/>
      <c r="C49" s="189">
        <v>4700</v>
      </c>
      <c r="D49" s="331" t="s">
        <v>60</v>
      </c>
      <c r="E49" s="191">
        <v>18640</v>
      </c>
      <c r="F49" s="191">
        <v>18640</v>
      </c>
      <c r="G49" s="192">
        <f t="shared" si="0"/>
        <v>100</v>
      </c>
      <c r="H49" s="198">
        <v>20000</v>
      </c>
      <c r="I49" s="192">
        <f t="shared" si="1"/>
        <v>107.29613733905579</v>
      </c>
      <c r="J49" s="193">
        <f t="shared" si="2"/>
        <v>107.29613733905579</v>
      </c>
      <c r="K49" s="194"/>
    </row>
    <row r="50" spans="1:11" s="10" customFormat="1" ht="16.5" customHeight="1" x14ac:dyDescent="0.2">
      <c r="A50" s="178"/>
      <c r="B50" s="157"/>
      <c r="C50" s="165">
        <v>6050</v>
      </c>
      <c r="D50" s="273" t="s">
        <v>61</v>
      </c>
      <c r="E50" s="169">
        <v>120000</v>
      </c>
      <c r="F50" s="169">
        <v>120000</v>
      </c>
      <c r="G50" s="170">
        <f t="shared" si="0"/>
        <v>100</v>
      </c>
      <c r="H50" s="270"/>
      <c r="I50" s="170">
        <f t="shared" si="1"/>
        <v>0</v>
      </c>
      <c r="J50" s="271">
        <f t="shared" si="2"/>
        <v>0</v>
      </c>
      <c r="K50" s="171"/>
    </row>
    <row r="51" spans="1:11" s="10" customFormat="1" ht="12.75" hidden="1" customHeight="1" x14ac:dyDescent="0.2">
      <c r="A51" s="178"/>
      <c r="B51" s="157"/>
      <c r="C51" s="165">
        <v>6059</v>
      </c>
      <c r="D51" s="273" t="s">
        <v>61</v>
      </c>
      <c r="E51" s="169">
        <v>0</v>
      </c>
      <c r="F51" s="169">
        <v>0</v>
      </c>
      <c r="G51" s="170" t="e">
        <f t="shared" si="0"/>
        <v>#DIV/0!</v>
      </c>
      <c r="H51" s="270">
        <v>0</v>
      </c>
      <c r="I51" s="170" t="e">
        <f t="shared" si="1"/>
        <v>#DIV/0!</v>
      </c>
      <c r="J51" s="271" t="e">
        <f t="shared" si="2"/>
        <v>#DIV/0!</v>
      </c>
      <c r="K51" s="171"/>
    </row>
    <row r="52" spans="1:11" s="10" customFormat="1" ht="25.5" hidden="1" customHeight="1" x14ac:dyDescent="0.2">
      <c r="A52" s="178"/>
      <c r="B52" s="157"/>
      <c r="C52" s="242">
        <v>6060</v>
      </c>
      <c r="D52" s="243" t="s">
        <v>62</v>
      </c>
      <c r="E52" s="244">
        <v>0</v>
      </c>
      <c r="F52" s="244">
        <v>0</v>
      </c>
      <c r="G52" s="332" t="e">
        <f t="shared" si="0"/>
        <v>#DIV/0!</v>
      </c>
      <c r="H52" s="333">
        <v>0</v>
      </c>
      <c r="I52" s="332" t="e">
        <f t="shared" si="1"/>
        <v>#DIV/0!</v>
      </c>
      <c r="J52" s="332" t="e">
        <f t="shared" si="2"/>
        <v>#DIV/0!</v>
      </c>
      <c r="K52" s="246"/>
    </row>
    <row r="53" spans="1:11" s="10" customFormat="1" ht="30" customHeight="1" x14ac:dyDescent="0.2">
      <c r="A53" s="178"/>
      <c r="B53" s="232">
        <v>75023</v>
      </c>
      <c r="C53" s="172"/>
      <c r="D53" s="334" t="s">
        <v>108</v>
      </c>
      <c r="E53" s="148">
        <f>SUM(E54:E55)</f>
        <v>6000</v>
      </c>
      <c r="F53" s="148">
        <f>SUM(F54:F55)</f>
        <v>6000</v>
      </c>
      <c r="G53" s="149">
        <f t="shared" si="0"/>
        <v>100</v>
      </c>
      <c r="H53" s="233">
        <f>SUM(H54:H55)</f>
        <v>0</v>
      </c>
      <c r="I53" s="149">
        <f t="shared" si="1"/>
        <v>0</v>
      </c>
      <c r="J53" s="149">
        <f t="shared" si="2"/>
        <v>0</v>
      </c>
      <c r="K53" s="230"/>
    </row>
    <row r="54" spans="1:11" s="10" customFormat="1" ht="48" customHeight="1" x14ac:dyDescent="0.2">
      <c r="A54" s="178"/>
      <c r="B54" s="580"/>
      <c r="C54" s="570">
        <v>2710</v>
      </c>
      <c r="D54" s="582" t="s">
        <v>100</v>
      </c>
      <c r="E54" s="396">
        <v>6000</v>
      </c>
      <c r="F54" s="396">
        <v>6000</v>
      </c>
      <c r="G54" s="596">
        <f t="shared" si="0"/>
        <v>100</v>
      </c>
      <c r="H54" s="597"/>
      <c r="I54" s="596">
        <f t="shared" si="1"/>
        <v>0</v>
      </c>
      <c r="J54" s="596">
        <f t="shared" si="2"/>
        <v>0</v>
      </c>
      <c r="K54" s="592"/>
    </row>
    <row r="55" spans="1:11" s="10" customFormat="1" ht="64.5" hidden="1" customHeight="1" x14ac:dyDescent="0.2">
      <c r="A55" s="565"/>
      <c r="B55" s="570"/>
      <c r="C55" s="570">
        <v>6300</v>
      </c>
      <c r="D55" s="582" t="s">
        <v>225</v>
      </c>
      <c r="E55" s="396"/>
      <c r="F55" s="396"/>
      <c r="G55" s="596" t="e">
        <f t="shared" si="0"/>
        <v>#DIV/0!</v>
      </c>
      <c r="H55" s="597"/>
      <c r="I55" s="596" t="e">
        <f>SUM(H55/F55*100)</f>
        <v>#DIV/0!</v>
      </c>
      <c r="J55" s="596" t="e">
        <f>SUM(H55/E55*100)</f>
        <v>#DIV/0!</v>
      </c>
      <c r="K55" s="592"/>
    </row>
    <row r="56" spans="1:11" s="9" customFormat="1" ht="15" customHeight="1" x14ac:dyDescent="0.2">
      <c r="A56" s="153"/>
      <c r="B56" s="577">
        <v>75045</v>
      </c>
      <c r="C56" s="577"/>
      <c r="D56" s="953" t="s">
        <v>109</v>
      </c>
      <c r="E56" s="1101">
        <f>SUM(E57:E60)</f>
        <v>17270</v>
      </c>
      <c r="F56" s="1101">
        <f>SUM(F57:F60)</f>
        <v>17270</v>
      </c>
      <c r="G56" s="955">
        <f t="shared" si="0"/>
        <v>100</v>
      </c>
      <c r="H56" s="966">
        <f>SUM(H57:H60)</f>
        <v>22000</v>
      </c>
      <c r="I56" s="955">
        <f t="shared" si="1"/>
        <v>127.38853503184713</v>
      </c>
      <c r="J56" s="955">
        <f t="shared" si="2"/>
        <v>127.38853503184713</v>
      </c>
      <c r="K56" s="956"/>
    </row>
    <row r="57" spans="1:11" s="9" customFormat="1" ht="12.75" customHeight="1" x14ac:dyDescent="0.2">
      <c r="A57" s="153"/>
      <c r="B57" s="97"/>
      <c r="C57" s="309">
        <v>4110</v>
      </c>
      <c r="D57" s="310" t="s">
        <v>42</v>
      </c>
      <c r="E57" s="492">
        <v>722</v>
      </c>
      <c r="F57" s="492">
        <v>722</v>
      </c>
      <c r="G57" s="267">
        <f t="shared" si="0"/>
        <v>100</v>
      </c>
      <c r="H57" s="266">
        <v>1500</v>
      </c>
      <c r="I57" s="267">
        <f t="shared" si="1"/>
        <v>207.75623268698064</v>
      </c>
      <c r="J57" s="267">
        <f t="shared" si="2"/>
        <v>207.75623268698064</v>
      </c>
      <c r="K57" s="312"/>
    </row>
    <row r="58" spans="1:11" s="9" customFormat="1" ht="12.75" customHeight="1" x14ac:dyDescent="0.2">
      <c r="A58" s="153"/>
      <c r="B58" s="97"/>
      <c r="C58" s="189">
        <v>4170</v>
      </c>
      <c r="D58" s="273" t="s">
        <v>45</v>
      </c>
      <c r="E58" s="485">
        <v>10500</v>
      </c>
      <c r="F58" s="485">
        <v>10500</v>
      </c>
      <c r="G58" s="192">
        <f t="shared" si="0"/>
        <v>100</v>
      </c>
      <c r="H58" s="198">
        <v>13000</v>
      </c>
      <c r="I58" s="192">
        <f t="shared" si="1"/>
        <v>123.80952380952381</v>
      </c>
      <c r="J58" s="192">
        <f t="shared" si="2"/>
        <v>123.80952380952381</v>
      </c>
      <c r="K58" s="313"/>
    </row>
    <row r="59" spans="1:11" s="9" customFormat="1" ht="12.75" customHeight="1" x14ac:dyDescent="0.2">
      <c r="A59" s="153"/>
      <c r="B59" s="97"/>
      <c r="C59" s="189">
        <v>4210</v>
      </c>
      <c r="D59" s="273" t="s">
        <v>31</v>
      </c>
      <c r="E59" s="485">
        <v>578.16</v>
      </c>
      <c r="F59" s="485">
        <v>578.16</v>
      </c>
      <c r="G59" s="192">
        <f t="shared" si="0"/>
        <v>100</v>
      </c>
      <c r="H59" s="198">
        <v>1000</v>
      </c>
      <c r="I59" s="192">
        <f t="shared" si="1"/>
        <v>172.96250172962502</v>
      </c>
      <c r="J59" s="192">
        <f t="shared" si="2"/>
        <v>172.96250172962502</v>
      </c>
      <c r="K59" s="313"/>
    </row>
    <row r="60" spans="1:11" s="9" customFormat="1" ht="12.75" customHeight="1" x14ac:dyDescent="0.2">
      <c r="A60" s="153"/>
      <c r="B60" s="97"/>
      <c r="C60" s="242">
        <v>4300</v>
      </c>
      <c r="D60" s="338" t="s">
        <v>22</v>
      </c>
      <c r="E60" s="245">
        <v>5469.84</v>
      </c>
      <c r="F60" s="245">
        <v>5469.84</v>
      </c>
      <c r="G60" s="332">
        <f t="shared" si="0"/>
        <v>100</v>
      </c>
      <c r="H60" s="333">
        <v>6500</v>
      </c>
      <c r="I60" s="332">
        <f t="shared" si="1"/>
        <v>118.83345765141212</v>
      </c>
      <c r="J60" s="332">
        <f t="shared" si="2"/>
        <v>118.83345765141212</v>
      </c>
      <c r="K60" s="339"/>
    </row>
    <row r="61" spans="1:11" ht="15" customHeight="1" x14ac:dyDescent="0.2">
      <c r="A61" s="292"/>
      <c r="B61" s="122">
        <v>75075</v>
      </c>
      <c r="C61" s="232"/>
      <c r="D61" s="122" t="s">
        <v>110</v>
      </c>
      <c r="E61" s="148">
        <f>SUM(E62:E66)</f>
        <v>209470</v>
      </c>
      <c r="F61" s="148">
        <f>SUM(F62:F66)</f>
        <v>209470</v>
      </c>
      <c r="G61" s="149">
        <f t="shared" si="0"/>
        <v>100</v>
      </c>
      <c r="H61" s="148">
        <f>SUM(H62:H66)</f>
        <v>225470</v>
      </c>
      <c r="I61" s="149">
        <f t="shared" si="1"/>
        <v>107.63832529717858</v>
      </c>
      <c r="J61" s="149">
        <f t="shared" si="2"/>
        <v>107.63832529717858</v>
      </c>
      <c r="K61" s="230"/>
    </row>
    <row r="62" spans="1:11" ht="66.75" customHeight="1" x14ac:dyDescent="0.2">
      <c r="A62" s="636"/>
      <c r="B62" s="953"/>
      <c r="C62" s="580">
        <v>2310</v>
      </c>
      <c r="D62" s="595" t="s">
        <v>150</v>
      </c>
      <c r="E62" s="965">
        <v>20000</v>
      </c>
      <c r="F62" s="965">
        <v>20000</v>
      </c>
      <c r="G62" s="574">
        <f t="shared" si="0"/>
        <v>100</v>
      </c>
      <c r="H62" s="965">
        <v>20000</v>
      </c>
      <c r="I62" s="574">
        <f>SUM(H62/F62*100)</f>
        <v>100</v>
      </c>
      <c r="J62" s="574">
        <f t="shared" si="2"/>
        <v>100</v>
      </c>
      <c r="K62" s="1305"/>
    </row>
    <row r="63" spans="1:11" ht="15" customHeight="1" x14ac:dyDescent="0.25">
      <c r="A63" s="292"/>
      <c r="B63" s="281"/>
      <c r="C63" s="309">
        <v>4170</v>
      </c>
      <c r="D63" s="310" t="s">
        <v>45</v>
      </c>
      <c r="E63" s="337">
        <v>15950</v>
      </c>
      <c r="F63" s="337">
        <v>15950</v>
      </c>
      <c r="G63" s="267">
        <f t="shared" si="0"/>
        <v>100</v>
      </c>
      <c r="H63" s="337">
        <v>15950</v>
      </c>
      <c r="I63" s="285">
        <f>SUM(H63/F63*100)</f>
        <v>100</v>
      </c>
      <c r="J63" s="285">
        <f>SUM(H63/E63*100)</f>
        <v>100</v>
      </c>
      <c r="K63" s="268"/>
    </row>
    <row r="64" spans="1:11" ht="15" hidden="1" customHeight="1" x14ac:dyDescent="0.25">
      <c r="A64" s="292"/>
      <c r="B64" s="281"/>
      <c r="C64" s="189">
        <v>4190</v>
      </c>
      <c r="D64" s="273" t="s">
        <v>226</v>
      </c>
      <c r="E64" s="191"/>
      <c r="F64" s="191"/>
      <c r="G64" s="192" t="e">
        <f t="shared" si="0"/>
        <v>#DIV/0!</v>
      </c>
      <c r="H64" s="191"/>
      <c r="I64" s="183" t="e">
        <f>SUM(H64/F64*100)</f>
        <v>#DIV/0!</v>
      </c>
      <c r="J64" s="183" t="e">
        <f>SUM(H64/E64*100)</f>
        <v>#DIV/0!</v>
      </c>
      <c r="K64" s="194"/>
    </row>
    <row r="65" spans="1:11" ht="12.75" customHeight="1" x14ac:dyDescent="0.25">
      <c r="A65" s="292"/>
      <c r="B65" s="293"/>
      <c r="C65" s="188">
        <v>4210</v>
      </c>
      <c r="D65" s="181" t="s">
        <v>31</v>
      </c>
      <c r="E65" s="182">
        <v>86000</v>
      </c>
      <c r="F65" s="182">
        <v>86000</v>
      </c>
      <c r="G65" s="183">
        <f t="shared" si="0"/>
        <v>100</v>
      </c>
      <c r="H65" s="182">
        <v>86000</v>
      </c>
      <c r="I65" s="183">
        <f t="shared" si="1"/>
        <v>100</v>
      </c>
      <c r="J65" s="183">
        <f t="shared" si="2"/>
        <v>100</v>
      </c>
      <c r="K65" s="185"/>
    </row>
    <row r="66" spans="1:11" ht="12.75" customHeight="1" x14ac:dyDescent="0.25">
      <c r="A66" s="292"/>
      <c r="B66" s="293"/>
      <c r="C66" s="115">
        <v>4300</v>
      </c>
      <c r="D66" s="116" t="s">
        <v>22</v>
      </c>
      <c r="E66" s="340">
        <v>87520</v>
      </c>
      <c r="F66" s="340">
        <v>87520</v>
      </c>
      <c r="G66" s="120">
        <f t="shared" si="0"/>
        <v>100</v>
      </c>
      <c r="H66" s="340">
        <v>103520</v>
      </c>
      <c r="I66" s="120">
        <f t="shared" si="1"/>
        <v>118.28153564899451</v>
      </c>
      <c r="J66" s="120">
        <f t="shared" si="2"/>
        <v>118.28153564899451</v>
      </c>
      <c r="K66" s="341"/>
    </row>
    <row r="67" spans="1:11" ht="15" customHeight="1" x14ac:dyDescent="0.25">
      <c r="A67" s="216"/>
      <c r="B67" s="122">
        <v>75095</v>
      </c>
      <c r="C67" s="232"/>
      <c r="D67" s="122" t="s">
        <v>71</v>
      </c>
      <c r="E67" s="148">
        <f>SUM(E69:E71)</f>
        <v>8000</v>
      </c>
      <c r="F67" s="148">
        <f>SUM(F69:F71)</f>
        <v>8000</v>
      </c>
      <c r="G67" s="258">
        <f t="shared" si="0"/>
        <v>100</v>
      </c>
      <c r="H67" s="233">
        <f>SUM(H69:H71)</f>
        <v>15000</v>
      </c>
      <c r="I67" s="149">
        <f t="shared" si="1"/>
        <v>187.5</v>
      </c>
      <c r="J67" s="258">
        <f t="shared" si="2"/>
        <v>187.5</v>
      </c>
      <c r="K67" s="230"/>
    </row>
    <row r="68" spans="1:11" ht="70.5" hidden="1" customHeight="1" x14ac:dyDescent="0.25">
      <c r="A68" s="216"/>
      <c r="B68" s="281"/>
      <c r="C68" s="157">
        <v>2310</v>
      </c>
      <c r="D68" s="158" t="s">
        <v>150</v>
      </c>
      <c r="E68" s="617"/>
      <c r="F68" s="617"/>
      <c r="G68" s="614"/>
      <c r="H68" s="303"/>
      <c r="I68" s="304"/>
      <c r="J68" s="614"/>
      <c r="K68" s="464"/>
    </row>
    <row r="69" spans="1:11" ht="77.25" customHeight="1" x14ac:dyDescent="0.25">
      <c r="A69" s="216"/>
      <c r="B69" s="281"/>
      <c r="C69" s="123" t="s">
        <v>72</v>
      </c>
      <c r="D69" s="247" t="s">
        <v>73</v>
      </c>
      <c r="E69" s="127">
        <v>2000</v>
      </c>
      <c r="F69" s="127">
        <v>2000</v>
      </c>
      <c r="G69" s="248">
        <f t="shared" si="0"/>
        <v>100</v>
      </c>
      <c r="H69" s="256">
        <v>5000</v>
      </c>
      <c r="I69" s="128">
        <f t="shared" si="1"/>
        <v>250</v>
      </c>
      <c r="J69" s="248">
        <f t="shared" si="2"/>
        <v>250</v>
      </c>
      <c r="K69" s="231"/>
    </row>
    <row r="70" spans="1:11" ht="15" x14ac:dyDescent="0.25">
      <c r="A70" s="216"/>
      <c r="B70" s="217"/>
      <c r="C70" s="188">
        <v>4210</v>
      </c>
      <c r="D70" s="181" t="s">
        <v>31</v>
      </c>
      <c r="E70" s="182">
        <v>5000</v>
      </c>
      <c r="F70" s="182">
        <v>5000</v>
      </c>
      <c r="G70" s="342">
        <f t="shared" si="0"/>
        <v>100</v>
      </c>
      <c r="H70" s="182">
        <v>5000</v>
      </c>
      <c r="I70" s="342">
        <f t="shared" si="1"/>
        <v>100</v>
      </c>
      <c r="J70" s="342">
        <f t="shared" si="2"/>
        <v>100</v>
      </c>
      <c r="K70" s="185"/>
    </row>
    <row r="71" spans="1:11" ht="15.75" thickBot="1" x14ac:dyDescent="0.3">
      <c r="A71" s="250"/>
      <c r="B71" s="274"/>
      <c r="C71" s="294">
        <v>4300</v>
      </c>
      <c r="D71" s="343" t="s">
        <v>22</v>
      </c>
      <c r="E71" s="295">
        <v>1000</v>
      </c>
      <c r="F71" s="295">
        <v>1000</v>
      </c>
      <c r="G71" s="344">
        <f t="shared" si="0"/>
        <v>100</v>
      </c>
      <c r="H71" s="295">
        <v>5000</v>
      </c>
      <c r="I71" s="296">
        <f t="shared" si="1"/>
        <v>500</v>
      </c>
      <c r="J71" s="296">
        <f t="shared" si="2"/>
        <v>500</v>
      </c>
      <c r="K71" s="297"/>
    </row>
    <row r="72" spans="1:11" x14ac:dyDescent="0.2">
      <c r="C72" s="12"/>
    </row>
  </sheetData>
  <sheetProtection selectLockedCells="1" selectUnlockedCells="1"/>
  <mergeCells count="1">
    <mergeCell ref="D6:D8"/>
  </mergeCells>
  <phoneticPr fontId="11" type="noConversion"/>
  <printOptions horizontalCentered="1"/>
  <pageMargins left="0.70866141732283472" right="0.70866141732283472" top="0.98425196850393704" bottom="0.70866141732283472" header="0" footer="0"/>
  <pageSetup paperSize="9" scale="91" firstPageNumber="0" orientation="landscape" r:id="rId1"/>
  <headerFooter alignWithMargins="0"/>
  <rowBreaks count="2" manualBreakCount="2">
    <brk id="36" max="16383" man="1"/>
    <brk id="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15" zoomScaleNormal="115" workbookViewId="0">
      <selection activeCell="D3" sqref="D3"/>
    </sheetView>
  </sheetViews>
  <sheetFormatPr defaultRowHeight="12.75" x14ac:dyDescent="0.2"/>
  <cols>
    <col min="1" max="1" width="6.28515625" style="1" customWidth="1"/>
    <col min="2" max="2" width="7.5703125" style="1" customWidth="1"/>
    <col min="3" max="3" width="6.7109375" style="2" customWidth="1"/>
    <col min="4" max="4" width="44.7109375" style="3" customWidth="1"/>
    <col min="5" max="5" width="14.7109375" style="3" customWidth="1"/>
    <col min="6" max="6" width="14.7109375" style="1" customWidth="1"/>
    <col min="7" max="7" width="12.85546875" style="1" customWidth="1"/>
    <col min="8" max="8" width="14.7109375" style="1" customWidth="1"/>
    <col min="9" max="10" width="11.42578125" style="1" bestFit="1" customWidth="1"/>
    <col min="11" max="11" width="8.7109375" style="1" customWidth="1"/>
    <col min="12" max="16384" width="9.140625" style="1"/>
  </cols>
  <sheetData>
    <row r="1" spans="1:11" ht="15" x14ac:dyDescent="0.25">
      <c r="B1" s="51"/>
      <c r="C1" s="52"/>
      <c r="D1" s="51"/>
      <c r="E1" s="51"/>
      <c r="F1" s="51"/>
      <c r="G1" s="51"/>
      <c r="H1" s="53"/>
      <c r="I1" s="54" t="s">
        <v>74</v>
      </c>
      <c r="J1" s="51"/>
      <c r="K1" s="51"/>
    </row>
    <row r="2" spans="1:11" ht="15" x14ac:dyDescent="0.25">
      <c r="B2" s="51"/>
      <c r="C2" s="52"/>
      <c r="D2" s="51"/>
      <c r="E2" s="51"/>
      <c r="F2" s="51"/>
      <c r="G2" s="51"/>
      <c r="H2" s="53"/>
      <c r="I2" s="53" t="s">
        <v>217</v>
      </c>
      <c r="J2" s="51"/>
      <c r="K2" s="51"/>
    </row>
    <row r="3" spans="1:11" ht="15" x14ac:dyDescent="0.25">
      <c r="B3" s="51"/>
      <c r="C3" s="52"/>
      <c r="D3" s="51"/>
      <c r="E3" s="51"/>
      <c r="F3" s="51"/>
      <c r="G3" s="51"/>
      <c r="H3" s="53"/>
      <c r="I3" s="54" t="s">
        <v>239</v>
      </c>
      <c r="J3" s="51"/>
      <c r="K3" s="51"/>
    </row>
    <row r="4" spans="1:11" ht="15" x14ac:dyDescent="0.25">
      <c r="B4" s="51"/>
      <c r="C4" s="52"/>
      <c r="D4" s="101" t="s">
        <v>255</v>
      </c>
      <c r="E4" s="101"/>
      <c r="F4" s="51"/>
      <c r="G4" s="51"/>
      <c r="H4" s="51"/>
      <c r="I4" s="51"/>
      <c r="J4" s="51"/>
      <c r="K4" s="51"/>
    </row>
    <row r="5" spans="1:11" ht="15" x14ac:dyDescent="0.25"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1" ht="15" x14ac:dyDescent="0.25">
      <c r="A6" s="4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5" x14ac:dyDescent="0.25">
      <c r="A7" s="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5" x14ac:dyDescent="0.25">
      <c r="A8" s="14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x14ac:dyDescent="0.2">
      <c r="A9" s="6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8" customFormat="1" ht="48.75" customHeight="1" x14ac:dyDescent="0.2">
      <c r="A10" s="15">
        <v>751</v>
      </c>
      <c r="B10" s="97"/>
      <c r="C10" s="97"/>
      <c r="D10" s="345" t="s">
        <v>111</v>
      </c>
      <c r="E10" s="46">
        <f>SUM(E11)</f>
        <v>0</v>
      </c>
      <c r="F10" s="46">
        <f>SUM(F11)</f>
        <v>0</v>
      </c>
      <c r="G10" s="47" t="e">
        <f>SUM(F10/E10*100)</f>
        <v>#DIV/0!</v>
      </c>
      <c r="H10" s="48">
        <f>SUM(H11)</f>
        <v>0</v>
      </c>
      <c r="I10" s="49" t="e">
        <f>SUM(H10/F10*100)</f>
        <v>#DIV/0!</v>
      </c>
      <c r="J10" s="99" t="e">
        <f>SUM(H10/E10*100)</f>
        <v>#DIV/0!</v>
      </c>
      <c r="K10" s="262"/>
    </row>
    <row r="11" spans="1:11" s="9" customFormat="1" ht="55.5" customHeight="1" x14ac:dyDescent="0.2">
      <c r="A11" s="16"/>
      <c r="B11" s="100">
        <v>75109</v>
      </c>
      <c r="C11" s="100"/>
      <c r="D11" s="346" t="s">
        <v>112</v>
      </c>
      <c r="E11" s="90">
        <f>SUM(E12:E18)</f>
        <v>0</v>
      </c>
      <c r="F11" s="90">
        <f>SUM(F12:F18)</f>
        <v>0</v>
      </c>
      <c r="G11" s="298" t="e">
        <f>SUM(F11/E11*100)</f>
        <v>#DIV/0!</v>
      </c>
      <c r="H11" s="142">
        <f>SUM(H12:H18)</f>
        <v>0</v>
      </c>
      <c r="I11" s="94" t="e">
        <f>SUM(H11/F11*100)</f>
        <v>#DIV/0!</v>
      </c>
      <c r="J11" s="143" t="e">
        <f>SUM(H11/E11*100)</f>
        <v>#DIV/0!</v>
      </c>
      <c r="K11" s="277"/>
    </row>
    <row r="12" spans="1:11" s="9" customFormat="1" ht="12.75" customHeight="1" x14ac:dyDescent="0.2">
      <c r="A12" s="19"/>
      <c r="B12" s="97"/>
      <c r="C12" s="238">
        <v>3030</v>
      </c>
      <c r="D12" s="263" t="s">
        <v>27</v>
      </c>
      <c r="E12" s="125"/>
      <c r="F12" s="125"/>
      <c r="G12" s="126" t="e">
        <f t="shared" ref="G12:G17" si="0">SUM(F12/E12*100)</f>
        <v>#DIV/0!</v>
      </c>
      <c r="H12" s="256"/>
      <c r="I12" s="128" t="e">
        <f t="shared" ref="I12:I18" si="1">SUM(H12/F12*100)</f>
        <v>#DIV/0!</v>
      </c>
      <c r="J12" s="129" t="e">
        <f t="shared" ref="J12:J18" si="2">SUM(H12/E12*100)</f>
        <v>#DIV/0!</v>
      </c>
      <c r="K12" s="231"/>
    </row>
    <row r="13" spans="1:11" s="9" customFormat="1" ht="12.75" customHeight="1" x14ac:dyDescent="0.25">
      <c r="A13" s="19"/>
      <c r="B13" s="97"/>
      <c r="C13" s="189">
        <v>4110</v>
      </c>
      <c r="D13" s="181" t="s">
        <v>42</v>
      </c>
      <c r="E13" s="241"/>
      <c r="F13" s="241"/>
      <c r="G13" s="240" t="e">
        <f t="shared" si="0"/>
        <v>#DIV/0!</v>
      </c>
      <c r="H13" s="198"/>
      <c r="I13" s="192" t="e">
        <f t="shared" si="1"/>
        <v>#DIV/0!</v>
      </c>
      <c r="J13" s="192" t="e">
        <f t="shared" si="2"/>
        <v>#DIV/0!</v>
      </c>
      <c r="K13" s="194"/>
    </row>
    <row r="14" spans="1:11" s="9" customFormat="1" ht="12.75" customHeight="1" x14ac:dyDescent="0.25">
      <c r="A14" s="19"/>
      <c r="B14" s="97"/>
      <c r="C14" s="189">
        <v>4120</v>
      </c>
      <c r="D14" s="181" t="s">
        <v>43</v>
      </c>
      <c r="E14" s="241"/>
      <c r="F14" s="241"/>
      <c r="G14" s="240" t="e">
        <f t="shared" si="0"/>
        <v>#DIV/0!</v>
      </c>
      <c r="H14" s="198"/>
      <c r="I14" s="192" t="e">
        <f t="shared" si="1"/>
        <v>#DIV/0!</v>
      </c>
      <c r="J14" s="192" t="e">
        <f t="shared" si="2"/>
        <v>#DIV/0!</v>
      </c>
      <c r="K14" s="194"/>
    </row>
    <row r="15" spans="1:11" s="9" customFormat="1" ht="12.75" customHeight="1" x14ac:dyDescent="0.25">
      <c r="A15" s="19"/>
      <c r="B15" s="97"/>
      <c r="C15" s="189">
        <v>4170</v>
      </c>
      <c r="D15" s="181" t="s">
        <v>45</v>
      </c>
      <c r="E15" s="241"/>
      <c r="F15" s="241"/>
      <c r="G15" s="240" t="e">
        <f t="shared" si="0"/>
        <v>#DIV/0!</v>
      </c>
      <c r="H15" s="198"/>
      <c r="I15" s="192" t="e">
        <f t="shared" si="1"/>
        <v>#DIV/0!</v>
      </c>
      <c r="J15" s="192" t="e">
        <f t="shared" si="2"/>
        <v>#DIV/0!</v>
      </c>
      <c r="K15" s="194"/>
    </row>
    <row r="16" spans="1:11" s="9" customFormat="1" ht="12.75" customHeight="1" x14ac:dyDescent="0.25">
      <c r="A16" s="19"/>
      <c r="B16" s="97"/>
      <c r="C16" s="189">
        <v>4210</v>
      </c>
      <c r="D16" s="181" t="s">
        <v>31</v>
      </c>
      <c r="E16" s="241"/>
      <c r="F16" s="241"/>
      <c r="G16" s="240" t="e">
        <f t="shared" si="0"/>
        <v>#DIV/0!</v>
      </c>
      <c r="H16" s="198"/>
      <c r="I16" s="192" t="e">
        <f t="shared" si="1"/>
        <v>#DIV/0!</v>
      </c>
      <c r="J16" s="192" t="e">
        <f t="shared" si="2"/>
        <v>#DIV/0!</v>
      </c>
      <c r="K16" s="194"/>
    </row>
    <row r="17" spans="1:11" s="9" customFormat="1" ht="12.75" customHeight="1" x14ac:dyDescent="0.25">
      <c r="A17" s="982"/>
      <c r="B17" s="577"/>
      <c r="C17" s="572">
        <v>4300</v>
      </c>
      <c r="D17" s="563" t="s">
        <v>22</v>
      </c>
      <c r="E17" s="983"/>
      <c r="F17" s="983"/>
      <c r="G17" s="984" t="e">
        <f t="shared" si="0"/>
        <v>#DIV/0!</v>
      </c>
      <c r="H17" s="575"/>
      <c r="I17" s="574" t="e">
        <f t="shared" si="1"/>
        <v>#DIV/0!</v>
      </c>
      <c r="J17" s="574" t="e">
        <f t="shared" si="2"/>
        <v>#DIV/0!</v>
      </c>
      <c r="K17" s="576"/>
    </row>
    <row r="18" spans="1:11" s="9" customFormat="1" ht="12.75" hidden="1" customHeight="1" x14ac:dyDescent="0.25">
      <c r="A18" s="22"/>
      <c r="B18" s="347"/>
      <c r="C18" s="503">
        <v>4750</v>
      </c>
      <c r="D18" s="274" t="s">
        <v>31</v>
      </c>
      <c r="E18" s="980"/>
      <c r="F18" s="980"/>
      <c r="G18" s="552" t="e">
        <f>SUM(F18/E18*100)</f>
        <v>#DIV/0!</v>
      </c>
      <c r="H18" s="981"/>
      <c r="I18" s="428" t="e">
        <f t="shared" si="1"/>
        <v>#DIV/0!</v>
      </c>
      <c r="J18" s="428" t="e">
        <f t="shared" si="2"/>
        <v>#DIV/0!</v>
      </c>
      <c r="K18" s="429"/>
    </row>
  </sheetData>
  <sheetProtection selectLockedCells="1" selectUnlockedCells="1"/>
  <mergeCells count="1">
    <mergeCell ref="D6:D8"/>
  </mergeCells>
  <phoneticPr fontId="11" type="noConversion"/>
  <pageMargins left="0.70866141732283472" right="0.70866141732283472" top="0.98425196850393704" bottom="0.70866141732283472" header="0" footer="0"/>
  <pageSetup paperSize="9" scale="85" firstPageNumber="0" orientation="landscape" r:id="rId1"/>
  <headerFooter alignWithMargins="0">
    <oddFooter>&amp;CStrona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15" zoomScaleNormal="115" workbookViewId="0">
      <selection activeCell="H12" sqref="H12"/>
    </sheetView>
  </sheetViews>
  <sheetFormatPr defaultRowHeight="12.75" x14ac:dyDescent="0.2"/>
  <cols>
    <col min="1" max="1" width="5.28515625" style="1" customWidth="1"/>
    <col min="2" max="2" width="7.5703125" style="1" customWidth="1"/>
    <col min="3" max="3" width="7.5703125" style="2" customWidth="1"/>
    <col min="4" max="4" width="44.7109375" style="3" customWidth="1"/>
    <col min="5" max="5" width="14.7109375" style="3" customWidth="1"/>
    <col min="6" max="6" width="13.85546875" style="1" customWidth="1"/>
    <col min="7" max="7" width="10.42578125" style="1" customWidth="1"/>
    <col min="8" max="8" width="14.7109375" style="1" customWidth="1"/>
    <col min="9" max="9" width="10.28515625" style="1" customWidth="1"/>
    <col min="10" max="10" width="11" style="1" customWidth="1"/>
    <col min="11" max="11" width="8.7109375" style="1" customWidth="1"/>
    <col min="12" max="16384" width="9.140625" style="1"/>
  </cols>
  <sheetData>
    <row r="1" spans="1:11" ht="15" x14ac:dyDescent="0.25">
      <c r="A1" s="51"/>
      <c r="B1" s="51"/>
      <c r="C1" s="52"/>
      <c r="D1" s="51"/>
      <c r="E1" s="51"/>
      <c r="F1" s="51"/>
      <c r="G1" s="51"/>
      <c r="H1" s="53"/>
      <c r="I1" s="54" t="s">
        <v>74</v>
      </c>
      <c r="J1" s="51"/>
      <c r="K1" s="51"/>
    </row>
    <row r="2" spans="1:11" ht="15" x14ac:dyDescent="0.25">
      <c r="A2" s="51"/>
      <c r="B2" s="51"/>
      <c r="C2" s="52"/>
      <c r="D2" s="51"/>
      <c r="E2" s="51"/>
      <c r="F2" s="51"/>
      <c r="G2" s="51"/>
      <c r="H2" s="53"/>
      <c r="I2" s="53" t="s">
        <v>217</v>
      </c>
      <c r="J2" s="51"/>
      <c r="K2" s="51"/>
    </row>
    <row r="3" spans="1:11" ht="15" x14ac:dyDescent="0.25">
      <c r="A3" s="51"/>
      <c r="B3" s="51"/>
      <c r="C3" s="52"/>
      <c r="D3" s="51"/>
      <c r="E3" s="51"/>
      <c r="F3" s="51"/>
      <c r="G3" s="51"/>
      <c r="H3" s="53"/>
      <c r="I3" s="54" t="s">
        <v>239</v>
      </c>
      <c r="J3" s="51"/>
      <c r="K3" s="51"/>
    </row>
    <row r="4" spans="1:11" ht="15" x14ac:dyDescent="0.25">
      <c r="A4" s="51"/>
      <c r="B4" s="51"/>
      <c r="C4" s="52"/>
      <c r="D4" s="101" t="s">
        <v>254</v>
      </c>
      <c r="E4" s="101"/>
      <c r="F4" s="51"/>
      <c r="G4" s="51"/>
      <c r="H4" s="51"/>
      <c r="I4" s="51"/>
      <c r="J4" s="51"/>
      <c r="K4" s="51"/>
    </row>
    <row r="5" spans="1:11" ht="15" x14ac:dyDescent="0.25">
      <c r="A5" s="51"/>
      <c r="B5" s="51"/>
      <c r="C5" s="58"/>
      <c r="D5" s="51"/>
      <c r="E5" s="51"/>
      <c r="F5" s="51"/>
      <c r="G5" s="51"/>
      <c r="H5" s="51"/>
      <c r="I5" s="51"/>
      <c r="J5" s="51"/>
      <c r="K5" s="51"/>
    </row>
    <row r="6" spans="1:11" ht="15" x14ac:dyDescent="0.25">
      <c r="A6" s="59"/>
      <c r="B6" s="102"/>
      <c r="C6" s="61"/>
      <c r="D6" s="1462" t="s">
        <v>32</v>
      </c>
      <c r="E6" s="62" t="s">
        <v>2</v>
      </c>
      <c r="F6" s="63" t="s">
        <v>3</v>
      </c>
      <c r="G6" s="63" t="s">
        <v>4</v>
      </c>
      <c r="H6" s="63" t="s">
        <v>5</v>
      </c>
      <c r="I6" s="63" t="s">
        <v>4</v>
      </c>
      <c r="J6" s="63" t="s">
        <v>4</v>
      </c>
      <c r="K6" s="64"/>
    </row>
    <row r="7" spans="1:11" ht="15" x14ac:dyDescent="0.25">
      <c r="A7" s="65" t="s">
        <v>6</v>
      </c>
      <c r="B7" s="67" t="s">
        <v>7</v>
      </c>
      <c r="C7" s="67" t="s">
        <v>8</v>
      </c>
      <c r="D7" s="1462"/>
      <c r="E7" s="68" t="s">
        <v>9</v>
      </c>
      <c r="F7" s="69" t="s">
        <v>10</v>
      </c>
      <c r="G7" s="70" t="s">
        <v>11</v>
      </c>
      <c r="H7" s="69" t="s">
        <v>12</v>
      </c>
      <c r="I7" s="70" t="s">
        <v>13</v>
      </c>
      <c r="J7" s="70" t="s">
        <v>14</v>
      </c>
      <c r="K7" s="71" t="s">
        <v>15</v>
      </c>
    </row>
    <row r="8" spans="1:11" ht="15" x14ac:dyDescent="0.25">
      <c r="A8" s="155"/>
      <c r="B8" s="67"/>
      <c r="C8" s="67"/>
      <c r="D8" s="1462"/>
      <c r="E8" s="68" t="s">
        <v>218</v>
      </c>
      <c r="F8" s="69" t="s">
        <v>240</v>
      </c>
      <c r="G8" s="69" t="s">
        <v>16</v>
      </c>
      <c r="H8" s="69" t="s">
        <v>241</v>
      </c>
      <c r="I8" s="69" t="s">
        <v>16</v>
      </c>
      <c r="J8" s="69" t="s">
        <v>16</v>
      </c>
      <c r="K8" s="72"/>
    </row>
    <row r="9" spans="1:11" s="7" customFormat="1" ht="10.5" customHeight="1" thickTop="1" thickBot="1" x14ac:dyDescent="0.25">
      <c r="A9" s="73">
        <v>1</v>
      </c>
      <c r="B9" s="75">
        <v>2</v>
      </c>
      <c r="C9" s="75">
        <v>3</v>
      </c>
      <c r="D9" s="75">
        <v>4</v>
      </c>
      <c r="E9" s="76">
        <v>5</v>
      </c>
      <c r="F9" s="75">
        <v>6</v>
      </c>
      <c r="G9" s="75">
        <v>7</v>
      </c>
      <c r="H9" s="75">
        <v>8</v>
      </c>
      <c r="I9" s="75">
        <v>9</v>
      </c>
      <c r="J9" s="75">
        <v>10</v>
      </c>
      <c r="K9" s="77">
        <v>11</v>
      </c>
    </row>
    <row r="10" spans="1:11" s="8" customFormat="1" ht="27" customHeight="1" thickTop="1" thickBot="1" x14ac:dyDescent="0.25">
      <c r="A10" s="369">
        <v>752</v>
      </c>
      <c r="B10" s="44"/>
      <c r="C10" s="44"/>
      <c r="D10" s="44" t="s">
        <v>113</v>
      </c>
      <c r="E10" s="46">
        <f>SUM(E11)</f>
        <v>500</v>
      </c>
      <c r="F10" s="46">
        <f>SUM(F11)</f>
        <v>500</v>
      </c>
      <c r="G10" s="370">
        <f>SUM(F10/E10*100)</f>
        <v>100</v>
      </c>
      <c r="H10" s="48">
        <f>SUM(H11)</f>
        <v>5500</v>
      </c>
      <c r="I10" s="49">
        <f>SUM(H10/F10*100)</f>
        <v>1100</v>
      </c>
      <c r="J10" s="99">
        <f>SUM(H10/E10*100)</f>
        <v>1100</v>
      </c>
      <c r="K10" s="262"/>
    </row>
    <row r="11" spans="1:11" s="9" customFormat="1" ht="15" customHeight="1" x14ac:dyDescent="0.2">
      <c r="A11" s="221"/>
      <c r="B11" s="100">
        <v>75212</v>
      </c>
      <c r="C11" s="100"/>
      <c r="D11" s="156" t="s">
        <v>114</v>
      </c>
      <c r="E11" s="90">
        <f>SUM(E12:E13)</f>
        <v>500</v>
      </c>
      <c r="F11" s="90">
        <f>SUM(F12:F13)</f>
        <v>500</v>
      </c>
      <c r="G11" s="381">
        <f>SUM(F11/E11*100)</f>
        <v>100</v>
      </c>
      <c r="H11" s="142">
        <f>SUM(H12:H13)</f>
        <v>5500</v>
      </c>
      <c r="I11" s="382">
        <f>SUM(H11/F11*100)</f>
        <v>1100</v>
      </c>
      <c r="J11" s="382">
        <f>SUM(H11/E11*100)</f>
        <v>1100</v>
      </c>
      <c r="K11" s="277"/>
    </row>
    <row r="12" spans="1:11" s="9" customFormat="1" ht="12" customHeight="1" x14ac:dyDescent="0.25">
      <c r="A12" s="153"/>
      <c r="B12" s="97"/>
      <c r="C12" s="319">
        <v>4210</v>
      </c>
      <c r="D12" s="371" t="s">
        <v>31</v>
      </c>
      <c r="E12" s="372">
        <v>400</v>
      </c>
      <c r="F12" s="372">
        <v>400</v>
      </c>
      <c r="G12" s="373">
        <f>SUM(F12/E12*100)</f>
        <v>100</v>
      </c>
      <c r="H12" s="322">
        <v>2400</v>
      </c>
      <c r="I12" s="374">
        <f>SUM(H12/F12*100)</f>
        <v>600</v>
      </c>
      <c r="J12" s="374">
        <f>SUM(H12/E12*100)</f>
        <v>600</v>
      </c>
      <c r="K12" s="324"/>
    </row>
    <row r="13" spans="1:11" ht="15.75" thickBot="1" x14ac:dyDescent="0.3">
      <c r="A13" s="375"/>
      <c r="B13" s="376"/>
      <c r="C13" s="377">
        <v>4300</v>
      </c>
      <c r="D13" s="343" t="s">
        <v>22</v>
      </c>
      <c r="E13" s="378">
        <v>100</v>
      </c>
      <c r="F13" s="378">
        <v>100</v>
      </c>
      <c r="G13" s="379">
        <f>SUM(F13/E13*100)</f>
        <v>100</v>
      </c>
      <c r="H13" s="378">
        <v>3100</v>
      </c>
      <c r="I13" s="379">
        <f>SUM(H13/F13*100)</f>
        <v>3100</v>
      </c>
      <c r="J13" s="379">
        <f>SUM(H13/E13*100)</f>
        <v>3100</v>
      </c>
      <c r="K13" s="380"/>
    </row>
  </sheetData>
  <sheetProtection selectLockedCells="1" selectUnlockedCells="1"/>
  <mergeCells count="1">
    <mergeCell ref="D6:D8"/>
  </mergeCells>
  <phoneticPr fontId="11" type="noConversion"/>
  <pageMargins left="0.70866141732283472" right="0.70866141732283472" top="0.98425196850393704" bottom="0.70866141732283472" header="0" footer="0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Zakresy nazwane</vt:lpstr>
      </vt:variant>
      <vt:variant>
        <vt:i4>21</vt:i4>
      </vt:variant>
    </vt:vector>
  </HeadingPairs>
  <TitlesOfParts>
    <vt:vector size="43" baseType="lpstr">
      <vt:lpstr>Dział 010</vt:lpstr>
      <vt:lpstr>Dział 020</vt:lpstr>
      <vt:lpstr>Dział 600</vt:lpstr>
      <vt:lpstr>Dział 630</vt:lpstr>
      <vt:lpstr>Dział 700</vt:lpstr>
      <vt:lpstr>Dział 710</vt:lpstr>
      <vt:lpstr>Dział 750</vt:lpstr>
      <vt:lpstr>Dział 751</vt:lpstr>
      <vt:lpstr>Dział 752</vt:lpstr>
      <vt:lpstr>dział 754</vt:lpstr>
      <vt:lpstr>dział 755</vt:lpstr>
      <vt:lpstr>Dział 757</vt:lpstr>
      <vt:lpstr>Dział 758</vt:lpstr>
      <vt:lpstr>Dział 801</vt:lpstr>
      <vt:lpstr>Dział 851</vt:lpstr>
      <vt:lpstr>Dział 852</vt:lpstr>
      <vt:lpstr>Dział 853</vt:lpstr>
      <vt:lpstr>Dział 854</vt:lpstr>
      <vt:lpstr>855</vt:lpstr>
      <vt:lpstr>Dział 900</vt:lpstr>
      <vt:lpstr>Dział 921</vt:lpstr>
      <vt:lpstr>Dział 926</vt:lpstr>
      <vt:lpstr>'855'!Obszar_wydruku</vt:lpstr>
      <vt:lpstr>'Dział 010'!Obszar_wydruku</vt:lpstr>
      <vt:lpstr>'Dział 600'!Obszar_wydruku</vt:lpstr>
      <vt:lpstr>'dział 754'!Obszar_wydruku</vt:lpstr>
      <vt:lpstr>'dział 755'!Obszar_wydruku</vt:lpstr>
      <vt:lpstr>'Dział 757'!Obszar_wydruku</vt:lpstr>
      <vt:lpstr>'Dział 758'!Obszar_wydruku</vt:lpstr>
      <vt:lpstr>'Dział 801'!Obszar_wydruku</vt:lpstr>
      <vt:lpstr>'Dział 852'!Obszar_wydruku</vt:lpstr>
      <vt:lpstr>'Dział 853'!Obszar_wydruku</vt:lpstr>
      <vt:lpstr>'855'!Tytuły_wydruku</vt:lpstr>
      <vt:lpstr>'Dział 600'!Tytuły_wydruku</vt:lpstr>
      <vt:lpstr>'Dział 710'!Tytuły_wydruku</vt:lpstr>
      <vt:lpstr>'Dział 750'!Tytuły_wydruku</vt:lpstr>
      <vt:lpstr>'dział 754'!Tytuły_wydruku</vt:lpstr>
      <vt:lpstr>'dział 755'!Tytuły_wydruku</vt:lpstr>
      <vt:lpstr>'Dział 801'!Tytuły_wydruku</vt:lpstr>
      <vt:lpstr>'Dział 851'!Tytuły_wydruku</vt:lpstr>
      <vt:lpstr>'Dział 852'!Tytuły_wydruku</vt:lpstr>
      <vt:lpstr>'Dział 853'!Tytuły_wydruku</vt:lpstr>
      <vt:lpstr>'Dział 854'!Tytuły_wydruku</vt:lpstr>
    </vt:vector>
  </TitlesOfParts>
  <Company>Starostwo Powiatowe Braniewo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Braniewo</dc:creator>
  <cp:lastModifiedBy>Starostwo Braniewo</cp:lastModifiedBy>
  <cp:lastPrinted>2016-11-10T06:58:32Z</cp:lastPrinted>
  <dcterms:created xsi:type="dcterms:W3CDTF">2014-11-05T08:28:22Z</dcterms:created>
  <dcterms:modified xsi:type="dcterms:W3CDTF">2016-11-14T07:58:14Z</dcterms:modified>
</cp:coreProperties>
</file>