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" sheetId="1" r:id="rId1"/>
  </sheets>
  <definedNames>
    <definedName name="_edn1" localSheetId="0">'WPF'!$A$52</definedName>
    <definedName name="_edn10" localSheetId="0">'WPF'!$A$61</definedName>
    <definedName name="_edn11" localSheetId="0">'WPF'!$A$62</definedName>
    <definedName name="_edn12" localSheetId="0">'WPF'!$A$63</definedName>
    <definedName name="_edn13" localSheetId="0">'WPF'!$A$64</definedName>
    <definedName name="_edn14" localSheetId="0">'WPF'!$A$65</definedName>
    <definedName name="_edn15" localSheetId="0">'WPF'!$A$66</definedName>
    <definedName name="_edn16" localSheetId="0">'WPF'!$A$67</definedName>
    <definedName name="_edn17" localSheetId="0">'WPF'!$A$68</definedName>
    <definedName name="_edn2" localSheetId="0">'WPF'!$A$53</definedName>
    <definedName name="_edn3" localSheetId="0">'WPF'!$A$54</definedName>
    <definedName name="_edn4" localSheetId="0">'WPF'!$A$55</definedName>
    <definedName name="_edn5" localSheetId="0">'WPF'!$A$56</definedName>
    <definedName name="_edn6" localSheetId="0">'WPF'!$A$57</definedName>
    <definedName name="_edn7" localSheetId="0">'WPF'!$A$58</definedName>
    <definedName name="_edn8" localSheetId="0">'WPF'!$A$59</definedName>
    <definedName name="_edn9" localSheetId="0">'WPF'!$A$60</definedName>
    <definedName name="_ednref1" localSheetId="0">'WPF'!$B$8</definedName>
    <definedName name="_ednref10" localSheetId="0">'WPF'!$B$33</definedName>
    <definedName name="_ednref11" localSheetId="0">'WPF'!#REF!</definedName>
    <definedName name="_ednref12" localSheetId="0">'WPF'!#REF!</definedName>
    <definedName name="_ednref13" localSheetId="0">'WPF'!#REF!</definedName>
    <definedName name="_ednref14" localSheetId="0">'WPF'!#REF!</definedName>
    <definedName name="_ednref15" localSheetId="0">'WPF'!$B$34</definedName>
    <definedName name="_ednref16" localSheetId="0">'WPF'!#REF!</definedName>
    <definedName name="_ednref17" localSheetId="0">'WPF'!#REF!</definedName>
    <definedName name="_ednref2" localSheetId="0">'WPF'!$B$12</definedName>
    <definedName name="_ednref3" localSheetId="0">'WPF'!$B$13</definedName>
    <definedName name="_ednref4" localSheetId="0">'WPF'!$B$14</definedName>
    <definedName name="_ednref5" localSheetId="0">'WPF'!$B$17</definedName>
    <definedName name="_ednref6" localSheetId="0">'WPF'!$B$21</definedName>
    <definedName name="_ednref7" localSheetId="0">'WPF'!$B$28</definedName>
    <definedName name="_ednref8" localSheetId="0">'WPF'!$B$30</definedName>
    <definedName name="_ednref9" localSheetId="0">'WPF'!$B$31</definedName>
    <definedName name="_xlnm.Print_Area" localSheetId="0">'WPF'!$A$1:$E$47</definedName>
  </definedNames>
  <calcPr fullCalcOnLoad="1"/>
</workbook>
</file>

<file path=xl/sharedStrings.xml><?xml version="1.0" encoding="utf-8"?>
<sst xmlns="http://schemas.openxmlformats.org/spreadsheetml/2006/main" count="76" uniqueCount="59">
  <si>
    <t>Lp.</t>
  </si>
  <si>
    <t>Wyszczególnienie</t>
  </si>
  <si>
    <t xml:space="preserve">Rok … 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</si>
  <si>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</si>
  <si>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</si>
  <si>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</si>
  <si>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</si>
  <si>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</si>
  <si>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</si>
  <si>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</si>
  <si>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</si>
  <si>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</si>
  <si>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</si>
  <si>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</si>
  <si>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</si>
  <si>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</si>
  <si>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</si>
  <si>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</si>
  <si>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</si>
  <si>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</si>
  <si>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</si>
  <si>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</si>
  <si>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</si>
  <si>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</si>
  <si>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</si>
  <si>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</si>
  <si>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</si>
  <si>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</si>
  <si>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</si>
  <si>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</si>
  <si>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Sposób sfinansowania spłaty długu (kwota powinna być zgodna z kwotą wykazaną w poz. 7a),
z tego:</t>
  </si>
  <si>
    <t>Zgodny z  art. 243 ufp/niezgodny z art. 243**</t>
  </si>
  <si>
    <t>f</t>
  </si>
  <si>
    <t>nadwyżka bieżąca</t>
  </si>
  <si>
    <t>Rok 2019</t>
  </si>
  <si>
    <t xml:space="preserve">Rok 2020 </t>
  </si>
  <si>
    <t xml:space="preserve">dochody bieżące      </t>
  </si>
  <si>
    <t>dochody majątkowe,  w tym:</t>
  </si>
  <si>
    <t>% wykonania</t>
  </si>
  <si>
    <t xml:space="preserve">INFORMACJA O KSZTAŁTOWANIU SIĘ WIELOLETNIEJ PROGNOZY FINANSOWEJ </t>
  </si>
  <si>
    <t>Zgodny z  art. 243 ufp</t>
  </si>
  <si>
    <r>
      <t>Załącznik Nr 4</t>
    </r>
    <r>
      <rPr>
        <sz val="9"/>
        <rFont val="Calibri"/>
        <family val="2"/>
      </rPr>
      <t xml:space="preserve"> do Informacji </t>
    </r>
  </si>
  <si>
    <r>
      <t>Dochody ogółem</t>
    </r>
    <r>
      <rPr>
        <u val="single"/>
        <vertAlign val="superscript"/>
        <sz val="10"/>
        <color indexed="12"/>
        <rFont val="Calibri"/>
        <family val="2"/>
      </rPr>
      <t>[1]</t>
    </r>
    <r>
      <rPr>
        <u val="single"/>
        <sz val="10"/>
        <color indexed="12"/>
        <rFont val="Calibri"/>
        <family val="2"/>
      </rPr>
      <t xml:space="preserve">, w tym: </t>
    </r>
  </si>
  <si>
    <r>
      <t>Wydatki bieżące</t>
    </r>
    <r>
      <rPr>
        <u val="single"/>
        <vertAlign val="superscript"/>
        <sz val="10"/>
        <color indexed="12"/>
        <rFont val="Calibri"/>
        <family val="2"/>
      </rPr>
      <t>[2]</t>
    </r>
    <r>
      <rPr>
        <u val="single"/>
        <sz val="10"/>
        <color indexed="12"/>
        <rFont val="Calibri"/>
        <family val="2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</si>
  <si>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color indexed="12"/>
        <rFont val="Calibri"/>
        <family val="2"/>
      </rPr>
      <t>[3]</t>
    </r>
  </si>
  <si>
    <r>
      <t>związane z funkcjonowaniem organów JST</t>
    </r>
    <r>
      <rPr>
        <u val="single"/>
        <vertAlign val="superscript"/>
        <sz val="10"/>
        <color indexed="12"/>
        <rFont val="Calibri"/>
        <family val="2"/>
      </rPr>
      <t>[4]</t>
    </r>
  </si>
  <si>
    <r>
      <t xml:space="preserve">gwarancje i poręczenia podlegające wyłączeniu z limitów </t>
    </r>
    <r>
      <rPr>
        <sz val="10"/>
        <rFont val="Calibri"/>
        <family val="2"/>
      </rPr>
      <t>spłaty zobowiązań z art. 243 ufp/169sufp</t>
    </r>
  </si>
  <si>
    <r>
      <t>wydatki bieżące objęte limitem art. 226 ust. 4 ufp</t>
    </r>
    <r>
      <rPr>
        <u val="single"/>
        <vertAlign val="superscript"/>
        <sz val="10"/>
        <color indexed="12"/>
        <rFont val="Calibri"/>
        <family val="2"/>
      </rPr>
      <t>[5]</t>
    </r>
  </si>
  <si>
    <r>
      <t>Inne przychody niezwiązane z zaciągnięciem długu</t>
    </r>
    <r>
      <rPr>
        <u val="single"/>
        <vertAlign val="superscript"/>
        <sz val="10"/>
        <color indexed="12"/>
        <rFont val="Calibri"/>
        <family val="2"/>
      </rPr>
      <t>[6]</t>
    </r>
  </si>
  <si>
    <r>
      <t>Wydatki majątkowe</t>
    </r>
    <r>
      <rPr>
        <u val="single"/>
        <vertAlign val="superscript"/>
        <sz val="10"/>
        <color indexed="12"/>
        <rFont val="Calibri"/>
        <family val="2"/>
      </rPr>
      <t>[7]</t>
    </r>
    <r>
      <rPr>
        <u val="single"/>
        <sz val="10"/>
        <color indexed="12"/>
        <rFont val="Calibri"/>
        <family val="2"/>
      </rPr>
      <t>,  w tym:</t>
    </r>
  </si>
  <si>
    <r>
      <t>Przychody (kredyty, pożyczki, emisje obligacji)</t>
    </r>
    <r>
      <rPr>
        <u val="single"/>
        <vertAlign val="superscript"/>
        <sz val="10"/>
        <color indexed="12"/>
        <rFont val="Calibri"/>
        <family val="2"/>
      </rPr>
      <t>[8]</t>
    </r>
  </si>
  <si>
    <r>
      <t>Wynik finansowy budżetu (9-10+11)</t>
    </r>
    <r>
      <rPr>
        <u val="single"/>
        <vertAlign val="superscript"/>
        <sz val="10"/>
        <color indexed="12"/>
        <rFont val="Calibri"/>
        <family val="2"/>
      </rPr>
      <t>[9]</t>
    </r>
  </si>
  <si>
    <r>
      <t>Kwota długu</t>
    </r>
    <r>
      <rPr>
        <u val="single"/>
        <vertAlign val="superscript"/>
        <sz val="10"/>
        <color indexed="12"/>
        <rFont val="Calibri"/>
        <family val="2"/>
      </rPr>
      <t>[10]</t>
    </r>
    <r>
      <rPr>
        <u val="single"/>
        <sz val="10"/>
        <color indexed="12"/>
        <rFont val="Calibri"/>
        <family val="2"/>
      </rPr>
      <t>, w tym:</t>
    </r>
  </si>
  <si>
    <r>
      <t xml:space="preserve">Spełnienie wskaźnika spłaty z art. 243 ufp po uwzględnieniu art. 244 ufp </t>
    </r>
    <r>
      <rPr>
        <u val="single"/>
        <vertAlign val="superscript"/>
        <sz val="10"/>
        <color indexed="12"/>
        <rFont val="Calibri"/>
        <family val="2"/>
      </rPr>
      <t>[15]</t>
    </r>
  </si>
  <si>
    <t>Plan 2017 roku wg stanu na 30.06.2017</t>
  </si>
  <si>
    <t>Wykonanie na 30.06.2017 r.</t>
  </si>
  <si>
    <t>z wykonania budżetu Powiatu Braniewskiego za I półrocze 2017 roku</t>
  </si>
  <si>
    <t xml:space="preserve">Plan 2017 roku wg stanu na 30.06.2017 </t>
  </si>
  <si>
    <t>Wykonanie na 30.06.2017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</si>
</sst>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0%"/>
    <numFmt numFmtId="170" formatCode="#,##0.000000"/>
    <numFmt numFmtId="171" formatCode="0.0%"/>
  </numFmts>
  <fonts count="54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vertAlign val="superscript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" fontId="1" fillId="34" borderId="11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4" fontId="5" fillId="35" borderId="16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5" fillId="34" borderId="13" xfId="0" applyNumberFormat="1" applyFont="1" applyFill="1" applyBorder="1" applyAlignment="1">
      <alignment vertical="top" wrapText="1"/>
    </xf>
    <xf numFmtId="4" fontId="5" fillId="34" borderId="12" xfId="0" applyNumberFormat="1" applyFont="1" applyFill="1" applyBorder="1" applyAlignment="1">
      <alignment vertical="top" wrapText="1"/>
    </xf>
    <xf numFmtId="4" fontId="5" fillId="35" borderId="17" xfId="0" applyNumberFormat="1" applyFont="1" applyFill="1" applyBorder="1" applyAlignment="1">
      <alignment horizontal="right" vertical="top" wrapText="1"/>
    </xf>
    <xf numFmtId="4" fontId="5" fillId="35" borderId="17" xfId="0" applyNumberFormat="1" applyFont="1" applyFill="1" applyBorder="1" applyAlignment="1">
      <alignment horizontal="right" wrapText="1"/>
    </xf>
    <xf numFmtId="4" fontId="5" fillId="35" borderId="18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1" fillId="34" borderId="17" xfId="0" applyNumberFormat="1" applyFont="1" applyFill="1" applyBorder="1" applyAlignment="1">
      <alignment horizontal="right" vertical="top" wrapText="1"/>
    </xf>
    <xf numFmtId="3" fontId="1" fillId="34" borderId="16" xfId="0" applyNumberFormat="1" applyFont="1" applyFill="1" applyBorder="1" applyAlignment="1">
      <alignment horizontal="right" vertical="top" wrapText="1"/>
    </xf>
    <xf numFmtId="3" fontId="1" fillId="34" borderId="11" xfId="0" applyNumberFormat="1" applyFont="1" applyFill="1" applyBorder="1" applyAlignment="1">
      <alignment horizontal="right" vertical="top" wrapText="1"/>
    </xf>
    <xf numFmtId="3" fontId="5" fillId="34" borderId="17" xfId="0" applyNumberFormat="1" applyFont="1" applyFill="1" applyBorder="1" applyAlignment="1">
      <alignment horizontal="right" wrapText="1"/>
    </xf>
    <xf numFmtId="3" fontId="1" fillId="0" borderId="12" xfId="0" applyNumberFormat="1" applyFont="1" applyBorder="1" applyAlignment="1">
      <alignment horizontal="right" vertical="top" wrapText="1"/>
    </xf>
    <xf numFmtId="3" fontId="5" fillId="35" borderId="11" xfId="0" applyNumberFormat="1" applyFont="1" applyFill="1" applyBorder="1" applyAlignment="1">
      <alignment horizontal="right" wrapText="1"/>
    </xf>
    <xf numFmtId="3" fontId="5" fillId="35" borderId="16" xfId="0" applyNumberFormat="1" applyFont="1" applyFill="1" applyBorder="1" applyAlignment="1">
      <alignment horizontal="right" wrapText="1"/>
    </xf>
    <xf numFmtId="3" fontId="5" fillId="35" borderId="12" xfId="0" applyNumberFormat="1" applyFont="1" applyFill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34" borderId="17" xfId="0" applyNumberFormat="1" applyFont="1" applyFill="1" applyBorder="1" applyAlignment="1">
      <alignment horizontal="right" wrapText="1"/>
    </xf>
    <xf numFmtId="3" fontId="5" fillId="34" borderId="16" xfId="0" applyNumberFormat="1" applyFont="1" applyFill="1" applyBorder="1" applyAlignment="1">
      <alignment horizontal="right" wrapText="1"/>
    </xf>
    <xf numFmtId="3" fontId="5" fillId="34" borderId="12" xfId="0" applyNumberFormat="1" applyFont="1" applyFill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0" fontId="5" fillId="33" borderId="19" xfId="0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right" wrapText="1"/>
    </xf>
    <xf numFmtId="3" fontId="1" fillId="34" borderId="21" xfId="0" applyNumberFormat="1" applyFont="1" applyFill="1" applyBorder="1" applyAlignment="1">
      <alignment horizontal="right" vertical="top" wrapText="1"/>
    </xf>
    <xf numFmtId="3" fontId="1" fillId="34" borderId="22" xfId="0" applyNumberFormat="1" applyFont="1" applyFill="1" applyBorder="1" applyAlignment="1">
      <alignment horizontal="right" vertical="top" wrapText="1"/>
    </xf>
    <xf numFmtId="3" fontId="1" fillId="34" borderId="20" xfId="0" applyNumberFormat="1" applyFont="1" applyFill="1" applyBorder="1" applyAlignment="1">
      <alignment horizontal="right" vertical="top" wrapText="1"/>
    </xf>
    <xf numFmtId="3" fontId="5" fillId="34" borderId="21" xfId="0" applyNumberFormat="1" applyFont="1" applyFill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5" fillId="35" borderId="20" xfId="0" applyNumberFormat="1" applyFont="1" applyFill="1" applyBorder="1" applyAlignment="1">
      <alignment horizontal="right" vertical="top" wrapText="1"/>
    </xf>
    <xf numFmtId="3" fontId="5" fillId="35" borderId="22" xfId="0" applyNumberFormat="1" applyFont="1" applyFill="1" applyBorder="1" applyAlignment="1">
      <alignment horizontal="right" vertical="top" wrapText="1"/>
    </xf>
    <xf numFmtId="3" fontId="5" fillId="35" borderId="23" xfId="0" applyNumberFormat="1" applyFont="1" applyFill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wrapText="1"/>
    </xf>
    <xf numFmtId="3" fontId="5" fillId="34" borderId="22" xfId="0" applyNumberFormat="1" applyFont="1" applyFill="1" applyBorder="1" applyAlignment="1">
      <alignment horizontal="right" vertical="top" wrapText="1"/>
    </xf>
    <xf numFmtId="3" fontId="5" fillId="34" borderId="23" xfId="0" applyNumberFormat="1" applyFont="1" applyFill="1" applyBorder="1" applyAlignment="1">
      <alignment horizontal="right" vertical="top" wrapText="1"/>
    </xf>
    <xf numFmtId="4" fontId="1" fillId="34" borderId="20" xfId="0" applyNumberFormat="1" applyFont="1" applyFill="1" applyBorder="1" applyAlignment="1">
      <alignment horizontal="right" vertical="top" wrapText="1"/>
    </xf>
    <xf numFmtId="4" fontId="5" fillId="0" borderId="23" xfId="0" applyNumberFormat="1" applyFont="1" applyBorder="1" applyAlignment="1">
      <alignment horizontal="right" vertical="top" wrapText="1"/>
    </xf>
    <xf numFmtId="4" fontId="5" fillId="35" borderId="21" xfId="0" applyNumberFormat="1" applyFont="1" applyFill="1" applyBorder="1" applyAlignment="1">
      <alignment horizontal="right" vertical="top" wrapText="1"/>
    </xf>
    <xf numFmtId="4" fontId="5" fillId="35" borderId="24" xfId="0" applyNumberFormat="1" applyFont="1" applyFill="1" applyBorder="1" applyAlignment="1">
      <alignment horizontal="right" wrapText="1"/>
    </xf>
    <xf numFmtId="4" fontId="5" fillId="35" borderId="22" xfId="0" applyNumberFormat="1" applyFont="1" applyFill="1" applyBorder="1" applyAlignment="1">
      <alignment horizontal="right" wrapText="1"/>
    </xf>
    <xf numFmtId="0" fontId="2" fillId="0" borderId="25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  <xf numFmtId="0" fontId="14" fillId="33" borderId="26" xfId="0" applyFont="1" applyFill="1" applyBorder="1" applyAlignment="1">
      <alignment horizontal="center" vertical="top" wrapText="1"/>
    </xf>
    <xf numFmtId="0" fontId="14" fillId="33" borderId="27" xfId="0" applyFont="1" applyFill="1" applyBorder="1" applyAlignment="1">
      <alignment horizontal="center" vertical="top" wrapText="1"/>
    </xf>
    <xf numFmtId="0" fontId="15" fillId="33" borderId="28" xfId="0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7" fillId="0" borderId="30" xfId="44" applyFont="1" applyBorder="1" applyAlignment="1" applyProtection="1">
      <alignment horizontal="justify" vertical="top" wrapText="1"/>
      <protection/>
    </xf>
    <xf numFmtId="4" fontId="16" fillId="0" borderId="30" xfId="0" applyNumberFormat="1" applyFont="1" applyFill="1" applyBorder="1" applyAlignment="1">
      <alignment horizontal="right" wrapText="1"/>
    </xf>
    <xf numFmtId="171" fontId="16" fillId="0" borderId="31" xfId="0" applyNumberFormat="1" applyFont="1" applyFill="1" applyBorder="1" applyAlignment="1">
      <alignment horizontal="right" wrapText="1"/>
    </xf>
    <xf numFmtId="0" fontId="16" fillId="0" borderId="30" xfId="0" applyFont="1" applyBorder="1" applyAlignment="1">
      <alignment horizontal="justify" vertical="top" wrapText="1"/>
    </xf>
    <xf numFmtId="4" fontId="8" fillId="34" borderId="30" xfId="0" applyNumberFormat="1" applyFont="1" applyFill="1" applyBorder="1" applyAlignment="1">
      <alignment horizontal="right" vertical="top" wrapText="1"/>
    </xf>
    <xf numFmtId="171" fontId="8" fillId="34" borderId="31" xfId="0" applyNumberFormat="1" applyFont="1" applyFill="1" applyBorder="1" applyAlignment="1">
      <alignment horizontal="right" vertical="top" wrapText="1"/>
    </xf>
    <xf numFmtId="0" fontId="17" fillId="0" borderId="30" xfId="44" applyFont="1" applyBorder="1" applyAlignment="1" applyProtection="1">
      <alignment vertical="top" wrapText="1"/>
      <protection/>
    </xf>
    <xf numFmtId="0" fontId="16" fillId="0" borderId="29" xfId="0" applyFont="1" applyFill="1" applyBorder="1" applyAlignment="1">
      <alignment horizontal="center" vertical="top" wrapText="1"/>
    </xf>
    <xf numFmtId="0" fontId="17" fillId="0" borderId="30" xfId="44" applyFont="1" applyFill="1" applyBorder="1" applyAlignment="1" applyProtection="1">
      <alignment horizontal="justify" vertical="top" wrapText="1"/>
      <protection/>
    </xf>
    <xf numFmtId="4" fontId="16" fillId="34" borderId="30" xfId="0" applyNumberFormat="1" applyFont="1" applyFill="1" applyBorder="1" applyAlignment="1">
      <alignment horizontal="right" wrapText="1"/>
    </xf>
    <xf numFmtId="171" fontId="16" fillId="34" borderId="31" xfId="0" applyNumberFormat="1" applyFont="1" applyFill="1" applyBorder="1" applyAlignment="1">
      <alignment horizontal="right" wrapText="1"/>
    </xf>
    <xf numFmtId="4" fontId="16" fillId="35" borderId="30" xfId="0" applyNumberFormat="1" applyFont="1" applyFill="1" applyBorder="1" applyAlignment="1">
      <alignment horizontal="right" wrapText="1"/>
    </xf>
    <xf numFmtId="4" fontId="8" fillId="0" borderId="30" xfId="0" applyNumberFormat="1" applyFont="1" applyBorder="1" applyAlignment="1">
      <alignment horizontal="right" vertical="top" wrapText="1"/>
    </xf>
    <xf numFmtId="171" fontId="8" fillId="0" borderId="31" xfId="0" applyNumberFormat="1" applyFont="1" applyBorder="1" applyAlignment="1">
      <alignment horizontal="right" vertical="top" wrapText="1"/>
    </xf>
    <xf numFmtId="171" fontId="16" fillId="35" borderId="31" xfId="0" applyNumberFormat="1" applyFont="1" applyFill="1" applyBorder="1" applyAlignment="1">
      <alignment horizontal="right" wrapText="1"/>
    </xf>
    <xf numFmtId="0" fontId="8" fillId="0" borderId="30" xfId="0" applyFont="1" applyBorder="1" applyAlignment="1">
      <alignment vertical="top" wrapText="1"/>
    </xf>
    <xf numFmtId="4" fontId="16" fillId="0" borderId="30" xfId="0" applyNumberFormat="1" applyFont="1" applyBorder="1" applyAlignment="1">
      <alignment horizontal="right" wrapText="1"/>
    </xf>
    <xf numFmtId="171" fontId="16" fillId="0" borderId="31" xfId="0" applyNumberFormat="1" applyFont="1" applyBorder="1" applyAlignment="1">
      <alignment horizontal="right" wrapText="1"/>
    </xf>
    <xf numFmtId="4" fontId="8" fillId="0" borderId="30" xfId="0" applyNumberFormat="1" applyFont="1" applyFill="1" applyBorder="1" applyAlignment="1">
      <alignment horizontal="right" wrapText="1"/>
    </xf>
    <xf numFmtId="171" fontId="8" fillId="0" borderId="31" xfId="0" applyNumberFormat="1" applyFont="1" applyFill="1" applyBorder="1" applyAlignment="1">
      <alignment horizontal="right" wrapText="1"/>
    </xf>
    <xf numFmtId="4" fontId="8" fillId="34" borderId="30" xfId="0" applyNumberFormat="1" applyFont="1" applyFill="1" applyBorder="1" applyAlignment="1">
      <alignment horizontal="right" wrapText="1"/>
    </xf>
    <xf numFmtId="171" fontId="8" fillId="34" borderId="31" xfId="0" applyNumberFormat="1" applyFont="1" applyFill="1" applyBorder="1" applyAlignment="1">
      <alignment horizontal="right" wrapText="1"/>
    </xf>
    <xf numFmtId="4" fontId="16" fillId="34" borderId="30" xfId="0" applyNumberFormat="1" applyFont="1" applyFill="1" applyBorder="1" applyAlignment="1">
      <alignment horizontal="right" vertical="top" wrapText="1"/>
    </xf>
    <xf numFmtId="171" fontId="16" fillId="34" borderId="31" xfId="0" applyNumberFormat="1" applyFont="1" applyFill="1" applyBorder="1" applyAlignment="1">
      <alignment horizontal="right" vertical="top" wrapText="1"/>
    </xf>
    <xf numFmtId="0" fontId="16" fillId="0" borderId="32" xfId="0" applyFont="1" applyBorder="1" applyAlignment="1">
      <alignment horizontal="center" vertical="top" wrapText="1"/>
    </xf>
    <xf numFmtId="0" fontId="17" fillId="0" borderId="33" xfId="44" applyFont="1" applyBorder="1" applyAlignment="1" applyProtection="1">
      <alignment horizontal="justify" vertical="top" wrapText="1"/>
      <protection/>
    </xf>
    <xf numFmtId="3" fontId="16" fillId="0" borderId="33" xfId="0" applyNumberFormat="1" applyFont="1" applyBorder="1" applyAlignment="1">
      <alignment horizontal="right" vertical="top" wrapText="1"/>
    </xf>
    <xf numFmtId="4" fontId="16" fillId="0" borderId="33" xfId="0" applyNumberFormat="1" applyFont="1" applyBorder="1" applyAlignment="1">
      <alignment horizontal="right" vertical="top" wrapText="1"/>
    </xf>
    <xf numFmtId="171" fontId="16" fillId="0" borderId="34" xfId="0" applyNumberFormat="1" applyFont="1" applyBorder="1" applyAlignment="1">
      <alignment horizontal="right" vertical="top" wrapText="1"/>
    </xf>
    <xf numFmtId="0" fontId="14" fillId="33" borderId="35" xfId="0" applyFont="1" applyFill="1" applyBorder="1" applyAlignment="1">
      <alignment horizontal="center" vertical="top" wrapText="1"/>
    </xf>
    <xf numFmtId="0" fontId="14" fillId="33" borderId="36" xfId="0" applyFont="1" applyFill="1" applyBorder="1" applyAlignment="1">
      <alignment horizontal="center" vertical="top" wrapText="1"/>
    </xf>
    <xf numFmtId="171" fontId="15" fillId="33" borderId="28" xfId="0" applyNumberFormat="1" applyFont="1" applyFill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7" fillId="0" borderId="38" xfId="44" applyFont="1" applyBorder="1" applyAlignment="1" applyProtection="1">
      <alignment horizontal="justify" vertical="top" wrapText="1"/>
      <protection/>
    </xf>
    <xf numFmtId="4" fontId="8" fillId="34" borderId="38" xfId="0" applyNumberFormat="1" applyFont="1" applyFill="1" applyBorder="1" applyAlignment="1">
      <alignment horizontal="right" vertical="top" wrapText="1"/>
    </xf>
    <xf numFmtId="171" fontId="8" fillId="34" borderId="39" xfId="0" applyNumberFormat="1" applyFont="1" applyFill="1" applyBorder="1" applyAlignment="1">
      <alignment horizontal="right" vertical="top" wrapText="1"/>
    </xf>
    <xf numFmtId="4" fontId="16" fillId="35" borderId="30" xfId="0" applyNumberFormat="1" applyFont="1" applyFill="1" applyBorder="1" applyAlignment="1">
      <alignment horizontal="center" vertical="top" wrapText="1"/>
    </xf>
    <xf numFmtId="171" fontId="16" fillId="34" borderId="31" xfId="0" applyNumberFormat="1" applyFont="1" applyFill="1" applyBorder="1" applyAlignment="1">
      <alignment vertical="top" wrapText="1"/>
    </xf>
    <xf numFmtId="4" fontId="16" fillId="0" borderId="30" xfId="0" applyNumberFormat="1" applyFont="1" applyBorder="1" applyAlignment="1">
      <alignment horizontal="right" vertical="top" wrapText="1"/>
    </xf>
    <xf numFmtId="171" fontId="16" fillId="0" borderId="31" xfId="0" applyNumberFormat="1" applyFont="1" applyBorder="1" applyAlignment="1">
      <alignment horizontal="right" vertical="top" wrapText="1"/>
    </xf>
    <xf numFmtId="4" fontId="16" fillId="35" borderId="30" xfId="0" applyNumberFormat="1" applyFont="1" applyFill="1" applyBorder="1" applyAlignment="1">
      <alignment horizontal="right" vertical="top" wrapText="1"/>
    </xf>
    <xf numFmtId="171" fontId="16" fillId="35" borderId="31" xfId="0" applyNumberFormat="1" applyFont="1" applyFill="1" applyBorder="1" applyAlignment="1">
      <alignment horizontal="right" vertical="top" wrapText="1"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 horizontal="justify" vertical="top" wrapText="1"/>
    </xf>
    <xf numFmtId="0" fontId="19" fillId="0" borderId="42" xfId="0" applyFont="1" applyBorder="1" applyAlignment="1">
      <alignment horizontal="justify" vertical="top" wrapText="1"/>
    </xf>
    <xf numFmtId="0" fontId="14" fillId="0" borderId="29" xfId="0" applyFont="1" applyBorder="1" applyAlignment="1">
      <alignment horizontal="center" vertical="top" wrapText="1"/>
    </xf>
    <xf numFmtId="4" fontId="8" fillId="35" borderId="38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0" xfId="44" applyFont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0" xfId="44" applyFont="1" applyAlignment="1" applyProtection="1">
      <alignment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3.8515625" style="0" customWidth="1"/>
    <col min="2" max="2" width="66.7109375" style="0" customWidth="1"/>
    <col min="3" max="3" width="19.00390625" style="0" customWidth="1"/>
    <col min="4" max="4" width="20.00390625" style="0" customWidth="1"/>
    <col min="5" max="5" width="14.57421875" style="0" customWidth="1"/>
    <col min="6" max="7" width="12.7109375" style="0" hidden="1" customWidth="1"/>
  </cols>
  <sheetData>
    <row r="1" spans="1:5" ht="12.75">
      <c r="A1" s="51"/>
      <c r="B1" s="51"/>
      <c r="C1" s="51"/>
      <c r="D1" s="106" t="s">
        <v>41</v>
      </c>
      <c r="E1" s="107"/>
    </row>
    <row r="2" spans="1:5" ht="29.25" customHeight="1">
      <c r="A2" s="52"/>
      <c r="B2" s="51"/>
      <c r="C2" s="51"/>
      <c r="D2" s="108" t="s">
        <v>56</v>
      </c>
      <c r="E2" s="108"/>
    </row>
    <row r="3" spans="1:5" ht="20.25" customHeight="1">
      <c r="A3" s="52"/>
      <c r="B3" s="51"/>
      <c r="C3" s="51"/>
      <c r="D3" s="53"/>
      <c r="E3" s="53"/>
    </row>
    <row r="4" spans="1:5" ht="15">
      <c r="A4" s="52"/>
      <c r="B4" s="111" t="s">
        <v>39</v>
      </c>
      <c r="C4" s="111"/>
      <c r="D4" s="111"/>
      <c r="E4" s="111"/>
    </row>
    <row r="5" spans="1:5" ht="12.75">
      <c r="A5" s="54"/>
      <c r="B5" s="54"/>
      <c r="C5" s="51"/>
      <c r="D5" s="51"/>
      <c r="E5" s="51"/>
    </row>
    <row r="6" spans="1:5" ht="13.5" thickBot="1">
      <c r="A6" s="51"/>
      <c r="B6" s="51"/>
      <c r="C6" s="51"/>
      <c r="D6" s="51"/>
      <c r="E6" s="51"/>
    </row>
    <row r="7" spans="1:7" ht="57" customHeight="1">
      <c r="A7" s="55" t="s">
        <v>0</v>
      </c>
      <c r="B7" s="56" t="s">
        <v>1</v>
      </c>
      <c r="C7" s="56" t="s">
        <v>54</v>
      </c>
      <c r="D7" s="56" t="s">
        <v>55</v>
      </c>
      <c r="E7" s="57" t="s">
        <v>38</v>
      </c>
      <c r="F7" s="32" t="s">
        <v>34</v>
      </c>
      <c r="G7" s="3" t="s">
        <v>35</v>
      </c>
    </row>
    <row r="8" spans="1:7" ht="15">
      <c r="A8" s="58">
        <v>1</v>
      </c>
      <c r="B8" s="59" t="s">
        <v>42</v>
      </c>
      <c r="C8" s="60">
        <f>+C9+C10</f>
        <v>49734404.7</v>
      </c>
      <c r="D8" s="60">
        <f>+D9+D10</f>
        <v>25813695.08</v>
      </c>
      <c r="E8" s="61">
        <f aca="true" t="shared" si="0" ref="E8:E14">SUM(D8/C8)</f>
        <v>0.5190309451919507</v>
      </c>
      <c r="F8" s="33">
        <f>+F9+F10</f>
        <v>53380000</v>
      </c>
      <c r="G8" s="17">
        <f>+G9+G10</f>
        <v>54450000</v>
      </c>
    </row>
    <row r="9" spans="1:7" ht="13.5" customHeight="1">
      <c r="A9" s="58" t="s">
        <v>3</v>
      </c>
      <c r="B9" s="62" t="s">
        <v>36</v>
      </c>
      <c r="C9" s="63">
        <v>46775666.7</v>
      </c>
      <c r="D9" s="63">
        <v>25287731.08</v>
      </c>
      <c r="E9" s="64">
        <f t="shared" si="0"/>
        <v>0.5406172239550355</v>
      </c>
      <c r="F9" s="34">
        <v>53380000</v>
      </c>
      <c r="G9" s="18">
        <v>54450000</v>
      </c>
    </row>
    <row r="10" spans="1:7" ht="13.5" customHeight="1">
      <c r="A10" s="58" t="s">
        <v>4</v>
      </c>
      <c r="B10" s="62" t="s">
        <v>37</v>
      </c>
      <c r="C10" s="63">
        <v>2958738</v>
      </c>
      <c r="D10" s="63">
        <v>525964</v>
      </c>
      <c r="E10" s="64">
        <f t="shared" si="0"/>
        <v>0.17776633145618165</v>
      </c>
      <c r="F10" s="34"/>
      <c r="G10" s="18"/>
    </row>
    <row r="11" spans="1:7" ht="13.5" customHeight="1">
      <c r="A11" s="58" t="s">
        <v>5</v>
      </c>
      <c r="B11" s="62" t="s">
        <v>24</v>
      </c>
      <c r="C11" s="63">
        <v>234246</v>
      </c>
      <c r="D11" s="63">
        <v>52787</v>
      </c>
      <c r="E11" s="64">
        <f t="shared" si="0"/>
        <v>0.2253485651836104</v>
      </c>
      <c r="F11" s="35"/>
      <c r="G11" s="19"/>
    </row>
    <row r="12" spans="1:7" ht="27.75">
      <c r="A12" s="58">
        <v>2</v>
      </c>
      <c r="B12" s="65" t="s">
        <v>43</v>
      </c>
      <c r="C12" s="63">
        <v>44970453.7</v>
      </c>
      <c r="D12" s="63">
        <v>21029497.85</v>
      </c>
      <c r="E12" s="64">
        <f t="shared" si="0"/>
        <v>0.4676292125111471</v>
      </c>
      <c r="F12" s="36">
        <v>49720000</v>
      </c>
      <c r="G12" s="20">
        <v>50710000</v>
      </c>
    </row>
    <row r="13" spans="1:7" ht="15">
      <c r="A13" s="66" t="s">
        <v>3</v>
      </c>
      <c r="B13" s="67" t="s">
        <v>44</v>
      </c>
      <c r="C13" s="68">
        <v>26846611</v>
      </c>
      <c r="D13" s="68">
        <v>13255506.79</v>
      </c>
      <c r="E13" s="69">
        <f t="shared" si="0"/>
        <v>0.49374972468592027</v>
      </c>
      <c r="F13" s="37">
        <v>28600000</v>
      </c>
      <c r="G13" s="21">
        <v>29200000</v>
      </c>
    </row>
    <row r="14" spans="1:7" ht="15">
      <c r="A14" s="66" t="s">
        <v>4</v>
      </c>
      <c r="B14" s="67" t="s">
        <v>45</v>
      </c>
      <c r="C14" s="70">
        <v>5343892</v>
      </c>
      <c r="D14" s="68">
        <v>2659806.17</v>
      </c>
      <c r="E14" s="69">
        <f t="shared" si="0"/>
        <v>0.497728279314028</v>
      </c>
      <c r="F14" s="37">
        <v>5012500</v>
      </c>
      <c r="G14" s="21">
        <v>5113000</v>
      </c>
    </row>
    <row r="15" spans="1:7" ht="13.5" customHeight="1">
      <c r="A15" s="58" t="s">
        <v>5</v>
      </c>
      <c r="B15" s="62" t="s">
        <v>6</v>
      </c>
      <c r="C15" s="68">
        <v>0</v>
      </c>
      <c r="D15" s="68">
        <v>0</v>
      </c>
      <c r="E15" s="69"/>
      <c r="F15" s="37"/>
      <c r="G15" s="21"/>
    </row>
    <row r="16" spans="1:7" ht="25.5">
      <c r="A16" s="58" t="s">
        <v>7</v>
      </c>
      <c r="B16" s="62" t="s">
        <v>46</v>
      </c>
      <c r="C16" s="68">
        <v>0</v>
      </c>
      <c r="D16" s="68">
        <v>0</v>
      </c>
      <c r="E16" s="69"/>
      <c r="F16" s="37"/>
      <c r="G16" s="21"/>
    </row>
    <row r="17" spans="1:7" ht="15">
      <c r="A17" s="58" t="s">
        <v>8</v>
      </c>
      <c r="B17" s="59" t="s">
        <v>47</v>
      </c>
      <c r="C17" s="68">
        <v>2961571</v>
      </c>
      <c r="D17" s="68">
        <v>1146051.46</v>
      </c>
      <c r="E17" s="69">
        <f>SUM(D17/C17)</f>
        <v>0.3869741633747764</v>
      </c>
      <c r="F17" s="37">
        <v>0</v>
      </c>
      <c r="G17" s="21">
        <v>0</v>
      </c>
    </row>
    <row r="18" spans="1:7" ht="13.5" customHeight="1">
      <c r="A18" s="58">
        <v>3</v>
      </c>
      <c r="B18" s="62" t="s">
        <v>22</v>
      </c>
      <c r="C18" s="71">
        <f>+C8-C12</f>
        <v>4763951</v>
      </c>
      <c r="D18" s="71">
        <f>+D8-D12</f>
        <v>4784197.229999997</v>
      </c>
      <c r="E18" s="72">
        <f>SUM(D18/C18)</f>
        <v>1.0042498820831693</v>
      </c>
      <c r="F18" s="38">
        <f>+F8-F12</f>
        <v>3660000</v>
      </c>
      <c r="G18" s="22">
        <f>+G8-G12</f>
        <v>3740000</v>
      </c>
    </row>
    <row r="19" spans="1:7" ht="25.5">
      <c r="A19" s="58">
        <v>4</v>
      </c>
      <c r="B19" s="62" t="s">
        <v>25</v>
      </c>
      <c r="C19" s="70">
        <v>2225669</v>
      </c>
      <c r="D19" s="70">
        <v>2225669.65</v>
      </c>
      <c r="E19" s="73">
        <f>SUM(D19/C19)</f>
        <v>1.0000002920470203</v>
      </c>
      <c r="F19" s="39"/>
      <c r="G19" s="23"/>
    </row>
    <row r="20" spans="1:7" ht="25.5">
      <c r="A20" s="58" t="s">
        <v>3</v>
      </c>
      <c r="B20" s="74" t="s">
        <v>26</v>
      </c>
      <c r="C20" s="70">
        <v>2225669</v>
      </c>
      <c r="D20" s="70"/>
      <c r="E20" s="73">
        <f>SUM(D20/C20)</f>
        <v>0</v>
      </c>
      <c r="F20" s="40"/>
      <c r="G20" s="24"/>
    </row>
    <row r="21" spans="1:7" ht="15">
      <c r="A21" s="58">
        <v>5</v>
      </c>
      <c r="B21" s="59" t="s">
        <v>48</v>
      </c>
      <c r="C21" s="70"/>
      <c r="D21" s="70"/>
      <c r="E21" s="73"/>
      <c r="F21" s="41"/>
      <c r="G21" s="25"/>
    </row>
    <row r="22" spans="1:7" ht="13.5" customHeight="1">
      <c r="A22" s="58">
        <v>6</v>
      </c>
      <c r="B22" s="62" t="s">
        <v>9</v>
      </c>
      <c r="C22" s="75">
        <f>+C18+C19+C21</f>
        <v>6989620</v>
      </c>
      <c r="D22" s="75">
        <f>+D18+D19+D21</f>
        <v>7009866.879999997</v>
      </c>
      <c r="E22" s="76">
        <f>SUM(D22/C22)</f>
        <v>1.0028967068309862</v>
      </c>
      <c r="F22" s="42">
        <f>+F18+F19+F21</f>
        <v>3660000</v>
      </c>
      <c r="G22" s="26">
        <f>+G18+G19+G21</f>
        <v>3740000</v>
      </c>
    </row>
    <row r="23" spans="1:8" ht="13.5" customHeight="1">
      <c r="A23" s="104">
        <v>7</v>
      </c>
      <c r="B23" s="62" t="s">
        <v>23</v>
      </c>
      <c r="C23" s="77">
        <f>+C24+C25</f>
        <v>2200000</v>
      </c>
      <c r="D23" s="77">
        <f>+D24+D25</f>
        <v>1035446.26</v>
      </c>
      <c r="E23" s="78">
        <f>SUM(D23/C23)</f>
        <v>0.4706573909090909</v>
      </c>
      <c r="F23" s="27">
        <f>+F24+F25</f>
        <v>0</v>
      </c>
      <c r="G23" s="27">
        <f>+G24+G25</f>
        <v>0</v>
      </c>
      <c r="H23" s="11"/>
    </row>
    <row r="24" spans="1:7" ht="13.5" customHeight="1">
      <c r="A24" s="58" t="s">
        <v>3</v>
      </c>
      <c r="B24" s="62" t="s">
        <v>27</v>
      </c>
      <c r="C24" s="79">
        <v>1900000</v>
      </c>
      <c r="D24" s="79">
        <v>950000</v>
      </c>
      <c r="E24" s="80">
        <f>SUM(D24/C24)</f>
        <v>0.5</v>
      </c>
      <c r="F24" s="34"/>
      <c r="G24" s="28"/>
    </row>
    <row r="25" spans="1:7" ht="13.5" customHeight="1">
      <c r="A25" s="58" t="s">
        <v>4</v>
      </c>
      <c r="B25" s="62" t="s">
        <v>28</v>
      </c>
      <c r="C25" s="79">
        <v>300000</v>
      </c>
      <c r="D25" s="79">
        <v>85446.26</v>
      </c>
      <c r="E25" s="80">
        <f>SUM(D25/C25)</f>
        <v>0.28482086666666667</v>
      </c>
      <c r="F25" s="43"/>
      <c r="G25" s="29"/>
    </row>
    <row r="26" spans="1:7" ht="13.5" customHeight="1">
      <c r="A26" s="58">
        <v>8</v>
      </c>
      <c r="B26" s="62" t="s">
        <v>10</v>
      </c>
      <c r="C26" s="70"/>
      <c r="D26" s="70">
        <v>500000</v>
      </c>
      <c r="E26" s="73"/>
      <c r="F26" s="41"/>
      <c r="G26" s="25"/>
    </row>
    <row r="27" spans="1:7" ht="13.5" customHeight="1">
      <c r="A27" s="58">
        <v>9</v>
      </c>
      <c r="B27" s="62" t="s">
        <v>11</v>
      </c>
      <c r="C27" s="75">
        <f>+C22-C23-C26</f>
        <v>4789620</v>
      </c>
      <c r="D27" s="75">
        <f>+D22-D23-D26</f>
        <v>5474420.619999997</v>
      </c>
      <c r="E27" s="76">
        <f>SUM(D27/C27)</f>
        <v>1.1429759813930953</v>
      </c>
      <c r="F27" s="42">
        <f>+F22-F23-F26</f>
        <v>3660000</v>
      </c>
      <c r="G27" s="26">
        <f>+G22-G23-G26</f>
        <v>3740000</v>
      </c>
    </row>
    <row r="28" spans="1:7" ht="15">
      <c r="A28" s="58">
        <v>10</v>
      </c>
      <c r="B28" s="59" t="s">
        <v>49</v>
      </c>
      <c r="C28" s="70">
        <v>6689620</v>
      </c>
      <c r="D28" s="70">
        <v>1449511.31</v>
      </c>
      <c r="E28" s="73">
        <f>SUM(D28/C28)</f>
        <v>0.21668066497050656</v>
      </c>
      <c r="F28" s="39">
        <v>3660000</v>
      </c>
      <c r="G28" s="23">
        <v>3740000</v>
      </c>
    </row>
    <row r="29" spans="1:7" ht="13.5" customHeight="1">
      <c r="A29" s="58" t="s">
        <v>3</v>
      </c>
      <c r="B29" s="62" t="s">
        <v>29</v>
      </c>
      <c r="C29" s="70">
        <v>4881989</v>
      </c>
      <c r="D29" s="70">
        <v>814241.31</v>
      </c>
      <c r="E29" s="73">
        <f>SUM(D29/C29)</f>
        <v>0.16678474900291665</v>
      </c>
      <c r="F29" s="40"/>
      <c r="G29" s="24"/>
    </row>
    <row r="30" spans="1:7" ht="15">
      <c r="A30" s="58">
        <v>11</v>
      </c>
      <c r="B30" s="59" t="s">
        <v>50</v>
      </c>
      <c r="C30" s="81">
        <v>1900000</v>
      </c>
      <c r="D30" s="81">
        <v>0</v>
      </c>
      <c r="E30" s="82">
        <f>SUM(D30/C30)</f>
        <v>0</v>
      </c>
      <c r="F30" s="44"/>
      <c r="G30" s="30"/>
    </row>
    <row r="31" spans="1:7" ht="15.75" thickBot="1">
      <c r="A31" s="83">
        <v>12</v>
      </c>
      <c r="B31" s="84" t="s">
        <v>51</v>
      </c>
      <c r="C31" s="85">
        <f>+C27-C28+C30</f>
        <v>0</v>
      </c>
      <c r="D31" s="86">
        <f>+D27-D28+D30</f>
        <v>4024909.3099999973</v>
      </c>
      <c r="E31" s="87"/>
      <c r="F31" s="31">
        <f>+F27-F28+F30</f>
        <v>0</v>
      </c>
      <c r="G31" s="31">
        <f>+G27-G28+G30</f>
        <v>0</v>
      </c>
    </row>
    <row r="32" spans="1:7" ht="40.5" customHeight="1" thickBot="1">
      <c r="A32" s="88" t="s">
        <v>0</v>
      </c>
      <c r="B32" s="89" t="s">
        <v>1</v>
      </c>
      <c r="C32" s="56" t="s">
        <v>57</v>
      </c>
      <c r="D32" s="56" t="s">
        <v>58</v>
      </c>
      <c r="E32" s="90" t="s">
        <v>38</v>
      </c>
      <c r="F32" s="32"/>
      <c r="G32" s="3" t="s">
        <v>2</v>
      </c>
    </row>
    <row r="33" spans="1:7" ht="15">
      <c r="A33" s="91">
        <v>13</v>
      </c>
      <c r="B33" s="92" t="s">
        <v>52</v>
      </c>
      <c r="C33" s="105">
        <v>7717990</v>
      </c>
      <c r="D33" s="93">
        <v>6952990.03</v>
      </c>
      <c r="E33" s="94">
        <f>SUM(D33/C33)</f>
        <v>0.9008809327298948</v>
      </c>
      <c r="F33" s="45">
        <v>0</v>
      </c>
      <c r="G33" s="4"/>
    </row>
    <row r="34" spans="1:7" ht="51">
      <c r="A34" s="58">
        <v>14</v>
      </c>
      <c r="B34" s="59" t="s">
        <v>53</v>
      </c>
      <c r="C34" s="95" t="s">
        <v>40</v>
      </c>
      <c r="D34" s="95" t="s">
        <v>40</v>
      </c>
      <c r="E34" s="96"/>
      <c r="F34" s="12" t="s">
        <v>31</v>
      </c>
      <c r="G34" s="13" t="s">
        <v>31</v>
      </c>
    </row>
    <row r="35" spans="1:7" ht="13.5" customHeight="1">
      <c r="A35" s="58">
        <v>15</v>
      </c>
      <c r="B35" s="62" t="s">
        <v>12</v>
      </c>
      <c r="C35" s="97">
        <f>+C12+C25</f>
        <v>45270453.7</v>
      </c>
      <c r="D35" s="97">
        <f>+D12+D25</f>
        <v>21114944.110000003</v>
      </c>
      <c r="E35" s="98">
        <f aca="true" t="shared" si="1" ref="E35:E41">SUM(D35/C35)</f>
        <v>0.46641777106819676</v>
      </c>
      <c r="F35" s="46">
        <f>+F12+F25</f>
        <v>49720000</v>
      </c>
      <c r="G35" s="6">
        <f>+G12+G25</f>
        <v>50710000</v>
      </c>
    </row>
    <row r="36" spans="1:7" ht="13.5" customHeight="1">
      <c r="A36" s="58">
        <v>16</v>
      </c>
      <c r="B36" s="62" t="s">
        <v>13</v>
      </c>
      <c r="C36" s="97">
        <f>+C28+C35</f>
        <v>51960073.7</v>
      </c>
      <c r="D36" s="97">
        <f>+D28+D35</f>
        <v>22564455.42</v>
      </c>
      <c r="E36" s="98">
        <f t="shared" si="1"/>
        <v>0.43426526971996965</v>
      </c>
      <c r="F36" s="46">
        <f>+F28+F35</f>
        <v>53380000</v>
      </c>
      <c r="G36" s="6">
        <f>+G28+G35</f>
        <v>54450000</v>
      </c>
    </row>
    <row r="37" spans="1:7" ht="13.5" customHeight="1">
      <c r="A37" s="58">
        <v>17</v>
      </c>
      <c r="B37" s="62" t="s">
        <v>14</v>
      </c>
      <c r="C37" s="97">
        <f>+C8-C36</f>
        <v>-2225669</v>
      </c>
      <c r="D37" s="97">
        <f>+D8-D36</f>
        <v>3249239.6599999964</v>
      </c>
      <c r="E37" s="98"/>
      <c r="F37" s="46">
        <f>+F8-F36</f>
        <v>0</v>
      </c>
      <c r="G37" s="6">
        <f>+G8-G36</f>
        <v>0</v>
      </c>
    </row>
    <row r="38" spans="1:7" ht="13.5" customHeight="1">
      <c r="A38" s="58">
        <v>18</v>
      </c>
      <c r="B38" s="62" t="s">
        <v>15</v>
      </c>
      <c r="C38" s="75">
        <f>+C21+C30+C19</f>
        <v>4125669</v>
      </c>
      <c r="D38" s="75">
        <f>+D21+D30+D19</f>
        <v>2225669.65</v>
      </c>
      <c r="E38" s="76">
        <f t="shared" si="1"/>
        <v>0.5394687867591899</v>
      </c>
      <c r="F38" s="7">
        <f>+F21+F30+F19</f>
        <v>0</v>
      </c>
      <c r="G38" s="7">
        <f>+G21+G30+G19</f>
        <v>0</v>
      </c>
    </row>
    <row r="39" spans="1:7" ht="13.5" customHeight="1">
      <c r="A39" s="58">
        <v>19</v>
      </c>
      <c r="B39" s="62" t="s">
        <v>16</v>
      </c>
      <c r="C39" s="75">
        <f>+C24+C26</f>
        <v>1900000</v>
      </c>
      <c r="D39" s="75">
        <f>+D24+D26</f>
        <v>1450000</v>
      </c>
      <c r="E39" s="76">
        <f t="shared" si="1"/>
        <v>0.7631578947368421</v>
      </c>
      <c r="F39" s="46">
        <f>+F24+F26</f>
        <v>0</v>
      </c>
      <c r="G39" s="5">
        <f>+G24+G26</f>
        <v>0</v>
      </c>
    </row>
    <row r="40" spans="1:7" ht="27" customHeight="1">
      <c r="A40" s="58">
        <v>20</v>
      </c>
      <c r="B40" s="62" t="s">
        <v>30</v>
      </c>
      <c r="C40" s="97">
        <v>1900000</v>
      </c>
      <c r="D40" s="97">
        <v>950000</v>
      </c>
      <c r="E40" s="98">
        <f t="shared" si="1"/>
        <v>0.5</v>
      </c>
      <c r="F40" s="8">
        <f>SUM(F41:F46)</f>
        <v>0</v>
      </c>
      <c r="G40" s="8">
        <f>SUM(G41:G46)</f>
        <v>0</v>
      </c>
    </row>
    <row r="41" spans="1:7" ht="13.5" customHeight="1">
      <c r="A41" s="58" t="s">
        <v>3</v>
      </c>
      <c r="B41" s="62" t="s">
        <v>17</v>
      </c>
      <c r="C41" s="99"/>
      <c r="D41" s="99"/>
      <c r="E41" s="100"/>
      <c r="F41" s="47"/>
      <c r="G41" s="14"/>
    </row>
    <row r="42" spans="1:7" ht="13.5" customHeight="1">
      <c r="A42" s="58" t="s">
        <v>4</v>
      </c>
      <c r="B42" s="62" t="s">
        <v>18</v>
      </c>
      <c r="C42" s="99"/>
      <c r="D42" s="99"/>
      <c r="E42" s="100"/>
      <c r="F42" s="47"/>
      <c r="G42" s="14"/>
    </row>
    <row r="43" spans="1:7" ht="13.5" customHeight="1">
      <c r="A43" s="58" t="s">
        <v>5</v>
      </c>
      <c r="B43" s="62" t="s">
        <v>19</v>
      </c>
      <c r="C43" s="70">
        <v>1900000</v>
      </c>
      <c r="D43" s="70"/>
      <c r="E43" s="73"/>
      <c r="F43" s="47"/>
      <c r="G43" s="15"/>
    </row>
    <row r="44" spans="1:7" ht="13.5" customHeight="1">
      <c r="A44" s="58" t="s">
        <v>7</v>
      </c>
      <c r="B44" s="62" t="s">
        <v>20</v>
      </c>
      <c r="C44" s="70">
        <v>0</v>
      </c>
      <c r="D44" s="70">
        <v>0</v>
      </c>
      <c r="E44" s="73"/>
      <c r="F44" s="47"/>
      <c r="G44" s="15"/>
    </row>
    <row r="45" spans="1:7" ht="13.5" customHeight="1">
      <c r="A45" s="58" t="s">
        <v>8</v>
      </c>
      <c r="B45" s="62" t="s">
        <v>21</v>
      </c>
      <c r="C45" s="70">
        <v>0</v>
      </c>
      <c r="D45" s="70">
        <v>0</v>
      </c>
      <c r="E45" s="73"/>
      <c r="F45" s="48"/>
      <c r="G45" s="16"/>
    </row>
    <row r="46" spans="1:7" ht="13.5" customHeight="1">
      <c r="A46" s="58" t="s">
        <v>32</v>
      </c>
      <c r="B46" s="62" t="s">
        <v>33</v>
      </c>
      <c r="C46" s="70">
        <v>0</v>
      </c>
      <c r="D46" s="70">
        <v>950000</v>
      </c>
      <c r="E46" s="73"/>
      <c r="F46" s="49"/>
      <c r="G46" s="10"/>
    </row>
    <row r="47" spans="1:7" ht="13.5" thickBot="1">
      <c r="A47" s="101"/>
      <c r="B47" s="102"/>
      <c r="C47" s="102"/>
      <c r="D47" s="102"/>
      <c r="E47" s="103"/>
      <c r="F47" s="50"/>
      <c r="G47" s="9"/>
    </row>
    <row r="48" spans="1:7" ht="9.75" customHeight="1">
      <c r="A48" s="2"/>
      <c r="B48" s="1"/>
      <c r="C48" s="1"/>
      <c r="D48" s="1"/>
      <c r="E48" s="1"/>
      <c r="F48" s="1"/>
      <c r="G48" s="1"/>
    </row>
    <row r="49" spans="1:7" ht="25.5" customHeight="1">
      <c r="A49" s="109"/>
      <c r="B49" s="109"/>
      <c r="C49" s="109"/>
      <c r="D49" s="109"/>
      <c r="E49" s="109"/>
      <c r="F49" s="109"/>
      <c r="G49" s="109"/>
    </row>
    <row r="50" spans="1:7" ht="12.75">
      <c r="A50" s="110"/>
      <c r="B50" s="110"/>
      <c r="C50" s="110"/>
      <c r="D50" s="110"/>
      <c r="E50" s="110"/>
      <c r="F50" s="110"/>
      <c r="G50" s="110"/>
    </row>
    <row r="52" spans="1:7" ht="15.75">
      <c r="A52" s="112"/>
      <c r="B52" s="113"/>
      <c r="C52" s="113"/>
      <c r="D52" s="113"/>
      <c r="E52" s="113"/>
      <c r="F52" s="113"/>
      <c r="G52" s="113"/>
    </row>
    <row r="53" spans="1:7" ht="12.75" customHeight="1">
      <c r="A53" s="112"/>
      <c r="B53" s="114"/>
      <c r="C53" s="114"/>
      <c r="D53" s="114"/>
      <c r="E53" s="114"/>
      <c r="F53" s="114"/>
      <c r="G53" s="114"/>
    </row>
    <row r="54" spans="1:7" ht="12.75" customHeight="1">
      <c r="A54" s="112"/>
      <c r="B54" s="114"/>
      <c r="C54" s="114"/>
      <c r="D54" s="114"/>
      <c r="E54" s="114"/>
      <c r="F54" s="114"/>
      <c r="G54" s="114"/>
    </row>
    <row r="55" spans="1:7" ht="12.75" customHeight="1">
      <c r="A55" s="112"/>
      <c r="B55" s="114"/>
      <c r="C55" s="114"/>
      <c r="D55" s="114"/>
      <c r="E55" s="114"/>
      <c r="F55" s="114"/>
      <c r="G55" s="114"/>
    </row>
    <row r="56" spans="1:7" ht="12.75" customHeight="1">
      <c r="A56" s="112"/>
      <c r="B56" s="114"/>
      <c r="C56" s="114"/>
      <c r="D56" s="114"/>
      <c r="E56" s="114"/>
      <c r="F56" s="114"/>
      <c r="G56" s="114"/>
    </row>
    <row r="57" spans="1:7" ht="12.75" customHeight="1">
      <c r="A57" s="112"/>
      <c r="B57" s="114"/>
      <c r="C57" s="114"/>
      <c r="D57" s="114"/>
      <c r="E57" s="114"/>
      <c r="F57" s="114"/>
      <c r="G57" s="114"/>
    </row>
    <row r="58" spans="1:7" ht="12.75" customHeight="1">
      <c r="A58" s="112"/>
      <c r="B58" s="114"/>
      <c r="C58" s="114"/>
      <c r="D58" s="114"/>
      <c r="E58" s="114"/>
      <c r="F58" s="114"/>
      <c r="G58" s="114"/>
    </row>
    <row r="59" spans="1:7" ht="12.75" customHeight="1">
      <c r="A59" s="112"/>
      <c r="B59" s="114"/>
      <c r="C59" s="114"/>
      <c r="D59" s="114"/>
      <c r="E59" s="114"/>
      <c r="F59" s="114"/>
      <c r="G59" s="114"/>
    </row>
    <row r="60" spans="1:7" ht="26.25" customHeight="1">
      <c r="A60" s="112"/>
      <c r="B60" s="114"/>
      <c r="C60" s="114"/>
      <c r="D60" s="114"/>
      <c r="E60" s="114"/>
      <c r="F60" s="114"/>
      <c r="G60" s="114"/>
    </row>
    <row r="61" spans="1:7" ht="39.75" customHeight="1">
      <c r="A61" s="112"/>
      <c r="B61" s="114"/>
      <c r="C61" s="114"/>
      <c r="D61" s="114"/>
      <c r="E61" s="114"/>
      <c r="F61" s="114"/>
      <c r="G61" s="114"/>
    </row>
    <row r="62" spans="1:7" ht="12.75" customHeight="1">
      <c r="A62" s="112"/>
      <c r="B62" s="114"/>
      <c r="C62" s="114"/>
      <c r="D62" s="114"/>
      <c r="E62" s="114"/>
      <c r="F62" s="114"/>
      <c r="G62" s="114"/>
    </row>
    <row r="63" spans="1:7" ht="12.75" customHeight="1">
      <c r="A63" s="112"/>
      <c r="B63" s="114"/>
      <c r="C63" s="114"/>
      <c r="D63" s="114"/>
      <c r="E63" s="114"/>
      <c r="F63" s="114"/>
      <c r="G63" s="114"/>
    </row>
    <row r="64" spans="1:7" ht="12.75" customHeight="1">
      <c r="A64" s="112"/>
      <c r="B64" s="114"/>
      <c r="C64" s="114"/>
      <c r="D64" s="114"/>
      <c r="E64" s="114"/>
      <c r="F64" s="114"/>
      <c r="G64" s="114"/>
    </row>
    <row r="65" spans="1:7" ht="12.75" customHeight="1">
      <c r="A65" s="112"/>
      <c r="B65" s="114"/>
      <c r="C65" s="114"/>
      <c r="D65" s="114"/>
      <c r="E65" s="114"/>
      <c r="F65" s="114"/>
      <c r="G65" s="114"/>
    </row>
    <row r="66" spans="1:7" ht="25.5" customHeight="1">
      <c r="A66" s="112"/>
      <c r="B66" s="114"/>
      <c r="C66" s="114"/>
      <c r="D66" s="114"/>
      <c r="E66" s="114"/>
      <c r="F66" s="114"/>
      <c r="G66" s="114"/>
    </row>
    <row r="67" spans="1:7" ht="12.75" customHeight="1">
      <c r="A67" s="112"/>
      <c r="B67" s="114"/>
      <c r="C67" s="114"/>
      <c r="D67" s="114"/>
      <c r="E67" s="114"/>
      <c r="F67" s="114"/>
      <c r="G67" s="114"/>
    </row>
    <row r="68" spans="1:7" ht="12.75" customHeight="1">
      <c r="A68" s="112"/>
      <c r="B68" s="114"/>
      <c r="C68" s="114"/>
      <c r="D68" s="114"/>
      <c r="E68" s="114"/>
      <c r="F68" s="114"/>
      <c r="G68" s="114"/>
    </row>
  </sheetData>
  <sheetProtection/>
  <mergeCells count="22">
    <mergeCell ref="A62:G62"/>
    <mergeCell ref="A63:G63"/>
    <mergeCell ref="A68:G68"/>
    <mergeCell ref="A64:G64"/>
    <mergeCell ref="A65:G65"/>
    <mergeCell ref="A66:G66"/>
    <mergeCell ref="A67:G67"/>
    <mergeCell ref="A53:G53"/>
    <mergeCell ref="A60:G60"/>
    <mergeCell ref="A61:G61"/>
    <mergeCell ref="A54:G54"/>
    <mergeCell ref="A55:G55"/>
    <mergeCell ref="A56:G56"/>
    <mergeCell ref="A57:G57"/>
    <mergeCell ref="A58:G58"/>
    <mergeCell ref="A59:G59"/>
    <mergeCell ref="D1:E1"/>
    <mergeCell ref="D2:E2"/>
    <mergeCell ref="A49:G49"/>
    <mergeCell ref="A50:G50"/>
    <mergeCell ref="B4:E4"/>
    <mergeCell ref="A52:G52"/>
  </mergeCells>
  <hyperlinks>
    <hyperlink ref="B12" location="_edn2" display="_edn2"/>
    <hyperlink ref="B13" location="_edn3" display="_edn3"/>
    <hyperlink ref="B14" location="_edn4" display="_edn4"/>
    <hyperlink ref="B17" location="_edn5" display="_edn5"/>
    <hyperlink ref="B21" location="_edn6" display="_edn6"/>
    <hyperlink ref="B28" location="_edn7" display="_edn7"/>
    <hyperlink ref="B30" location="_edn8" display="_edn8"/>
    <hyperlink ref="B31" location="_edn9" display="_edn9"/>
    <hyperlink ref="B33" location="_edn10" display="_edn10"/>
    <hyperlink ref="B34" location="_edn15" display="_edn15"/>
    <hyperlink ref="B8" location="_edn1" display="_edn1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Starostwo Powiatowe w Braniewie</cp:lastModifiedBy>
  <cp:lastPrinted>2017-08-03T08:09:15Z</cp:lastPrinted>
  <dcterms:created xsi:type="dcterms:W3CDTF">2010-09-24T07:39:40Z</dcterms:created>
  <dcterms:modified xsi:type="dcterms:W3CDTF">2017-08-16T08:46:13Z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