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0" windowWidth="15360" windowHeight="7776" tabRatio="728" firstSheet="12" activeTab="20"/>
  </bookViews>
  <sheets>
    <sheet name="Dział 010" sheetId="1" r:id="rId1"/>
    <sheet name="Dział 020" sheetId="2" r:id="rId2"/>
    <sheet name="Dział 600" sheetId="3" r:id="rId3"/>
    <sheet name="Dział 630" sheetId="4" r:id="rId4"/>
    <sheet name="Dział 700" sheetId="5" r:id="rId5"/>
    <sheet name="Dział 710" sheetId="6" r:id="rId6"/>
    <sheet name="Dział 750" sheetId="7" r:id="rId7"/>
    <sheet name="Dział 752" sheetId="9" r:id="rId8"/>
    <sheet name="dział 754" sheetId="10" r:id="rId9"/>
    <sheet name="dział 755" sheetId="27" r:id="rId10"/>
    <sheet name="Dział 757" sheetId="11" r:id="rId11"/>
    <sheet name="Dział 758" sheetId="12" r:id="rId12"/>
    <sheet name="Dział 801" sheetId="13" r:id="rId13"/>
    <sheet name="Dział 851" sheetId="14" r:id="rId14"/>
    <sheet name="Dział 852" sheetId="15" r:id="rId15"/>
    <sheet name="Dział 853" sheetId="16" r:id="rId16"/>
    <sheet name="Dział 854" sheetId="17" r:id="rId17"/>
    <sheet name="855" sheetId="28" r:id="rId18"/>
    <sheet name="Dział 900" sheetId="18" r:id="rId19"/>
    <sheet name="Dział 921" sheetId="19" r:id="rId20"/>
    <sheet name="Dział 926" sheetId="20" r:id="rId21"/>
  </sheets>
  <definedNames>
    <definedName name="_xlnm.Print_Area" localSheetId="17">'855'!$A$1:$K$59</definedName>
    <definedName name="_xlnm.Print_Area" localSheetId="0">'Dział 010'!$A$1:$K$14</definedName>
    <definedName name="_xlnm.Print_Area" localSheetId="2">'Dział 600'!$A$1:$K$52</definedName>
    <definedName name="_xlnm.Print_Area" localSheetId="8">'dział 754'!$A$1:$K$55</definedName>
    <definedName name="_xlnm.Print_Area" localSheetId="9">'dział 755'!$A$1:$K$20</definedName>
    <definedName name="_xlnm.Print_Area" localSheetId="10">'Dział 757'!$A$1:$K$12</definedName>
    <definedName name="_xlnm.Print_Area" localSheetId="11">'Dział 758'!$A$1:$K$15</definedName>
    <definedName name="_xlnm.Print_Area" localSheetId="12">'Dział 801'!$A$1:$K$453</definedName>
    <definedName name="_xlnm.Print_Area" localSheetId="14">'Dział 852'!$A$1:$K$98</definedName>
    <definedName name="_xlnm.Print_Area" localSheetId="15">'Dział 853'!$A$1:$K$154</definedName>
    <definedName name="_xlnm.Print_Titles" localSheetId="17">'855'!$6:$9</definedName>
    <definedName name="_xlnm.Print_Titles" localSheetId="2">'Dział 600'!$6:$9</definedName>
    <definedName name="_xlnm.Print_Titles" localSheetId="5">'Dział 710'!$6:$9</definedName>
    <definedName name="_xlnm.Print_Titles" localSheetId="6">'Dział 750'!$6:$9</definedName>
    <definedName name="_xlnm.Print_Titles" localSheetId="8">'dział 754'!$6:$9</definedName>
    <definedName name="_xlnm.Print_Titles" localSheetId="9">'dział 755'!$6:$9</definedName>
    <definedName name="_xlnm.Print_Titles" localSheetId="12">'Dział 801'!$6:$9</definedName>
    <definedName name="_xlnm.Print_Titles" localSheetId="14">'Dział 852'!$6:$9</definedName>
    <definedName name="_xlnm.Print_Titles" localSheetId="15">'Dział 853'!$6:$9</definedName>
    <definedName name="_xlnm.Print_Titles" localSheetId="16">'Dział 854'!$5:$8</definedName>
  </definedNames>
  <calcPr calcId="145621"/>
</workbook>
</file>

<file path=xl/calcChain.xml><?xml version="1.0" encoding="utf-8"?>
<calcChain xmlns="http://schemas.openxmlformats.org/spreadsheetml/2006/main">
  <c r="H389" i="13" l="1"/>
  <c r="H390" i="13"/>
  <c r="H410" i="13"/>
  <c r="J98" i="16" l="1"/>
  <c r="J97" i="16"/>
  <c r="J18" i="7"/>
  <c r="I18" i="7"/>
  <c r="I98" i="16" l="1"/>
  <c r="I97" i="16"/>
  <c r="H96" i="16"/>
  <c r="G108" i="16"/>
  <c r="H412" i="13"/>
  <c r="I29" i="20"/>
  <c r="H339" i="13" l="1"/>
  <c r="H113" i="13"/>
  <c r="H91" i="13"/>
  <c r="H11" i="3"/>
  <c r="H114" i="13" l="1"/>
  <c r="H50" i="13"/>
  <c r="H73" i="13"/>
  <c r="H92" i="13"/>
  <c r="H51" i="13"/>
  <c r="H147" i="16"/>
  <c r="H14" i="9"/>
  <c r="H369" i="13"/>
  <c r="H351" i="13"/>
  <c r="H342" i="13"/>
  <c r="H341" i="13" l="1"/>
  <c r="I23" i="10"/>
  <c r="H22" i="3" l="1"/>
  <c r="I39" i="15" l="1"/>
  <c r="H11" i="7" l="1"/>
  <c r="F11" i="7"/>
  <c r="E11" i="7"/>
  <c r="G18" i="7"/>
  <c r="G15" i="7"/>
  <c r="J86" i="15"/>
  <c r="I86" i="15"/>
  <c r="J85" i="15"/>
  <c r="I85" i="15"/>
  <c r="H85" i="15"/>
  <c r="F85" i="15"/>
  <c r="E85" i="15"/>
  <c r="G86" i="15"/>
  <c r="G85" i="15"/>
  <c r="H12" i="13" l="1"/>
  <c r="F12" i="13"/>
  <c r="E12" i="13"/>
  <c r="G29" i="13"/>
  <c r="I29" i="13"/>
  <c r="J29" i="13"/>
  <c r="G49" i="28" l="1"/>
  <c r="J49" i="28"/>
  <c r="I49" i="28"/>
  <c r="I38" i="28"/>
  <c r="J125" i="17"/>
  <c r="I125" i="17"/>
  <c r="J131" i="17"/>
  <c r="I131" i="17"/>
  <c r="J114" i="17"/>
  <c r="I114" i="17"/>
  <c r="J113" i="17"/>
  <c r="I113" i="17"/>
  <c r="J112" i="17"/>
  <c r="I112" i="17"/>
  <c r="J111" i="17"/>
  <c r="I111" i="17"/>
  <c r="J65" i="17"/>
  <c r="I65" i="17"/>
  <c r="G31" i="16"/>
  <c r="J31" i="16"/>
  <c r="I31" i="16"/>
  <c r="J54" i="16"/>
  <c r="I54" i="16"/>
  <c r="J57" i="16"/>
  <c r="I57" i="16"/>
  <c r="J77" i="16"/>
  <c r="I77" i="16"/>
  <c r="J76" i="16"/>
  <c r="I76" i="16"/>
  <c r="J75" i="16"/>
  <c r="I75" i="16"/>
  <c r="J28" i="14"/>
  <c r="I28" i="14"/>
  <c r="J445" i="13"/>
  <c r="I445" i="13"/>
  <c r="G445" i="13"/>
  <c r="J243" i="13"/>
  <c r="I243" i="13"/>
  <c r="G243" i="13"/>
  <c r="I141" i="13"/>
  <c r="J55" i="10"/>
  <c r="I55" i="10"/>
  <c r="J13" i="10"/>
  <c r="I13" i="10"/>
  <c r="G60" i="7"/>
  <c r="J60" i="7"/>
  <c r="I60" i="7"/>
  <c r="I50" i="7"/>
  <c r="I48" i="7"/>
  <c r="I51" i="6"/>
  <c r="I50" i="6"/>
  <c r="J25" i="5"/>
  <c r="I25" i="5"/>
  <c r="J21" i="3"/>
  <c r="I21" i="3"/>
  <c r="J48" i="3"/>
  <c r="I48" i="3"/>
  <c r="I44" i="3"/>
  <c r="H32" i="17"/>
  <c r="F32" i="17"/>
  <c r="E32" i="17"/>
  <c r="G131" i="17"/>
  <c r="G114" i="17"/>
  <c r="G113" i="17"/>
  <c r="G112" i="17"/>
  <c r="G111" i="17"/>
  <c r="G110" i="17"/>
  <c r="F110" i="17"/>
  <c r="E110" i="17"/>
  <c r="G21" i="3"/>
  <c r="H17" i="3"/>
  <c r="F17" i="3"/>
  <c r="E17" i="3"/>
  <c r="G35" i="17" l="1"/>
  <c r="G27" i="14"/>
  <c r="G28" i="14"/>
  <c r="J14" i="14"/>
  <c r="I14" i="14"/>
  <c r="H11" i="14"/>
  <c r="F11" i="14"/>
  <c r="E11" i="14"/>
  <c r="G14" i="14"/>
  <c r="H242" i="13"/>
  <c r="F242" i="13"/>
  <c r="E242" i="13"/>
  <c r="H154" i="13"/>
  <c r="F154" i="13"/>
  <c r="E154" i="13"/>
  <c r="J158" i="13"/>
  <c r="I158" i="13"/>
  <c r="G158" i="13"/>
  <c r="G55" i="10"/>
  <c r="G54" i="10"/>
  <c r="G13" i="10"/>
  <c r="H11" i="10"/>
  <c r="F11" i="10"/>
  <c r="E11" i="10"/>
  <c r="E58" i="7" l="1"/>
  <c r="G50" i="7"/>
  <c r="J50" i="7"/>
  <c r="G48" i="7"/>
  <c r="J48" i="7"/>
  <c r="J16" i="7"/>
  <c r="I16" i="7"/>
  <c r="J15" i="7"/>
  <c r="I15" i="7"/>
  <c r="G16" i="7"/>
  <c r="G51" i="6"/>
  <c r="J51" i="6"/>
  <c r="G50" i="6"/>
  <c r="J50" i="6"/>
  <c r="G25" i="5"/>
  <c r="H16" i="16"/>
  <c r="F16" i="16"/>
  <c r="G58" i="28"/>
  <c r="G54" i="28"/>
  <c r="E46" i="28"/>
  <c r="F46" i="28"/>
  <c r="F44" i="28" s="1"/>
  <c r="E16" i="16"/>
  <c r="G77" i="16"/>
  <c r="F412" i="13"/>
  <c r="E412" i="13"/>
  <c r="J442" i="13"/>
  <c r="I442" i="13"/>
  <c r="J441" i="13"/>
  <c r="I441" i="13"/>
  <c r="G442" i="13"/>
  <c r="G441" i="13"/>
  <c r="J426" i="13"/>
  <c r="I437" i="13"/>
  <c r="I435" i="13"/>
  <c r="I432" i="13"/>
  <c r="I431" i="13"/>
  <c r="I428" i="13"/>
  <c r="I426" i="13"/>
  <c r="I422" i="13"/>
  <c r="I420" i="13"/>
  <c r="I418" i="13"/>
  <c r="G426" i="13"/>
  <c r="G437" i="13"/>
  <c r="J437" i="13"/>
  <c r="G435" i="13"/>
  <c r="J435" i="13"/>
  <c r="G432" i="13"/>
  <c r="J432" i="13"/>
  <c r="G431" i="13"/>
  <c r="J431" i="13"/>
  <c r="G428" i="13"/>
  <c r="J428" i="13"/>
  <c r="G422" i="13"/>
  <c r="J422" i="13"/>
  <c r="G420" i="13"/>
  <c r="J420" i="13"/>
  <c r="G418" i="13"/>
  <c r="J418" i="13"/>
  <c r="G160" i="13"/>
  <c r="I160" i="13"/>
  <c r="J160" i="13"/>
  <c r="G161" i="13"/>
  <c r="I161" i="13"/>
  <c r="J161" i="13"/>
  <c r="G162" i="13"/>
  <c r="I162" i="13"/>
  <c r="J162" i="13"/>
  <c r="G163" i="13"/>
  <c r="I163" i="13"/>
  <c r="J163" i="13"/>
  <c r="G164" i="13"/>
  <c r="I164" i="13"/>
  <c r="J164" i="13"/>
  <c r="G165" i="13"/>
  <c r="I165" i="13"/>
  <c r="J165" i="13"/>
  <c r="G166" i="13"/>
  <c r="I166" i="13"/>
  <c r="J166" i="13"/>
  <c r="G167" i="13"/>
  <c r="I167" i="13"/>
  <c r="J167" i="13"/>
  <c r="G168" i="13"/>
  <c r="I168" i="13"/>
  <c r="J168" i="13"/>
  <c r="G169" i="13"/>
  <c r="I169" i="13"/>
  <c r="J169" i="13"/>
  <c r="G170" i="13"/>
  <c r="I170" i="13"/>
  <c r="J170" i="13"/>
  <c r="G171" i="13"/>
  <c r="I171" i="13"/>
  <c r="J171" i="13"/>
  <c r="G172" i="13"/>
  <c r="I172" i="13"/>
  <c r="J172" i="13"/>
  <c r="G173" i="13"/>
  <c r="I173" i="13"/>
  <c r="J173" i="13"/>
  <c r="G175" i="13"/>
  <c r="I175" i="13"/>
  <c r="J175" i="13"/>
  <c r="G176" i="13"/>
  <c r="I176" i="13"/>
  <c r="J176" i="13"/>
  <c r="G178" i="13"/>
  <c r="I178" i="13"/>
  <c r="J178" i="13"/>
  <c r="F14" i="9"/>
  <c r="E14" i="9"/>
  <c r="G19" i="9"/>
  <c r="J19" i="9"/>
  <c r="I19" i="9"/>
  <c r="J14" i="9"/>
  <c r="I14" i="9"/>
  <c r="G14" i="9"/>
  <c r="G57" i="16"/>
  <c r="G54" i="16"/>
  <c r="J391" i="13"/>
  <c r="I391" i="13"/>
  <c r="G391" i="13"/>
  <c r="F390" i="13"/>
  <c r="E390" i="13"/>
  <c r="J234" i="13"/>
  <c r="I234" i="13"/>
  <c r="E44" i="28" l="1"/>
  <c r="G46" i="28"/>
  <c r="G390" i="13"/>
  <c r="G23" i="10"/>
  <c r="J23" i="10"/>
  <c r="G48" i="3"/>
  <c r="G44" i="3"/>
  <c r="J44" i="3"/>
  <c r="G39" i="15"/>
  <c r="J39" i="15"/>
  <c r="H15" i="28"/>
  <c r="F15" i="28"/>
  <c r="E15" i="28"/>
  <c r="G38" i="28"/>
  <c r="J38" i="28"/>
  <c r="F147" i="16"/>
  <c r="E147" i="16"/>
  <c r="J147" i="16" s="1"/>
  <c r="J153" i="16"/>
  <c r="I153" i="16"/>
  <c r="J148" i="16"/>
  <c r="I148" i="16"/>
  <c r="G153" i="16"/>
  <c r="G148" i="16"/>
  <c r="G141" i="13"/>
  <c r="J141" i="13"/>
  <c r="G147" i="16" l="1"/>
  <c r="I147" i="16"/>
  <c r="H110" i="17"/>
  <c r="I110" i="17" l="1"/>
  <c r="J110" i="17"/>
  <c r="J55" i="15"/>
  <c r="I55" i="15"/>
  <c r="J16" i="6"/>
  <c r="I16" i="6"/>
  <c r="J15" i="6"/>
  <c r="I15" i="6"/>
  <c r="J14" i="6"/>
  <c r="I14" i="6"/>
  <c r="J12" i="6"/>
  <c r="I12" i="6"/>
  <c r="G17" i="6"/>
  <c r="G16" i="6"/>
  <c r="G15" i="6"/>
  <c r="G14" i="6"/>
  <c r="G13" i="6"/>
  <c r="G12" i="6"/>
  <c r="H46" i="28" l="1"/>
  <c r="H44" i="28" s="1"/>
  <c r="J56" i="17"/>
  <c r="I56" i="17"/>
  <c r="G56" i="17"/>
  <c r="H11" i="5"/>
  <c r="F13" i="1" l="1"/>
  <c r="E13" i="1"/>
  <c r="H105" i="17" l="1"/>
  <c r="F105" i="17"/>
  <c r="J88" i="17"/>
  <c r="I88" i="17"/>
  <c r="J87" i="17"/>
  <c r="I87" i="17"/>
  <c r="J86" i="17"/>
  <c r="I86" i="17"/>
  <c r="G88" i="17"/>
  <c r="G87" i="17"/>
  <c r="G86" i="17"/>
  <c r="H85" i="17"/>
  <c r="F85" i="17"/>
  <c r="E85" i="17"/>
  <c r="J85" i="17" s="1"/>
  <c r="J16" i="14"/>
  <c r="I16" i="14"/>
  <c r="G16" i="14"/>
  <c r="F15" i="14"/>
  <c r="I15" i="14" s="1"/>
  <c r="E15" i="14"/>
  <c r="J15" i="14" s="1"/>
  <c r="G448" i="13"/>
  <c r="G250" i="13"/>
  <c r="G249" i="13"/>
  <c r="G24" i="3"/>
  <c r="I85" i="17" l="1"/>
  <c r="G85" i="17"/>
  <c r="G15" i="14"/>
  <c r="H13" i="3"/>
  <c r="G13" i="5" l="1"/>
  <c r="I433" i="13" l="1"/>
  <c r="I423" i="13"/>
  <c r="I54" i="28" l="1"/>
  <c r="J54" i="28"/>
  <c r="I58" i="28"/>
  <c r="J58" i="28"/>
  <c r="J59" i="28"/>
  <c r="I59" i="28"/>
  <c r="G59" i="28"/>
  <c r="J57" i="28"/>
  <c r="I57" i="28"/>
  <c r="G57" i="28"/>
  <c r="J56" i="28"/>
  <c r="I56" i="28"/>
  <c r="G56" i="28"/>
  <c r="J55" i="28"/>
  <c r="I55" i="28"/>
  <c r="G55" i="28"/>
  <c r="J53" i="28"/>
  <c r="I53" i="28"/>
  <c r="G53" i="28"/>
  <c r="J52" i="28"/>
  <c r="I52" i="28"/>
  <c r="G52" i="28"/>
  <c r="J51" i="28"/>
  <c r="I51" i="28"/>
  <c r="G51" i="28"/>
  <c r="J50" i="28"/>
  <c r="I50" i="28"/>
  <c r="G50" i="28"/>
  <c r="J48" i="28"/>
  <c r="I48" i="28"/>
  <c r="G48" i="28"/>
  <c r="J47" i="28"/>
  <c r="I47" i="28"/>
  <c r="G47" i="28"/>
  <c r="J45" i="28"/>
  <c r="I45" i="28"/>
  <c r="G45" i="28"/>
  <c r="J43" i="28"/>
  <c r="I43" i="28"/>
  <c r="G43" i="28"/>
  <c r="J42" i="28"/>
  <c r="I42" i="28"/>
  <c r="G42" i="28"/>
  <c r="J41" i="28"/>
  <c r="I41" i="28"/>
  <c r="G41" i="28"/>
  <c r="J40" i="28"/>
  <c r="I40" i="28"/>
  <c r="G40" i="28"/>
  <c r="H39" i="28"/>
  <c r="F39" i="28"/>
  <c r="E39" i="28"/>
  <c r="J37" i="28"/>
  <c r="I37" i="28"/>
  <c r="G37" i="28"/>
  <c r="J36" i="28"/>
  <c r="I36" i="28"/>
  <c r="G36" i="28"/>
  <c r="J35" i="28"/>
  <c r="I35" i="28"/>
  <c r="G35" i="28"/>
  <c r="J34" i="28"/>
  <c r="I34" i="28"/>
  <c r="G34" i="28"/>
  <c r="J33" i="28"/>
  <c r="I33" i="28"/>
  <c r="G33" i="28"/>
  <c r="J32" i="28"/>
  <c r="I32" i="28"/>
  <c r="G32" i="28"/>
  <c r="J31" i="28"/>
  <c r="I31" i="28"/>
  <c r="G31" i="28"/>
  <c r="J30" i="28"/>
  <c r="I30" i="28"/>
  <c r="G30" i="28"/>
  <c r="J29" i="28"/>
  <c r="I29" i="28"/>
  <c r="G29" i="28"/>
  <c r="J28" i="28"/>
  <c r="I28" i="28"/>
  <c r="G28" i="28"/>
  <c r="J27" i="28"/>
  <c r="I27" i="28"/>
  <c r="G27" i="28"/>
  <c r="J26" i="28"/>
  <c r="I26" i="28"/>
  <c r="G26" i="28"/>
  <c r="J25" i="28"/>
  <c r="I25" i="28"/>
  <c r="G25" i="28"/>
  <c r="J24" i="28"/>
  <c r="I24" i="28"/>
  <c r="G24" i="28"/>
  <c r="J23" i="28"/>
  <c r="I23" i="28"/>
  <c r="G23" i="28"/>
  <c r="J22" i="28"/>
  <c r="I22" i="28"/>
  <c r="G22" i="28"/>
  <c r="J21" i="28"/>
  <c r="I21" i="28"/>
  <c r="G21" i="28"/>
  <c r="J20" i="28"/>
  <c r="I20" i="28"/>
  <c r="G20" i="28"/>
  <c r="J19" i="28"/>
  <c r="I19" i="28"/>
  <c r="G19" i="28"/>
  <c r="J18" i="28"/>
  <c r="I18" i="28"/>
  <c r="G18" i="28"/>
  <c r="J17" i="28"/>
  <c r="I17" i="28"/>
  <c r="G17" i="28"/>
  <c r="J16" i="28"/>
  <c r="I16" i="28"/>
  <c r="G16" i="28"/>
  <c r="J14" i="28"/>
  <c r="I14" i="28"/>
  <c r="G14" i="28"/>
  <c r="J13" i="28"/>
  <c r="I13" i="28"/>
  <c r="G13" i="28"/>
  <c r="H12" i="28"/>
  <c r="F12" i="28"/>
  <c r="F11" i="28" s="1"/>
  <c r="F10" i="28" s="1"/>
  <c r="E12" i="28"/>
  <c r="E11" i="28" l="1"/>
  <c r="E10" i="28" s="1"/>
  <c r="G10" i="28" s="1"/>
  <c r="G15" i="28"/>
  <c r="H11" i="28"/>
  <c r="H10" i="28" s="1"/>
  <c r="G39" i="28"/>
  <c r="I44" i="28"/>
  <c r="G44" i="28"/>
  <c r="J39" i="28"/>
  <c r="J15" i="28"/>
  <c r="G12" i="28"/>
  <c r="J12" i="28"/>
  <c r="I12" i="28"/>
  <c r="I15" i="28"/>
  <c r="I39" i="28"/>
  <c r="J44" i="28"/>
  <c r="I11" i="28" l="1"/>
  <c r="G11" i="28"/>
  <c r="J10" i="28"/>
  <c r="I10" i="28"/>
  <c r="J11" i="28"/>
  <c r="G152" i="13"/>
  <c r="I152" i="13"/>
  <c r="H34" i="13" l="1"/>
  <c r="G29" i="20" l="1"/>
  <c r="H26" i="20"/>
  <c r="F26" i="20"/>
  <c r="G13" i="16" l="1"/>
  <c r="J26" i="14"/>
  <c r="I26" i="14"/>
  <c r="J25" i="14"/>
  <c r="I25" i="14"/>
  <c r="G26" i="14"/>
  <c r="G25" i="14"/>
  <c r="F12" i="12"/>
  <c r="H13" i="27"/>
  <c r="H10" i="27" s="1"/>
  <c r="F13" i="27"/>
  <c r="F10" i="27" s="1"/>
  <c r="E13" i="27"/>
  <c r="E10" i="27" s="1"/>
  <c r="J19" i="27"/>
  <c r="G19" i="27"/>
  <c r="J18" i="27"/>
  <c r="I18" i="27"/>
  <c r="G18" i="27"/>
  <c r="J17" i="27"/>
  <c r="I17" i="27"/>
  <c r="G17" i="27"/>
  <c r="J16" i="27"/>
  <c r="I16" i="27"/>
  <c r="G16" i="27"/>
  <c r="J15" i="27"/>
  <c r="I15" i="27"/>
  <c r="G15" i="27"/>
  <c r="J14" i="27"/>
  <c r="I14" i="27"/>
  <c r="G14" i="27"/>
  <c r="J12" i="27"/>
  <c r="I12" i="27"/>
  <c r="G12" i="27"/>
  <c r="H11" i="27"/>
  <c r="F11" i="27"/>
  <c r="E11" i="27"/>
  <c r="G11" i="27" s="1"/>
  <c r="H64" i="7"/>
  <c r="F64" i="7"/>
  <c r="E64" i="7"/>
  <c r="J65" i="7"/>
  <c r="I65" i="7"/>
  <c r="G65" i="7"/>
  <c r="J46" i="7"/>
  <c r="I46" i="7"/>
  <c r="J42" i="7"/>
  <c r="I42" i="7"/>
  <c r="G46" i="7"/>
  <c r="G42" i="7"/>
  <c r="J43" i="6"/>
  <c r="I43" i="6"/>
  <c r="G43" i="6"/>
  <c r="H42" i="6"/>
  <c r="F42" i="6"/>
  <c r="E42" i="6"/>
  <c r="F11" i="5"/>
  <c r="E11" i="5"/>
  <c r="J15" i="3"/>
  <c r="I15" i="3"/>
  <c r="G15" i="3"/>
  <c r="J11" i="27" l="1"/>
  <c r="I11" i="27"/>
  <c r="J13" i="27"/>
  <c r="F13" i="3"/>
  <c r="E13" i="3"/>
  <c r="J50" i="3"/>
  <c r="I50" i="3"/>
  <c r="J49" i="3"/>
  <c r="I49" i="3"/>
  <c r="G49" i="3"/>
  <c r="H16" i="18"/>
  <c r="H11" i="18" s="1"/>
  <c r="F16" i="18"/>
  <c r="F11" i="18" s="1"/>
  <c r="E16" i="18"/>
  <c r="E11" i="18" s="1"/>
  <c r="I13" i="3" l="1"/>
  <c r="G13" i="3"/>
  <c r="J13" i="3"/>
  <c r="J10" i="27"/>
  <c r="G13" i="27"/>
  <c r="G10" i="27"/>
  <c r="I13" i="27"/>
  <c r="J42" i="17"/>
  <c r="I42" i="17"/>
  <c r="J39" i="17"/>
  <c r="I39" i="17"/>
  <c r="G42" i="17"/>
  <c r="G39" i="17"/>
  <c r="I27" i="17"/>
  <c r="G27" i="17"/>
  <c r="J27" i="17"/>
  <c r="G433" i="13"/>
  <c r="J433" i="13"/>
  <c r="G423" i="13"/>
  <c r="J423" i="13"/>
  <c r="J53" i="16"/>
  <c r="I73" i="16"/>
  <c r="I72" i="16"/>
  <c r="I56" i="16"/>
  <c r="I55" i="16"/>
  <c r="I53" i="16"/>
  <c r="G53" i="16"/>
  <c r="H49" i="16"/>
  <c r="F49" i="16"/>
  <c r="E49" i="16"/>
  <c r="G73" i="16"/>
  <c r="J73" i="16"/>
  <c r="G72" i="16"/>
  <c r="J72" i="16"/>
  <c r="G56" i="16"/>
  <c r="J56" i="16"/>
  <c r="I10" i="27" l="1"/>
  <c r="J409" i="13"/>
  <c r="I409" i="13"/>
  <c r="G409" i="13"/>
  <c r="J408" i="13"/>
  <c r="I408" i="13"/>
  <c r="G408" i="13"/>
  <c r="J404" i="13"/>
  <c r="I404" i="13"/>
  <c r="G404" i="13"/>
  <c r="J403" i="13"/>
  <c r="I403" i="13"/>
  <c r="G403" i="13"/>
  <c r="J401" i="13"/>
  <c r="I401" i="13"/>
  <c r="G401" i="13"/>
  <c r="J399" i="13"/>
  <c r="I399" i="13"/>
  <c r="G399" i="13"/>
  <c r="J397" i="13"/>
  <c r="I397" i="13"/>
  <c r="G397" i="13"/>
  <c r="J395" i="13"/>
  <c r="I395" i="13"/>
  <c r="G395" i="13"/>
  <c r="J152" i="13"/>
  <c r="J390" i="13" l="1"/>
  <c r="I390" i="13"/>
  <c r="J18" i="18" l="1"/>
  <c r="I18" i="18"/>
  <c r="G18" i="18"/>
  <c r="J57" i="7" l="1"/>
  <c r="I57" i="7"/>
  <c r="H55" i="7"/>
  <c r="G125" i="17" l="1"/>
  <c r="J129" i="17"/>
  <c r="I129" i="17"/>
  <c r="J109" i="17"/>
  <c r="I109" i="17"/>
  <c r="J108" i="17"/>
  <c r="I108" i="17"/>
  <c r="G65" i="17"/>
  <c r="G109" i="17"/>
  <c r="G108" i="17"/>
  <c r="G129" i="17"/>
  <c r="J51" i="10"/>
  <c r="I51" i="10"/>
  <c r="J47" i="10"/>
  <c r="I47" i="10"/>
  <c r="G47" i="10"/>
  <c r="H11" i="6"/>
  <c r="F11" i="6"/>
  <c r="F10" i="6" s="1"/>
  <c r="E11" i="6"/>
  <c r="E10" i="6" s="1"/>
  <c r="I11" i="6" l="1"/>
  <c r="G11" i="6"/>
  <c r="J11" i="6"/>
  <c r="J24" i="6"/>
  <c r="I24" i="6"/>
  <c r="G24" i="6"/>
  <c r="G76" i="16" l="1"/>
  <c r="G75" i="16"/>
  <c r="F46" i="10" l="1"/>
  <c r="F55" i="7"/>
  <c r="H46" i="10" l="1"/>
  <c r="J67" i="7"/>
  <c r="I67" i="7"/>
  <c r="J66" i="7"/>
  <c r="I66" i="7"/>
  <c r="J14" i="5" l="1"/>
  <c r="I14" i="5"/>
  <c r="J12" i="5"/>
  <c r="I12" i="5"/>
  <c r="J20" i="5"/>
  <c r="I20" i="5"/>
  <c r="I22" i="5"/>
  <c r="G20" i="5"/>
  <c r="G15" i="5"/>
  <c r="G14" i="5"/>
  <c r="G12" i="5"/>
  <c r="G14" i="1"/>
  <c r="F72" i="15" l="1"/>
  <c r="F69" i="15"/>
  <c r="H123" i="17" l="1"/>
  <c r="F123" i="17"/>
  <c r="J43" i="17"/>
  <c r="I43" i="17"/>
  <c r="J41" i="17"/>
  <c r="I41" i="17"/>
  <c r="J40" i="17"/>
  <c r="I40" i="17"/>
  <c r="J38" i="17"/>
  <c r="I38" i="17"/>
  <c r="G43" i="17"/>
  <c r="G41" i="17"/>
  <c r="G40" i="17"/>
  <c r="G38" i="17"/>
  <c r="H159" i="13" l="1"/>
  <c r="F159" i="13"/>
  <c r="E159" i="13"/>
  <c r="G32" i="15"/>
  <c r="H318" i="13" l="1"/>
  <c r="F318" i="13"/>
  <c r="J71" i="16" l="1"/>
  <c r="I71" i="16"/>
  <c r="J70" i="16"/>
  <c r="I70" i="16"/>
  <c r="J64" i="16"/>
  <c r="I64" i="16"/>
  <c r="J63" i="16"/>
  <c r="I63" i="16"/>
  <c r="J51" i="16"/>
  <c r="I51" i="16"/>
  <c r="J50" i="16"/>
  <c r="I50" i="16"/>
  <c r="G71" i="16"/>
  <c r="G70" i="16"/>
  <c r="G51" i="16"/>
  <c r="G50" i="16"/>
  <c r="H299" i="13"/>
  <c r="F299" i="13"/>
  <c r="G273" i="13" l="1"/>
  <c r="G234" i="13"/>
  <c r="G156" i="13"/>
  <c r="J20" i="13"/>
  <c r="I20" i="13"/>
  <c r="J44" i="13"/>
  <c r="I44" i="13"/>
  <c r="J43" i="13"/>
  <c r="I43" i="13"/>
  <c r="J42" i="13"/>
  <c r="I42" i="13"/>
  <c r="J41" i="13"/>
  <c r="I41" i="13"/>
  <c r="J40" i="13"/>
  <c r="I40" i="13"/>
  <c r="J156" i="13"/>
  <c r="I156" i="13"/>
  <c r="J189" i="13"/>
  <c r="I189" i="13"/>
  <c r="J179" i="13"/>
  <c r="I179" i="13"/>
  <c r="J230" i="13"/>
  <c r="I230" i="13"/>
  <c r="J261" i="13"/>
  <c r="I261" i="13"/>
  <c r="J260" i="13"/>
  <c r="I260" i="13"/>
  <c r="J259" i="13"/>
  <c r="I259" i="13"/>
  <c r="J258" i="13"/>
  <c r="I258" i="13"/>
  <c r="J279" i="13"/>
  <c r="I279" i="13"/>
  <c r="J288" i="13"/>
  <c r="I288" i="13"/>
  <c r="J287" i="13"/>
  <c r="I287" i="13"/>
  <c r="J425" i="13"/>
  <c r="I425" i="13"/>
  <c r="J424" i="13"/>
  <c r="I424" i="13"/>
  <c r="J421" i="13"/>
  <c r="I421" i="13"/>
  <c r="J419" i="13"/>
  <c r="I419" i="13"/>
  <c r="J417" i="13"/>
  <c r="I417" i="13"/>
  <c r="J415" i="13"/>
  <c r="I415" i="13"/>
  <c r="J453" i="13"/>
  <c r="I453" i="13"/>
  <c r="J451" i="13"/>
  <c r="I451" i="13"/>
  <c r="G453" i="13"/>
  <c r="G451" i="13"/>
  <c r="G438" i="13"/>
  <c r="G436" i="13"/>
  <c r="G434" i="13"/>
  <c r="G429" i="13"/>
  <c r="G427" i="13"/>
  <c r="G425" i="13"/>
  <c r="G424" i="13"/>
  <c r="G421" i="13"/>
  <c r="G419" i="13"/>
  <c r="G417" i="13"/>
  <c r="G415" i="13"/>
  <c r="G338" i="13"/>
  <c r="G337" i="13"/>
  <c r="G336" i="13"/>
  <c r="G335" i="13"/>
  <c r="G334" i="13"/>
  <c r="G333" i="13"/>
  <c r="G332" i="13"/>
  <c r="G331" i="13"/>
  <c r="G330" i="13"/>
  <c r="G329" i="13"/>
  <c r="G328" i="13"/>
  <c r="G327" i="13"/>
  <c r="G326" i="13"/>
  <c r="G325" i="13"/>
  <c r="G324" i="13"/>
  <c r="G323" i="13"/>
  <c r="G322" i="13"/>
  <c r="G321" i="13"/>
  <c r="G320" i="13"/>
  <c r="G319" i="13"/>
  <c r="G317" i="13"/>
  <c r="G316" i="13"/>
  <c r="G315" i="13"/>
  <c r="G314" i="13"/>
  <c r="G313" i="13"/>
  <c r="G312" i="13"/>
  <c r="G311" i="13"/>
  <c r="G310" i="13"/>
  <c r="G309" i="13"/>
  <c r="G308" i="13"/>
  <c r="G307" i="13"/>
  <c r="G306" i="13"/>
  <c r="G305" i="13"/>
  <c r="G304" i="13"/>
  <c r="G303" i="13"/>
  <c r="G302" i="13"/>
  <c r="G301" i="13"/>
  <c r="G300" i="13"/>
  <c r="G298" i="13"/>
  <c r="G297" i="13"/>
  <c r="G296" i="13"/>
  <c r="G295" i="13"/>
  <c r="G294" i="13"/>
  <c r="G293" i="13"/>
  <c r="G292" i="13"/>
  <c r="G291" i="13"/>
  <c r="G288" i="13"/>
  <c r="G287" i="13"/>
  <c r="I299" i="13"/>
  <c r="I318" i="13"/>
  <c r="J338" i="13"/>
  <c r="I338" i="13"/>
  <c r="J337" i="13"/>
  <c r="I337" i="13"/>
  <c r="J336" i="13"/>
  <c r="I336" i="13"/>
  <c r="J335" i="13"/>
  <c r="I335" i="13"/>
  <c r="J334" i="13"/>
  <c r="I334" i="13"/>
  <c r="J333" i="13"/>
  <c r="I333" i="13"/>
  <c r="J332" i="13"/>
  <c r="I332" i="13"/>
  <c r="J331" i="13"/>
  <c r="I331" i="13"/>
  <c r="J330" i="13"/>
  <c r="I330" i="13"/>
  <c r="J329" i="13"/>
  <c r="I329" i="13"/>
  <c r="J328" i="13"/>
  <c r="I328" i="13"/>
  <c r="J327" i="13"/>
  <c r="I327" i="13"/>
  <c r="J326" i="13"/>
  <c r="I326" i="13"/>
  <c r="J325" i="13"/>
  <c r="I325" i="13"/>
  <c r="J324" i="13"/>
  <c r="I324" i="13"/>
  <c r="J323" i="13"/>
  <c r="I323" i="13"/>
  <c r="J322" i="13"/>
  <c r="I322" i="13"/>
  <c r="J321" i="13"/>
  <c r="I321" i="13"/>
  <c r="J320" i="13"/>
  <c r="I320" i="13"/>
  <c r="J319" i="13"/>
  <c r="I319" i="13"/>
  <c r="J317" i="13"/>
  <c r="I317" i="13"/>
  <c r="J316" i="13"/>
  <c r="I316" i="13"/>
  <c r="J315" i="13"/>
  <c r="I315" i="13"/>
  <c r="J314" i="13"/>
  <c r="I314" i="13"/>
  <c r="J313" i="13"/>
  <c r="I313" i="13"/>
  <c r="J312" i="13"/>
  <c r="I312" i="13"/>
  <c r="J311" i="13"/>
  <c r="I311" i="13"/>
  <c r="J310" i="13"/>
  <c r="I310" i="13"/>
  <c r="J309" i="13"/>
  <c r="I309" i="13"/>
  <c r="J308" i="13"/>
  <c r="I308" i="13"/>
  <c r="J307" i="13"/>
  <c r="I307" i="13"/>
  <c r="J306" i="13"/>
  <c r="I306" i="13"/>
  <c r="J305" i="13"/>
  <c r="I305" i="13"/>
  <c r="J304" i="13"/>
  <c r="I304" i="13"/>
  <c r="J303" i="13"/>
  <c r="I303" i="13"/>
  <c r="J302" i="13"/>
  <c r="I302" i="13"/>
  <c r="J301" i="13"/>
  <c r="I301" i="13"/>
  <c r="J300" i="13"/>
  <c r="I300" i="13"/>
  <c r="J298" i="13"/>
  <c r="I298" i="13"/>
  <c r="J297" i="13"/>
  <c r="I297" i="13"/>
  <c r="J296" i="13"/>
  <c r="I296" i="13"/>
  <c r="J295" i="13"/>
  <c r="I295" i="13"/>
  <c r="J294" i="13"/>
  <c r="I294" i="13"/>
  <c r="J293" i="13"/>
  <c r="I293" i="13"/>
  <c r="J292" i="13"/>
  <c r="I292" i="13"/>
  <c r="J291" i="13"/>
  <c r="I291" i="13"/>
  <c r="I290" i="13" s="1"/>
  <c r="H290" i="13"/>
  <c r="H289" i="13" s="1"/>
  <c r="F290" i="13"/>
  <c r="F289" i="13" s="1"/>
  <c r="G290" i="13" l="1"/>
  <c r="J290" i="13"/>
  <c r="I289" i="13"/>
  <c r="H15" i="15" l="1"/>
  <c r="F15" i="15"/>
  <c r="E15" i="15"/>
  <c r="H36" i="17"/>
  <c r="F36" i="17"/>
  <c r="E36" i="17"/>
  <c r="E133" i="17"/>
  <c r="G36" i="17" l="1"/>
  <c r="J36" i="17"/>
  <c r="I36" i="17"/>
  <c r="H133" i="17"/>
  <c r="F133" i="17"/>
  <c r="H452" i="13"/>
  <c r="H450" i="13"/>
  <c r="F452" i="13"/>
  <c r="F450" i="13"/>
  <c r="E452" i="13"/>
  <c r="E450" i="13"/>
  <c r="G450" i="13" l="1"/>
  <c r="J450" i="13"/>
  <c r="I450" i="13"/>
  <c r="J452" i="13"/>
  <c r="I452" i="13"/>
  <c r="G452" i="13"/>
  <c r="F12" i="20"/>
  <c r="F14" i="20"/>
  <c r="F31" i="20"/>
  <c r="H12" i="20"/>
  <c r="H14" i="20"/>
  <c r="H31" i="20"/>
  <c r="H11" i="20" l="1"/>
  <c r="H10" i="20" s="1"/>
  <c r="F11" i="20"/>
  <c r="F10" i="20" s="1"/>
  <c r="E26" i="20"/>
  <c r="G22" i="18"/>
  <c r="E105" i="17"/>
  <c r="E46" i="10"/>
  <c r="G67" i="7"/>
  <c r="G57" i="7"/>
  <c r="E55" i="7"/>
  <c r="G22" i="5"/>
  <c r="J22" i="5"/>
  <c r="J45" i="10"/>
  <c r="E123" i="17" l="1"/>
  <c r="G261" i="13"/>
  <c r="G260" i="13"/>
  <c r="G259" i="13"/>
  <c r="G258" i="13"/>
  <c r="G44" i="13"/>
  <c r="G43" i="13"/>
  <c r="G42" i="13"/>
  <c r="G41" i="13"/>
  <c r="G40" i="13"/>
  <c r="G20" i="13"/>
  <c r="J26" i="19"/>
  <c r="G25" i="19"/>
  <c r="J25" i="19"/>
  <c r="G22" i="19"/>
  <c r="E318" i="13"/>
  <c r="G179" i="13"/>
  <c r="E299" i="13"/>
  <c r="G230" i="13"/>
  <c r="G189" i="13"/>
  <c r="E290" i="13"/>
  <c r="J299" i="13" l="1"/>
  <c r="G299" i="13"/>
  <c r="G318" i="13"/>
  <c r="J318" i="13"/>
  <c r="E289" i="13"/>
  <c r="G51" i="10"/>
  <c r="E20" i="14"/>
  <c r="F20" i="14"/>
  <c r="E22" i="14"/>
  <c r="F22" i="14"/>
  <c r="G27" i="18"/>
  <c r="G26" i="18"/>
  <c r="J289" i="13" l="1"/>
  <c r="G289" i="13"/>
  <c r="E12" i="12" l="1"/>
  <c r="H12" i="12"/>
  <c r="I17" i="4" l="1"/>
  <c r="J17" i="4"/>
  <c r="J16" i="4"/>
  <c r="I16" i="4"/>
  <c r="G17" i="4"/>
  <c r="G16" i="4"/>
  <c r="H10" i="5" l="1"/>
  <c r="E10" i="5"/>
  <c r="H15" i="10"/>
  <c r="H14" i="10" s="1"/>
  <c r="H20" i="6"/>
  <c r="F20" i="6"/>
  <c r="E20" i="6"/>
  <c r="H91" i="17"/>
  <c r="J106" i="17"/>
  <c r="I106" i="17"/>
  <c r="I107" i="17"/>
  <c r="G106" i="17"/>
  <c r="G98" i="16"/>
  <c r="G97" i="16"/>
  <c r="G101" i="16"/>
  <c r="F145" i="16"/>
  <c r="E145" i="16"/>
  <c r="H12" i="18"/>
  <c r="F12" i="18"/>
  <c r="E12" i="18"/>
  <c r="H25" i="18"/>
  <c r="F25" i="18"/>
  <c r="E25" i="18"/>
  <c r="H15" i="4"/>
  <c r="H12" i="4" s="1"/>
  <c r="F15" i="4"/>
  <c r="E15" i="4"/>
  <c r="J15" i="4" s="1"/>
  <c r="G53" i="10"/>
  <c r="H54" i="10"/>
  <c r="F54" i="10"/>
  <c r="E54" i="10"/>
  <c r="G66" i="7"/>
  <c r="J64" i="7"/>
  <c r="I23" i="5"/>
  <c r="G23" i="5"/>
  <c r="J23" i="5"/>
  <c r="J13" i="4"/>
  <c r="J14" i="4"/>
  <c r="I13" i="4"/>
  <c r="G13" i="4"/>
  <c r="J24" i="19"/>
  <c r="I24" i="19"/>
  <c r="G24" i="19"/>
  <c r="F95" i="17"/>
  <c r="E95" i="17"/>
  <c r="J69" i="16"/>
  <c r="J68" i="16"/>
  <c r="J67" i="16"/>
  <c r="J66" i="16"/>
  <c r="J65" i="16"/>
  <c r="J62" i="16"/>
  <c r="J61" i="16"/>
  <c r="J60" i="16"/>
  <c r="J59" i="16"/>
  <c r="J58" i="16"/>
  <c r="J55" i="16"/>
  <c r="J52" i="16"/>
  <c r="G64" i="16"/>
  <c r="G63" i="16"/>
  <c r="I192" i="13"/>
  <c r="J192" i="13"/>
  <c r="G192" i="13"/>
  <c r="J187" i="13"/>
  <c r="I187" i="13"/>
  <c r="G187" i="13"/>
  <c r="E96" i="16"/>
  <c r="F96" i="16"/>
  <c r="G124" i="16"/>
  <c r="I124" i="16"/>
  <c r="G118" i="16"/>
  <c r="I118" i="16"/>
  <c r="J118" i="16"/>
  <c r="G117" i="16"/>
  <c r="I117" i="16"/>
  <c r="J117" i="16"/>
  <c r="G116" i="16"/>
  <c r="I116" i="16"/>
  <c r="J116" i="16"/>
  <c r="G115" i="16"/>
  <c r="I115" i="16"/>
  <c r="J115" i="16"/>
  <c r="G112" i="16"/>
  <c r="I112" i="16"/>
  <c r="J112" i="16"/>
  <c r="G111" i="16"/>
  <c r="I111" i="16"/>
  <c r="J111" i="16"/>
  <c r="G23" i="16"/>
  <c r="I17" i="16"/>
  <c r="G17" i="16"/>
  <c r="G62" i="15"/>
  <c r="G26" i="19"/>
  <c r="G99" i="17"/>
  <c r="F98" i="17"/>
  <c r="E98" i="17"/>
  <c r="G279" i="13"/>
  <c r="G94" i="16"/>
  <c r="I94" i="16"/>
  <c r="J94" i="16"/>
  <c r="G93" i="16"/>
  <c r="I93" i="16"/>
  <c r="J93" i="16"/>
  <c r="G92" i="16"/>
  <c r="I92" i="16"/>
  <c r="J92" i="16"/>
  <c r="F74" i="16"/>
  <c r="E74" i="16"/>
  <c r="G39" i="10"/>
  <c r="I39" i="10"/>
  <c r="J39" i="10"/>
  <c r="G25" i="10"/>
  <c r="F32" i="16"/>
  <c r="E32" i="16"/>
  <c r="G47" i="16"/>
  <c r="I47" i="16"/>
  <c r="J47" i="16"/>
  <c r="G29" i="6"/>
  <c r="G102" i="17"/>
  <c r="G100" i="17"/>
  <c r="G97" i="17"/>
  <c r="G94" i="17"/>
  <c r="G93" i="17"/>
  <c r="F92" i="17"/>
  <c r="E92" i="17"/>
  <c r="F101" i="17"/>
  <c r="E101" i="17"/>
  <c r="F103" i="17"/>
  <c r="E103" i="17"/>
  <c r="G104" i="17"/>
  <c r="G253" i="13"/>
  <c r="G39" i="13"/>
  <c r="G16" i="13"/>
  <c r="G37" i="15"/>
  <c r="I37" i="15"/>
  <c r="J37" i="15"/>
  <c r="G21" i="15"/>
  <c r="I21" i="15"/>
  <c r="J21" i="15"/>
  <c r="E12" i="1"/>
  <c r="G13" i="1"/>
  <c r="H13" i="1"/>
  <c r="I14" i="1"/>
  <c r="J14" i="1"/>
  <c r="E12" i="2"/>
  <c r="F12" i="2"/>
  <c r="H12" i="2"/>
  <c r="I12" i="2" s="1"/>
  <c r="G13" i="2"/>
  <c r="I13" i="2"/>
  <c r="J13" i="2"/>
  <c r="G14" i="2"/>
  <c r="I14" i="2"/>
  <c r="J14" i="2"/>
  <c r="E15" i="2"/>
  <c r="F15" i="2"/>
  <c r="H15" i="2"/>
  <c r="G16" i="2"/>
  <c r="I16" i="2"/>
  <c r="J16" i="2"/>
  <c r="G17" i="2"/>
  <c r="I17" i="2"/>
  <c r="J17" i="2"/>
  <c r="G18" i="3"/>
  <c r="I18" i="3"/>
  <c r="J18" i="3"/>
  <c r="G19" i="3"/>
  <c r="I19" i="3"/>
  <c r="J19" i="3"/>
  <c r="G20" i="3"/>
  <c r="I20" i="3"/>
  <c r="J20" i="3"/>
  <c r="E22" i="3"/>
  <c r="F22" i="3"/>
  <c r="H16" i="3"/>
  <c r="G23" i="3"/>
  <c r="I23" i="3"/>
  <c r="J23" i="3"/>
  <c r="G25" i="3"/>
  <c r="I25" i="3"/>
  <c r="J25" i="3"/>
  <c r="G26" i="3"/>
  <c r="I26" i="3"/>
  <c r="J26" i="3"/>
  <c r="G27" i="3"/>
  <c r="I27" i="3"/>
  <c r="J27" i="3"/>
  <c r="G28" i="3"/>
  <c r="I28" i="3"/>
  <c r="J28" i="3"/>
  <c r="G29" i="3"/>
  <c r="I29" i="3"/>
  <c r="J29" i="3"/>
  <c r="G30" i="3"/>
  <c r="I30" i="3"/>
  <c r="J30" i="3"/>
  <c r="G31" i="3"/>
  <c r="I31" i="3"/>
  <c r="J31" i="3"/>
  <c r="G32" i="3"/>
  <c r="I32" i="3"/>
  <c r="J32" i="3"/>
  <c r="G33" i="3"/>
  <c r="I33" i="3"/>
  <c r="J33" i="3"/>
  <c r="G34" i="3"/>
  <c r="I34" i="3"/>
  <c r="J34" i="3"/>
  <c r="G35" i="3"/>
  <c r="I35" i="3"/>
  <c r="J35" i="3"/>
  <c r="G36" i="3"/>
  <c r="I36" i="3"/>
  <c r="J36" i="3"/>
  <c r="G37" i="3"/>
  <c r="I37" i="3"/>
  <c r="J37" i="3"/>
  <c r="G38" i="3"/>
  <c r="I38" i="3"/>
  <c r="J38" i="3"/>
  <c r="G39" i="3"/>
  <c r="I39" i="3"/>
  <c r="J39" i="3"/>
  <c r="G40" i="3"/>
  <c r="I40" i="3"/>
  <c r="J40" i="3"/>
  <c r="G41" i="3"/>
  <c r="I41" i="3"/>
  <c r="J41" i="3"/>
  <c r="G42" i="3"/>
  <c r="I42" i="3"/>
  <c r="J42" i="3"/>
  <c r="G43" i="3"/>
  <c r="I43" i="3"/>
  <c r="J43" i="3"/>
  <c r="G45" i="3"/>
  <c r="I45" i="3"/>
  <c r="J45" i="3"/>
  <c r="G46" i="3"/>
  <c r="I46" i="3"/>
  <c r="J46" i="3"/>
  <c r="G47" i="3"/>
  <c r="I47" i="3"/>
  <c r="J47" i="3"/>
  <c r="G50" i="3"/>
  <c r="E51" i="3"/>
  <c r="F51" i="3"/>
  <c r="H51" i="3"/>
  <c r="J51" i="3" s="1"/>
  <c r="G52" i="3"/>
  <c r="I52" i="3"/>
  <c r="J52" i="3"/>
  <c r="G14" i="4"/>
  <c r="I14" i="4"/>
  <c r="G18" i="4"/>
  <c r="I18" i="4"/>
  <c r="J18" i="4"/>
  <c r="E19" i="4"/>
  <c r="F19" i="4"/>
  <c r="H19" i="4"/>
  <c r="G21" i="4"/>
  <c r="I21" i="4"/>
  <c r="J21" i="4"/>
  <c r="G11" i="5"/>
  <c r="G17" i="5"/>
  <c r="I17" i="5"/>
  <c r="J17" i="5"/>
  <c r="G18" i="5"/>
  <c r="I18" i="5"/>
  <c r="J18" i="5"/>
  <c r="G19" i="5"/>
  <c r="I19" i="5"/>
  <c r="J19" i="5"/>
  <c r="G21" i="5"/>
  <c r="I21" i="5"/>
  <c r="J21" i="5"/>
  <c r="G24" i="5"/>
  <c r="I24" i="5"/>
  <c r="J24" i="5"/>
  <c r="G26" i="5"/>
  <c r="I26" i="5"/>
  <c r="J26" i="5"/>
  <c r="G27" i="5"/>
  <c r="I27" i="5"/>
  <c r="J27" i="5"/>
  <c r="G29" i="5"/>
  <c r="I29" i="5"/>
  <c r="J29" i="5"/>
  <c r="E18" i="6"/>
  <c r="F18" i="6"/>
  <c r="H18" i="6"/>
  <c r="G19" i="6"/>
  <c r="I19" i="6"/>
  <c r="J19" i="6"/>
  <c r="G21" i="6"/>
  <c r="I21" i="6"/>
  <c r="J21" i="6"/>
  <c r="E22" i="6"/>
  <c r="F22" i="6"/>
  <c r="H22" i="6"/>
  <c r="G23" i="6"/>
  <c r="I23" i="6"/>
  <c r="J23" i="6"/>
  <c r="G25" i="6"/>
  <c r="I25" i="6"/>
  <c r="J25" i="6"/>
  <c r="G26" i="6"/>
  <c r="I26" i="6"/>
  <c r="J26" i="6"/>
  <c r="G27" i="6"/>
  <c r="I27" i="6"/>
  <c r="J27" i="6"/>
  <c r="G28" i="6"/>
  <c r="I28" i="6"/>
  <c r="J28" i="6"/>
  <c r="I29" i="6"/>
  <c r="J29" i="6"/>
  <c r="G30" i="6"/>
  <c r="I30" i="6"/>
  <c r="J30" i="6"/>
  <c r="G31" i="6"/>
  <c r="I31" i="6"/>
  <c r="J31" i="6"/>
  <c r="G32" i="6"/>
  <c r="I32" i="6"/>
  <c r="J32" i="6"/>
  <c r="G33" i="6"/>
  <c r="I33" i="6"/>
  <c r="J33" i="6"/>
  <c r="G34" i="6"/>
  <c r="I34" i="6"/>
  <c r="J34" i="6"/>
  <c r="G35" i="6"/>
  <c r="I35" i="6"/>
  <c r="J35" i="6"/>
  <c r="G36" i="6"/>
  <c r="I36" i="6"/>
  <c r="J36" i="6"/>
  <c r="G37" i="6"/>
  <c r="I37" i="6"/>
  <c r="J37" i="6"/>
  <c r="G38" i="6"/>
  <c r="I38" i="6"/>
  <c r="J38" i="6"/>
  <c r="G39" i="6"/>
  <c r="I39" i="6"/>
  <c r="J39" i="6"/>
  <c r="G40" i="6"/>
  <c r="I40" i="6"/>
  <c r="J40" i="6"/>
  <c r="G41" i="6"/>
  <c r="I41" i="6"/>
  <c r="J41" i="6"/>
  <c r="G44" i="6"/>
  <c r="I44" i="6"/>
  <c r="J44" i="6"/>
  <c r="G45" i="6"/>
  <c r="I45" i="6"/>
  <c r="J45" i="6"/>
  <c r="G46" i="6"/>
  <c r="I46" i="6"/>
  <c r="J46" i="6"/>
  <c r="G47" i="6"/>
  <c r="I47" i="6"/>
  <c r="J47" i="6"/>
  <c r="G48" i="6"/>
  <c r="I48" i="6"/>
  <c r="J48" i="6"/>
  <c r="G49" i="6"/>
  <c r="I49" i="6"/>
  <c r="J49" i="6"/>
  <c r="G52" i="6"/>
  <c r="I52" i="6"/>
  <c r="J52" i="6"/>
  <c r="G12" i="7"/>
  <c r="I12" i="7"/>
  <c r="J12" i="7"/>
  <c r="G13" i="7"/>
  <c r="I13" i="7"/>
  <c r="J13" i="7"/>
  <c r="G14" i="7"/>
  <c r="I14" i="7"/>
  <c r="J14" i="7"/>
  <c r="G17" i="7"/>
  <c r="I17" i="7"/>
  <c r="J17" i="7"/>
  <c r="E19" i="7"/>
  <c r="F19" i="7"/>
  <c r="H19" i="7"/>
  <c r="G20" i="7"/>
  <c r="I20" i="7"/>
  <c r="J20" i="7"/>
  <c r="E21" i="7"/>
  <c r="F21" i="7"/>
  <c r="H21" i="7"/>
  <c r="G22" i="7"/>
  <c r="I22" i="7"/>
  <c r="J22" i="7"/>
  <c r="G23" i="7"/>
  <c r="I23" i="7"/>
  <c r="J23" i="7"/>
  <c r="G24" i="7"/>
  <c r="I24" i="7"/>
  <c r="J24" i="7"/>
  <c r="E25" i="7"/>
  <c r="F25" i="7"/>
  <c r="H25" i="7"/>
  <c r="J25" i="7" s="1"/>
  <c r="G26" i="7"/>
  <c r="I26" i="7"/>
  <c r="J26" i="7"/>
  <c r="G27" i="7"/>
  <c r="I27" i="7"/>
  <c r="J27" i="7"/>
  <c r="G28" i="7"/>
  <c r="I28" i="7"/>
  <c r="J28" i="7"/>
  <c r="G29" i="7"/>
  <c r="I29" i="7"/>
  <c r="J29" i="7"/>
  <c r="G30" i="7"/>
  <c r="I30" i="7"/>
  <c r="J30" i="7"/>
  <c r="G31" i="7"/>
  <c r="I31" i="7"/>
  <c r="J31" i="7"/>
  <c r="G32" i="7"/>
  <c r="I32" i="7"/>
  <c r="J32" i="7"/>
  <c r="G33" i="7"/>
  <c r="I33" i="7"/>
  <c r="J33" i="7"/>
  <c r="G34" i="7"/>
  <c r="I34" i="7"/>
  <c r="J34" i="7"/>
  <c r="G35" i="7"/>
  <c r="I35" i="7"/>
  <c r="J35" i="7"/>
  <c r="G36" i="7"/>
  <c r="I36" i="7"/>
  <c r="J36" i="7"/>
  <c r="G37" i="7"/>
  <c r="I37" i="7"/>
  <c r="J37" i="7"/>
  <c r="G38" i="7"/>
  <c r="I38" i="7"/>
  <c r="J38" i="7"/>
  <c r="G39" i="7"/>
  <c r="I39" i="7"/>
  <c r="J39" i="7"/>
  <c r="G40" i="7"/>
  <c r="I40" i="7"/>
  <c r="J40" i="7"/>
  <c r="G41" i="7"/>
  <c r="I41" i="7"/>
  <c r="J41" i="7"/>
  <c r="G43" i="7"/>
  <c r="I43" i="7"/>
  <c r="J43" i="7"/>
  <c r="G44" i="7"/>
  <c r="I44" i="7"/>
  <c r="J44" i="7"/>
  <c r="G45" i="7"/>
  <c r="I45" i="7"/>
  <c r="J45" i="7"/>
  <c r="G47" i="7"/>
  <c r="I47" i="7"/>
  <c r="J47" i="7"/>
  <c r="G49" i="7"/>
  <c r="I49" i="7"/>
  <c r="J49" i="7"/>
  <c r="G51" i="7"/>
  <c r="I51" i="7"/>
  <c r="J51" i="7"/>
  <c r="G52" i="7"/>
  <c r="I52" i="7"/>
  <c r="J52" i="7"/>
  <c r="G53" i="7"/>
  <c r="I53" i="7"/>
  <c r="J53" i="7"/>
  <c r="G54" i="7"/>
  <c r="I54" i="7"/>
  <c r="J54" i="7"/>
  <c r="G56" i="7"/>
  <c r="I56" i="7"/>
  <c r="J56" i="7"/>
  <c r="F58" i="7"/>
  <c r="H58" i="7"/>
  <c r="G59" i="7"/>
  <c r="I59" i="7"/>
  <c r="J59" i="7"/>
  <c r="G61" i="7"/>
  <c r="I61" i="7"/>
  <c r="J61" i="7"/>
  <c r="G62" i="7"/>
  <c r="I62" i="7"/>
  <c r="J62" i="7"/>
  <c r="G63" i="7"/>
  <c r="I63" i="7"/>
  <c r="J63" i="7"/>
  <c r="G64" i="7"/>
  <c r="G68" i="7"/>
  <c r="I68" i="7"/>
  <c r="J68" i="7"/>
  <c r="G69" i="7"/>
  <c r="I69" i="7"/>
  <c r="J69" i="7"/>
  <c r="E70" i="7"/>
  <c r="F70" i="7"/>
  <c r="H70" i="7"/>
  <c r="G72" i="7"/>
  <c r="I72" i="7"/>
  <c r="J72" i="7"/>
  <c r="G73" i="7"/>
  <c r="I73" i="7"/>
  <c r="J73" i="7"/>
  <c r="G74" i="7"/>
  <c r="I74" i="7"/>
  <c r="J74" i="7"/>
  <c r="E11" i="9"/>
  <c r="F11" i="9"/>
  <c r="F10" i="9" s="1"/>
  <c r="H11" i="9"/>
  <c r="H10" i="9" s="1"/>
  <c r="G12" i="9"/>
  <c r="I12" i="9"/>
  <c r="J12" i="9"/>
  <c r="G13" i="9"/>
  <c r="I13" i="9"/>
  <c r="J13" i="9"/>
  <c r="G12" i="10"/>
  <c r="I12" i="10"/>
  <c r="J12" i="10"/>
  <c r="E15" i="10"/>
  <c r="E14" i="10" s="1"/>
  <c r="F15" i="10"/>
  <c r="F14" i="10" s="1"/>
  <c r="G16" i="10"/>
  <c r="I16" i="10"/>
  <c r="J16" i="10"/>
  <c r="G17" i="10"/>
  <c r="I17" i="10"/>
  <c r="J17" i="10"/>
  <c r="G18" i="10"/>
  <c r="I18" i="10"/>
  <c r="J18" i="10"/>
  <c r="G19" i="10"/>
  <c r="I19" i="10"/>
  <c r="J19" i="10"/>
  <c r="G20" i="10"/>
  <c r="I20" i="10"/>
  <c r="J20" i="10"/>
  <c r="G21" i="10"/>
  <c r="I21" i="10"/>
  <c r="J21" i="10"/>
  <c r="G22" i="10"/>
  <c r="I22" i="10"/>
  <c r="J22" i="10"/>
  <c r="G24" i="10"/>
  <c r="I24" i="10"/>
  <c r="J24" i="10"/>
  <c r="I25" i="10"/>
  <c r="J25" i="10"/>
  <c r="G26" i="10"/>
  <c r="I26" i="10"/>
  <c r="J26" i="10"/>
  <c r="G27" i="10"/>
  <c r="I27" i="10"/>
  <c r="J27" i="10"/>
  <c r="G28" i="10"/>
  <c r="I28" i="10"/>
  <c r="J28" i="10"/>
  <c r="G29" i="10"/>
  <c r="I29" i="10"/>
  <c r="J29" i="10"/>
  <c r="G30" i="10"/>
  <c r="I30" i="10"/>
  <c r="J30" i="10"/>
  <c r="G31" i="10"/>
  <c r="I31" i="10"/>
  <c r="J31" i="10"/>
  <c r="G32" i="10"/>
  <c r="I32" i="10"/>
  <c r="J32" i="10"/>
  <c r="G33" i="10"/>
  <c r="I33" i="10"/>
  <c r="J33" i="10"/>
  <c r="G34" i="10"/>
  <c r="I34" i="10"/>
  <c r="J34" i="10"/>
  <c r="G35" i="10"/>
  <c r="I35" i="10"/>
  <c r="J35" i="10"/>
  <c r="G36" i="10"/>
  <c r="I36" i="10"/>
  <c r="J36" i="10"/>
  <c r="G37" i="10"/>
  <c r="I37" i="10"/>
  <c r="J37" i="10"/>
  <c r="G38" i="10"/>
  <c r="I38" i="10"/>
  <c r="J38" i="10"/>
  <c r="G40" i="10"/>
  <c r="I40" i="10"/>
  <c r="J40" i="10"/>
  <c r="G41" i="10"/>
  <c r="I41" i="10"/>
  <c r="J41" i="10"/>
  <c r="G42" i="10"/>
  <c r="I42" i="10"/>
  <c r="J42" i="10"/>
  <c r="G43" i="10"/>
  <c r="I43" i="10"/>
  <c r="J43" i="10"/>
  <c r="G44" i="10"/>
  <c r="I44" i="10"/>
  <c r="J44" i="10"/>
  <c r="G45" i="10"/>
  <c r="G46" i="10"/>
  <c r="G48" i="10"/>
  <c r="I48" i="10"/>
  <c r="J48" i="10"/>
  <c r="G49" i="10"/>
  <c r="I49" i="10"/>
  <c r="J49" i="10"/>
  <c r="E50" i="10"/>
  <c r="F50" i="10"/>
  <c r="H50" i="10"/>
  <c r="J50" i="10" s="1"/>
  <c r="G52" i="10"/>
  <c r="I52" i="10"/>
  <c r="J52" i="10"/>
  <c r="I53" i="10"/>
  <c r="J53" i="10"/>
  <c r="E11" i="11"/>
  <c r="E10" i="11" s="1"/>
  <c r="F11" i="11"/>
  <c r="F10" i="11" s="1"/>
  <c r="H11" i="11"/>
  <c r="G12" i="11"/>
  <c r="I12" i="11"/>
  <c r="J12" i="11"/>
  <c r="E11" i="12"/>
  <c r="E10" i="12" s="1"/>
  <c r="G12" i="12"/>
  <c r="H11" i="12"/>
  <c r="G14" i="12"/>
  <c r="I14" i="12"/>
  <c r="J14" i="12"/>
  <c r="G15" i="12"/>
  <c r="I15" i="12"/>
  <c r="J15" i="12"/>
  <c r="G13" i="13"/>
  <c r="I13" i="13"/>
  <c r="J13" i="13"/>
  <c r="G14" i="13"/>
  <c r="I14" i="13"/>
  <c r="J14" i="13"/>
  <c r="G15" i="13"/>
  <c r="I15" i="13"/>
  <c r="J15" i="13"/>
  <c r="I16" i="13"/>
  <c r="J16" i="13"/>
  <c r="G17" i="13"/>
  <c r="I17" i="13"/>
  <c r="J17" i="13"/>
  <c r="G18" i="13"/>
  <c r="I18" i="13"/>
  <c r="J18" i="13"/>
  <c r="G19" i="13"/>
  <c r="I19" i="13"/>
  <c r="J19" i="13"/>
  <c r="G21" i="13"/>
  <c r="I21" i="13"/>
  <c r="J21" i="13"/>
  <c r="G22" i="13"/>
  <c r="I22" i="13"/>
  <c r="J22" i="13"/>
  <c r="G23" i="13"/>
  <c r="I23" i="13"/>
  <c r="J23" i="13"/>
  <c r="G24" i="13"/>
  <c r="I24" i="13"/>
  <c r="J24" i="13"/>
  <c r="G25" i="13"/>
  <c r="I25" i="13"/>
  <c r="J25" i="13"/>
  <c r="G26" i="13"/>
  <c r="I26" i="13"/>
  <c r="J26" i="13"/>
  <c r="G27" i="13"/>
  <c r="I27" i="13"/>
  <c r="J27" i="13"/>
  <c r="G28" i="13"/>
  <c r="I28" i="13"/>
  <c r="J28" i="13"/>
  <c r="E30" i="13"/>
  <c r="F30" i="13"/>
  <c r="H30" i="13"/>
  <c r="E34" i="13"/>
  <c r="F34" i="13"/>
  <c r="G35" i="13"/>
  <c r="I35" i="13"/>
  <c r="J35" i="13"/>
  <c r="G36" i="13"/>
  <c r="I36" i="13"/>
  <c r="J36" i="13"/>
  <c r="G37" i="13"/>
  <c r="I37" i="13"/>
  <c r="J37" i="13"/>
  <c r="G38" i="13"/>
  <c r="I38" i="13"/>
  <c r="J38" i="13"/>
  <c r="I39" i="13"/>
  <c r="J39" i="13"/>
  <c r="G45" i="13"/>
  <c r="I45" i="13"/>
  <c r="J45" i="13"/>
  <c r="G46" i="13"/>
  <c r="I46" i="13"/>
  <c r="J46" i="13"/>
  <c r="E47" i="13"/>
  <c r="F47" i="13"/>
  <c r="H47" i="13"/>
  <c r="H33" i="13" s="1"/>
  <c r="E135" i="13"/>
  <c r="F135" i="13"/>
  <c r="H135" i="13"/>
  <c r="G136" i="13"/>
  <c r="I136" i="13"/>
  <c r="J136" i="13"/>
  <c r="G137" i="13"/>
  <c r="I137" i="13"/>
  <c r="J137" i="13"/>
  <c r="G138" i="13"/>
  <c r="I138" i="13"/>
  <c r="J138" i="13"/>
  <c r="G139" i="13"/>
  <c r="I139" i="13"/>
  <c r="J139" i="13"/>
  <c r="G140" i="13"/>
  <c r="I140" i="13"/>
  <c r="J140" i="13"/>
  <c r="G142" i="13"/>
  <c r="I142" i="13"/>
  <c r="J142" i="13"/>
  <c r="G143" i="13"/>
  <c r="I143" i="13"/>
  <c r="J143" i="13"/>
  <c r="G144" i="13"/>
  <c r="I144" i="13"/>
  <c r="J144" i="13"/>
  <c r="G145" i="13"/>
  <c r="I145" i="13"/>
  <c r="J145" i="13"/>
  <c r="G146" i="13"/>
  <c r="I146" i="13"/>
  <c r="J146" i="13"/>
  <c r="G147" i="13"/>
  <c r="I147" i="13"/>
  <c r="J147" i="13"/>
  <c r="G148" i="13"/>
  <c r="I148" i="13"/>
  <c r="J148" i="13"/>
  <c r="G149" i="13"/>
  <c r="I149" i="13"/>
  <c r="J149" i="13"/>
  <c r="G150" i="13"/>
  <c r="I150" i="13"/>
  <c r="J150" i="13"/>
  <c r="G151" i="13"/>
  <c r="I151" i="13"/>
  <c r="J151" i="13"/>
  <c r="G153" i="13"/>
  <c r="I153" i="13"/>
  <c r="J153" i="13"/>
  <c r="G155" i="13"/>
  <c r="I155" i="13"/>
  <c r="J155" i="13"/>
  <c r="G157" i="13"/>
  <c r="I157" i="13"/>
  <c r="J157" i="13"/>
  <c r="E180" i="13"/>
  <c r="F180" i="13"/>
  <c r="H180" i="13"/>
  <c r="J180" i="13" s="1"/>
  <c r="G181" i="13"/>
  <c r="I181" i="13"/>
  <c r="J181" i="13"/>
  <c r="G182" i="13"/>
  <c r="I182" i="13"/>
  <c r="J182" i="13"/>
  <c r="G183" i="13"/>
  <c r="I183" i="13"/>
  <c r="J183" i="13"/>
  <c r="G184" i="13"/>
  <c r="I184" i="13"/>
  <c r="J184" i="13"/>
  <c r="G185" i="13"/>
  <c r="I185" i="13"/>
  <c r="J185" i="13"/>
  <c r="G186" i="13"/>
  <c r="I186" i="13"/>
  <c r="J186" i="13"/>
  <c r="G188" i="13"/>
  <c r="I188" i="13"/>
  <c r="J188" i="13"/>
  <c r="G190" i="13"/>
  <c r="I190" i="13"/>
  <c r="J190" i="13"/>
  <c r="G191" i="13"/>
  <c r="I191" i="13"/>
  <c r="J191" i="13"/>
  <c r="G193" i="13"/>
  <c r="I193" i="13"/>
  <c r="J193" i="13"/>
  <c r="G194" i="13"/>
  <c r="I194" i="13"/>
  <c r="J194" i="13"/>
  <c r="G195" i="13"/>
  <c r="I195" i="13"/>
  <c r="J195" i="13"/>
  <c r="G196" i="13"/>
  <c r="I196" i="13"/>
  <c r="J196" i="13"/>
  <c r="G197" i="13"/>
  <c r="I197" i="13"/>
  <c r="J197" i="13"/>
  <c r="G198" i="13"/>
  <c r="I198" i="13"/>
  <c r="J198" i="13"/>
  <c r="G199" i="13"/>
  <c r="I199" i="13"/>
  <c r="J199" i="13"/>
  <c r="E201" i="13"/>
  <c r="F201" i="13"/>
  <c r="H201" i="13"/>
  <c r="G202" i="13"/>
  <c r="I202" i="13"/>
  <c r="J202" i="13"/>
  <c r="G203" i="13"/>
  <c r="I203" i="13"/>
  <c r="J203" i="13"/>
  <c r="G204" i="13"/>
  <c r="I204" i="13"/>
  <c r="J204" i="13"/>
  <c r="G205" i="13"/>
  <c r="I205" i="13"/>
  <c r="J205" i="13"/>
  <c r="G206" i="13"/>
  <c r="I206" i="13"/>
  <c r="J206" i="13"/>
  <c r="G207" i="13"/>
  <c r="I207" i="13"/>
  <c r="J207" i="13"/>
  <c r="G208" i="13"/>
  <c r="I208" i="13"/>
  <c r="J208" i="13"/>
  <c r="G210" i="13"/>
  <c r="I210" i="13"/>
  <c r="J210" i="13"/>
  <c r="G211" i="13"/>
  <c r="I211" i="13"/>
  <c r="J211" i="13"/>
  <c r="G212" i="13"/>
  <c r="I212" i="13"/>
  <c r="J212" i="13"/>
  <c r="G213" i="13"/>
  <c r="I213" i="13"/>
  <c r="J213" i="13"/>
  <c r="G214" i="13"/>
  <c r="I214" i="13"/>
  <c r="J214" i="13"/>
  <c r="G215" i="13"/>
  <c r="I215" i="13"/>
  <c r="J215" i="13"/>
  <c r="G216" i="13"/>
  <c r="I216" i="13"/>
  <c r="J216" i="13"/>
  <c r="G217" i="13"/>
  <c r="I217" i="13"/>
  <c r="J217" i="13"/>
  <c r="G218" i="13"/>
  <c r="I218" i="13"/>
  <c r="J218" i="13"/>
  <c r="G219" i="13"/>
  <c r="I219" i="13"/>
  <c r="J219" i="13"/>
  <c r="G220" i="13"/>
  <c r="I220" i="13"/>
  <c r="J220" i="13"/>
  <c r="G221" i="13"/>
  <c r="I221" i="13"/>
  <c r="J221" i="13"/>
  <c r="E222" i="13"/>
  <c r="F222" i="13"/>
  <c r="H222" i="13"/>
  <c r="G223" i="13"/>
  <c r="I223" i="13"/>
  <c r="J223" i="13"/>
  <c r="G224" i="13"/>
  <c r="I224" i="13"/>
  <c r="J224" i="13"/>
  <c r="G225" i="13"/>
  <c r="I225" i="13"/>
  <c r="J225" i="13"/>
  <c r="G226" i="13"/>
  <c r="I226" i="13"/>
  <c r="J226" i="13"/>
  <c r="G227" i="13"/>
  <c r="I227" i="13"/>
  <c r="J227" i="13"/>
  <c r="G228" i="13"/>
  <c r="I228" i="13"/>
  <c r="J228" i="13"/>
  <c r="G229" i="13"/>
  <c r="I229" i="13"/>
  <c r="J229" i="13"/>
  <c r="G231" i="13"/>
  <c r="I231" i="13"/>
  <c r="J231" i="13"/>
  <c r="G232" i="13"/>
  <c r="I232" i="13"/>
  <c r="J232" i="13"/>
  <c r="G233" i="13"/>
  <c r="I233" i="13"/>
  <c r="J233" i="13"/>
  <c r="G235" i="13"/>
  <c r="I235" i="13"/>
  <c r="J235" i="13"/>
  <c r="G236" i="13"/>
  <c r="I236" i="13"/>
  <c r="J236" i="13"/>
  <c r="G237" i="13"/>
  <c r="I237" i="13"/>
  <c r="J237" i="13"/>
  <c r="G238" i="13"/>
  <c r="I238" i="13"/>
  <c r="J238" i="13"/>
  <c r="G239" i="13"/>
  <c r="I239" i="13"/>
  <c r="J239" i="13"/>
  <c r="G240" i="13"/>
  <c r="I240" i="13"/>
  <c r="J240" i="13"/>
  <c r="G241" i="13"/>
  <c r="I241" i="13"/>
  <c r="J241" i="13"/>
  <c r="G244" i="13"/>
  <c r="I244" i="13"/>
  <c r="J244" i="13"/>
  <c r="G245" i="13"/>
  <c r="I245" i="13"/>
  <c r="J245" i="13"/>
  <c r="G246" i="13"/>
  <c r="I246" i="13"/>
  <c r="J246" i="13"/>
  <c r="G247" i="13"/>
  <c r="I247" i="13"/>
  <c r="J247" i="13"/>
  <c r="G248" i="13"/>
  <c r="E252" i="13"/>
  <c r="F252" i="13"/>
  <c r="H252" i="13"/>
  <c r="I253" i="13"/>
  <c r="J253" i="13"/>
  <c r="G254" i="13"/>
  <c r="I254" i="13"/>
  <c r="J254" i="13"/>
  <c r="G255" i="13"/>
  <c r="I255" i="13"/>
  <c r="J255" i="13"/>
  <c r="G256" i="13"/>
  <c r="I256" i="13"/>
  <c r="J256" i="13"/>
  <c r="G257" i="13"/>
  <c r="I257" i="13"/>
  <c r="J257" i="13"/>
  <c r="G262" i="13"/>
  <c r="I262" i="13"/>
  <c r="J262" i="13"/>
  <c r="G263" i="13"/>
  <c r="I263" i="13"/>
  <c r="J263" i="13"/>
  <c r="E264" i="13"/>
  <c r="F264" i="13"/>
  <c r="H264" i="13"/>
  <c r="E268" i="13"/>
  <c r="F268" i="13"/>
  <c r="H268" i="13"/>
  <c r="G269" i="13"/>
  <c r="I269" i="13"/>
  <c r="J269" i="13"/>
  <c r="G270" i="13"/>
  <c r="I270" i="13"/>
  <c r="J270" i="13"/>
  <c r="E271" i="13"/>
  <c r="F271" i="13"/>
  <c r="H271" i="13"/>
  <c r="G272" i="13"/>
  <c r="I272" i="13"/>
  <c r="J272" i="13"/>
  <c r="G274" i="13"/>
  <c r="I274" i="13"/>
  <c r="J274" i="13"/>
  <c r="G275" i="13"/>
  <c r="I275" i="13"/>
  <c r="J275" i="13"/>
  <c r="E276" i="13"/>
  <c r="F276" i="13"/>
  <c r="H276" i="13"/>
  <c r="G277" i="13"/>
  <c r="I277" i="13"/>
  <c r="J277" i="13"/>
  <c r="G278" i="13"/>
  <c r="I278" i="13"/>
  <c r="J278" i="13"/>
  <c r="G280" i="13"/>
  <c r="I280" i="13"/>
  <c r="J280" i="13"/>
  <c r="E281" i="13"/>
  <c r="F281" i="13"/>
  <c r="H281" i="13"/>
  <c r="G282" i="13"/>
  <c r="I282" i="13"/>
  <c r="J282" i="13"/>
  <c r="G283" i="13"/>
  <c r="I283" i="13"/>
  <c r="J283" i="13"/>
  <c r="G284" i="13"/>
  <c r="I284" i="13"/>
  <c r="J284" i="13"/>
  <c r="E285" i="13"/>
  <c r="F285" i="13"/>
  <c r="H285" i="13"/>
  <c r="J285" i="13" s="1"/>
  <c r="G286" i="13"/>
  <c r="I286" i="13"/>
  <c r="J286" i="13"/>
  <c r="I412" i="13"/>
  <c r="I427" i="13"/>
  <c r="J427" i="13"/>
  <c r="I429" i="13"/>
  <c r="J429" i="13"/>
  <c r="I434" i="13"/>
  <c r="J434" i="13"/>
  <c r="I436" i="13"/>
  <c r="J436" i="13"/>
  <c r="I438" i="13"/>
  <c r="J438" i="13"/>
  <c r="E443" i="13"/>
  <c r="E389" i="13" s="1"/>
  <c r="F443" i="13"/>
  <c r="F389" i="13" s="1"/>
  <c r="H443" i="13"/>
  <c r="G444" i="13"/>
  <c r="I444" i="13"/>
  <c r="J444" i="13"/>
  <c r="G446" i="13"/>
  <c r="I446" i="13"/>
  <c r="J446" i="13"/>
  <c r="G447" i="13"/>
  <c r="I447" i="13"/>
  <c r="J447" i="13"/>
  <c r="G449" i="13"/>
  <c r="I449" i="13"/>
  <c r="J449" i="13"/>
  <c r="G12" i="14"/>
  <c r="I12" i="14"/>
  <c r="J12" i="14"/>
  <c r="G13" i="14"/>
  <c r="I13" i="14"/>
  <c r="J13" i="14"/>
  <c r="E18" i="14"/>
  <c r="E17" i="14" s="1"/>
  <c r="F18" i="14"/>
  <c r="H18" i="14"/>
  <c r="G19" i="14"/>
  <c r="I19" i="14"/>
  <c r="J19" i="14"/>
  <c r="H20" i="14"/>
  <c r="G21" i="14"/>
  <c r="I21" i="14"/>
  <c r="J21" i="14"/>
  <c r="H22" i="14"/>
  <c r="J22" i="14" s="1"/>
  <c r="G23" i="14"/>
  <c r="I23" i="14"/>
  <c r="J23" i="14"/>
  <c r="E27" i="14"/>
  <c r="F27" i="14"/>
  <c r="H27" i="14"/>
  <c r="G11" i="15"/>
  <c r="I11" i="15"/>
  <c r="J11" i="15"/>
  <c r="G12" i="15"/>
  <c r="I12" i="15"/>
  <c r="J12" i="15"/>
  <c r="G13" i="15"/>
  <c r="I13" i="15"/>
  <c r="J13" i="15"/>
  <c r="G16" i="15"/>
  <c r="I16" i="15"/>
  <c r="J16" i="15"/>
  <c r="G17" i="15"/>
  <c r="I17" i="15"/>
  <c r="J17" i="15"/>
  <c r="G18" i="15"/>
  <c r="I18" i="15"/>
  <c r="J18" i="15"/>
  <c r="G19" i="15"/>
  <c r="I19" i="15"/>
  <c r="J19" i="15"/>
  <c r="G20" i="15"/>
  <c r="I20" i="15"/>
  <c r="J20" i="15"/>
  <c r="G22" i="15"/>
  <c r="I22" i="15"/>
  <c r="J22" i="15"/>
  <c r="G23" i="15"/>
  <c r="I23" i="15"/>
  <c r="J23" i="15"/>
  <c r="G24" i="15"/>
  <c r="I24" i="15"/>
  <c r="J24" i="15"/>
  <c r="G25" i="15"/>
  <c r="I25" i="15"/>
  <c r="J25" i="15"/>
  <c r="G26" i="15"/>
  <c r="I26" i="15"/>
  <c r="J26" i="15"/>
  <c r="G27" i="15"/>
  <c r="I27" i="15"/>
  <c r="J27" i="15"/>
  <c r="G28" i="15"/>
  <c r="I28" i="15"/>
  <c r="J28" i="15"/>
  <c r="G29" i="15"/>
  <c r="I29" i="15"/>
  <c r="J29" i="15"/>
  <c r="G30" i="15"/>
  <c r="I30" i="15"/>
  <c r="J30" i="15"/>
  <c r="G31" i="15"/>
  <c r="I31" i="15"/>
  <c r="J31" i="15"/>
  <c r="G33" i="15"/>
  <c r="I33" i="15"/>
  <c r="J33" i="15"/>
  <c r="G34" i="15"/>
  <c r="I34" i="15"/>
  <c r="J34" i="15"/>
  <c r="G35" i="15"/>
  <c r="I35" i="15"/>
  <c r="J35" i="15"/>
  <c r="G36" i="15"/>
  <c r="I36" i="15"/>
  <c r="J36" i="15"/>
  <c r="G38" i="15"/>
  <c r="I38" i="15"/>
  <c r="J38" i="15"/>
  <c r="G40" i="15"/>
  <c r="I40" i="15"/>
  <c r="J40" i="15"/>
  <c r="G41" i="15"/>
  <c r="I41" i="15"/>
  <c r="J41" i="15"/>
  <c r="G42" i="15"/>
  <c r="I42" i="15"/>
  <c r="J42" i="15"/>
  <c r="G43" i="15"/>
  <c r="I43" i="15"/>
  <c r="J43" i="15"/>
  <c r="E44" i="15"/>
  <c r="F44" i="15"/>
  <c r="H44" i="15"/>
  <c r="G45" i="15"/>
  <c r="I45" i="15"/>
  <c r="J45" i="15"/>
  <c r="E46" i="15"/>
  <c r="F46" i="15"/>
  <c r="H46" i="15"/>
  <c r="G47" i="15"/>
  <c r="I47" i="15"/>
  <c r="J47" i="15"/>
  <c r="E48" i="15"/>
  <c r="F48" i="15"/>
  <c r="H48" i="15"/>
  <c r="G49" i="15"/>
  <c r="I49" i="15"/>
  <c r="J49" i="15"/>
  <c r="G50" i="15"/>
  <c r="I50" i="15"/>
  <c r="J50" i="15"/>
  <c r="G51" i="15"/>
  <c r="I51" i="15"/>
  <c r="J51" i="15"/>
  <c r="G52" i="15"/>
  <c r="I52" i="15"/>
  <c r="J52" i="15"/>
  <c r="E54" i="15"/>
  <c r="F54" i="15"/>
  <c r="H54" i="15"/>
  <c r="G55" i="15"/>
  <c r="G56" i="15"/>
  <c r="I56" i="15"/>
  <c r="J56" i="15"/>
  <c r="G57" i="15"/>
  <c r="I57" i="15"/>
  <c r="J57" i="15"/>
  <c r="G58" i="15"/>
  <c r="I58" i="15"/>
  <c r="J58" i="15"/>
  <c r="G59" i="15"/>
  <c r="I59" i="15"/>
  <c r="J59" i="15"/>
  <c r="G60" i="15"/>
  <c r="I60" i="15"/>
  <c r="J60" i="15"/>
  <c r="G61" i="15"/>
  <c r="I61" i="15"/>
  <c r="J61" i="15"/>
  <c r="I62" i="15"/>
  <c r="J62" i="15"/>
  <c r="G63" i="15"/>
  <c r="I63" i="15"/>
  <c r="J63" i="15"/>
  <c r="G64" i="15"/>
  <c r="I64" i="15"/>
  <c r="J64" i="15"/>
  <c r="G65" i="15"/>
  <c r="I65" i="15"/>
  <c r="J65" i="15"/>
  <c r="G66" i="15"/>
  <c r="I66" i="15"/>
  <c r="J66" i="15"/>
  <c r="G67" i="15"/>
  <c r="I67" i="15"/>
  <c r="J67" i="15"/>
  <c r="G68" i="15"/>
  <c r="I68" i="15"/>
  <c r="J68" i="15"/>
  <c r="E69" i="15"/>
  <c r="H69" i="15"/>
  <c r="G70" i="15"/>
  <c r="I70" i="15"/>
  <c r="J70" i="15"/>
  <c r="E72" i="15"/>
  <c r="H72" i="15"/>
  <c r="I72" i="15" s="1"/>
  <c r="G73" i="15"/>
  <c r="I73" i="15"/>
  <c r="J73" i="15"/>
  <c r="G74" i="15"/>
  <c r="I74" i="15"/>
  <c r="J74" i="15"/>
  <c r="G75" i="15"/>
  <c r="I75" i="15"/>
  <c r="J75" i="15"/>
  <c r="E76" i="15"/>
  <c r="F76" i="15"/>
  <c r="F71" i="15" s="1"/>
  <c r="H76" i="15"/>
  <c r="H71" i="15" s="1"/>
  <c r="G77" i="15"/>
  <c r="I77" i="15"/>
  <c r="J77" i="15"/>
  <c r="E79" i="15"/>
  <c r="F79" i="15"/>
  <c r="F78" i="15" s="1"/>
  <c r="I78" i="15" s="1"/>
  <c r="H79" i="15"/>
  <c r="G80" i="15"/>
  <c r="I80" i="15"/>
  <c r="J80" i="15"/>
  <c r="E81" i="15"/>
  <c r="F81" i="15"/>
  <c r="H81" i="15"/>
  <c r="H78" i="15" s="1"/>
  <c r="E88" i="15"/>
  <c r="F88" i="15"/>
  <c r="H88" i="15"/>
  <c r="E93" i="15"/>
  <c r="F93" i="15"/>
  <c r="H93" i="15"/>
  <c r="G94" i="15"/>
  <c r="I94" i="15"/>
  <c r="J94" i="15"/>
  <c r="G98" i="15"/>
  <c r="I98" i="15"/>
  <c r="J98" i="15"/>
  <c r="E11" i="16"/>
  <c r="F11" i="16"/>
  <c r="H11" i="16"/>
  <c r="J11" i="16" s="1"/>
  <c r="G12" i="16"/>
  <c r="I12" i="16"/>
  <c r="J12" i="16"/>
  <c r="G14" i="16"/>
  <c r="I14" i="16"/>
  <c r="J14" i="16"/>
  <c r="G15" i="16"/>
  <c r="I15" i="16"/>
  <c r="J15" i="16"/>
  <c r="G18" i="16"/>
  <c r="I18" i="16"/>
  <c r="J18" i="16"/>
  <c r="G19" i="16"/>
  <c r="I19" i="16"/>
  <c r="J19" i="16"/>
  <c r="G20" i="16"/>
  <c r="I20" i="16"/>
  <c r="J20" i="16"/>
  <c r="G21" i="16"/>
  <c r="I21" i="16"/>
  <c r="J21" i="16"/>
  <c r="G22" i="16"/>
  <c r="I22" i="16"/>
  <c r="J22" i="16"/>
  <c r="I23" i="16"/>
  <c r="J23" i="16"/>
  <c r="G24" i="16"/>
  <c r="I24" i="16"/>
  <c r="J24" i="16"/>
  <c r="G25" i="16"/>
  <c r="I25" i="16"/>
  <c r="J25" i="16"/>
  <c r="G26" i="16"/>
  <c r="I26" i="16"/>
  <c r="J26" i="16"/>
  <c r="G27" i="16"/>
  <c r="I27" i="16"/>
  <c r="J27" i="16"/>
  <c r="G28" i="16"/>
  <c r="I28" i="16"/>
  <c r="J28" i="16"/>
  <c r="G29" i="16"/>
  <c r="I29" i="16"/>
  <c r="J29" i="16"/>
  <c r="G30" i="16"/>
  <c r="I30" i="16"/>
  <c r="J30" i="16"/>
  <c r="H32" i="16"/>
  <c r="J32" i="16" s="1"/>
  <c r="G33" i="16"/>
  <c r="I33" i="16"/>
  <c r="J33" i="16"/>
  <c r="G34" i="16"/>
  <c r="I34" i="16"/>
  <c r="J34" i="16"/>
  <c r="G35" i="16"/>
  <c r="I35" i="16"/>
  <c r="J35" i="16"/>
  <c r="G36" i="16"/>
  <c r="I36" i="16"/>
  <c r="J36" i="16"/>
  <c r="G37" i="16"/>
  <c r="I37" i="16"/>
  <c r="J37" i="16"/>
  <c r="G38" i="16"/>
  <c r="I38" i="16"/>
  <c r="J38" i="16"/>
  <c r="G39" i="16"/>
  <c r="I39" i="16"/>
  <c r="J39" i="16"/>
  <c r="G40" i="16"/>
  <c r="I40" i="16"/>
  <c r="J40" i="16"/>
  <c r="G41" i="16"/>
  <c r="I41" i="16"/>
  <c r="J41" i="16"/>
  <c r="G42" i="16"/>
  <c r="I42" i="16"/>
  <c r="J42" i="16"/>
  <c r="G43" i="16"/>
  <c r="I43" i="16"/>
  <c r="J43" i="16"/>
  <c r="G44" i="16"/>
  <c r="I44" i="16"/>
  <c r="J44" i="16"/>
  <c r="G45" i="16"/>
  <c r="I45" i="16"/>
  <c r="J45" i="16"/>
  <c r="G46" i="16"/>
  <c r="I46" i="16"/>
  <c r="J46" i="16"/>
  <c r="G52" i="16"/>
  <c r="I52" i="16"/>
  <c r="G55" i="16"/>
  <c r="G58" i="16"/>
  <c r="I58" i="16"/>
  <c r="G59" i="16"/>
  <c r="I59" i="16"/>
  <c r="G60" i="16"/>
  <c r="I60" i="16"/>
  <c r="G61" i="16"/>
  <c r="I61" i="16"/>
  <c r="G62" i="16"/>
  <c r="I62" i="16"/>
  <c r="G65" i="16"/>
  <c r="I65" i="16"/>
  <c r="G66" i="16"/>
  <c r="I66" i="16"/>
  <c r="G67" i="16"/>
  <c r="I67" i="16"/>
  <c r="G68" i="16"/>
  <c r="I68" i="16"/>
  <c r="G69" i="16"/>
  <c r="I69" i="16"/>
  <c r="G78" i="16"/>
  <c r="I78" i="16"/>
  <c r="J78" i="16"/>
  <c r="G79" i="16"/>
  <c r="I79" i="16"/>
  <c r="J79" i="16"/>
  <c r="G80" i="16"/>
  <c r="I80" i="16"/>
  <c r="J80" i="16"/>
  <c r="G81" i="16"/>
  <c r="I81" i="16"/>
  <c r="J81" i="16"/>
  <c r="G82" i="16"/>
  <c r="I82" i="16"/>
  <c r="J82" i="16"/>
  <c r="G83" i="16"/>
  <c r="I83" i="16"/>
  <c r="J83" i="16"/>
  <c r="G84" i="16"/>
  <c r="I84" i="16"/>
  <c r="J84" i="16"/>
  <c r="G85" i="16"/>
  <c r="I85" i="16"/>
  <c r="J85" i="16"/>
  <c r="G86" i="16"/>
  <c r="I86" i="16"/>
  <c r="J86" i="16"/>
  <c r="G87" i="16"/>
  <c r="I87" i="16"/>
  <c r="J87" i="16"/>
  <c r="G88" i="16"/>
  <c r="I88" i="16"/>
  <c r="J88" i="16"/>
  <c r="G89" i="16"/>
  <c r="I89" i="16"/>
  <c r="J89" i="16"/>
  <c r="G90" i="16"/>
  <c r="I90" i="16"/>
  <c r="J90" i="16"/>
  <c r="G91" i="16"/>
  <c r="I91" i="16"/>
  <c r="J91" i="16"/>
  <c r="G95" i="16"/>
  <c r="I95" i="16"/>
  <c r="J95" i="16"/>
  <c r="H74" i="16"/>
  <c r="J96" i="16"/>
  <c r="I101" i="16"/>
  <c r="J101" i="16"/>
  <c r="G102" i="16"/>
  <c r="I102" i="16"/>
  <c r="J102" i="16"/>
  <c r="G103" i="16"/>
  <c r="I103" i="16"/>
  <c r="J103" i="16"/>
  <c r="G104" i="16"/>
  <c r="I104" i="16"/>
  <c r="J104" i="16"/>
  <c r="G105" i="16"/>
  <c r="I105" i="16"/>
  <c r="J105" i="16"/>
  <c r="G106" i="16"/>
  <c r="I106" i="16"/>
  <c r="J106" i="16"/>
  <c r="G107" i="16"/>
  <c r="I107" i="16"/>
  <c r="J107" i="16"/>
  <c r="I108" i="16"/>
  <c r="J108" i="16"/>
  <c r="G109" i="16"/>
  <c r="I109" i="16"/>
  <c r="J109" i="16"/>
  <c r="G110" i="16"/>
  <c r="I110" i="16"/>
  <c r="J110" i="16"/>
  <c r="G113" i="16"/>
  <c r="I113" i="16"/>
  <c r="J113" i="16"/>
  <c r="G114" i="16"/>
  <c r="I114" i="16"/>
  <c r="J114" i="16"/>
  <c r="G119" i="16"/>
  <c r="I119" i="16"/>
  <c r="J119" i="16"/>
  <c r="G120" i="16"/>
  <c r="I120" i="16"/>
  <c r="J120" i="16"/>
  <c r="G121" i="16"/>
  <c r="I121" i="16"/>
  <c r="J121" i="16"/>
  <c r="G122" i="16"/>
  <c r="I122" i="16"/>
  <c r="J122" i="16"/>
  <c r="G123" i="16"/>
  <c r="I123" i="16"/>
  <c r="J123" i="16"/>
  <c r="E125" i="16"/>
  <c r="F125" i="16"/>
  <c r="H125" i="16"/>
  <c r="G127" i="16"/>
  <c r="I127" i="16"/>
  <c r="J127" i="16"/>
  <c r="G128" i="16"/>
  <c r="I128" i="16"/>
  <c r="J128" i="16"/>
  <c r="G129" i="16"/>
  <c r="I129" i="16"/>
  <c r="J129" i="16"/>
  <c r="G130" i="16"/>
  <c r="I130" i="16"/>
  <c r="J130" i="16"/>
  <c r="G131" i="16"/>
  <c r="I131" i="16"/>
  <c r="J131" i="16"/>
  <c r="G132" i="16"/>
  <c r="I132" i="16"/>
  <c r="J132" i="16"/>
  <c r="G133" i="16"/>
  <c r="I133" i="16"/>
  <c r="J133" i="16"/>
  <c r="G134" i="16"/>
  <c r="I134" i="16"/>
  <c r="J134" i="16"/>
  <c r="G135" i="16"/>
  <c r="I135" i="16"/>
  <c r="J135" i="16"/>
  <c r="G136" i="16"/>
  <c r="I136" i="16"/>
  <c r="J136" i="16"/>
  <c r="G137" i="16"/>
  <c r="I137" i="16"/>
  <c r="J137" i="16"/>
  <c r="G138" i="16"/>
  <c r="I138" i="16"/>
  <c r="J138" i="16"/>
  <c r="G139" i="16"/>
  <c r="I139" i="16"/>
  <c r="J139" i="16"/>
  <c r="G140" i="16"/>
  <c r="I140" i="16"/>
  <c r="J140" i="16"/>
  <c r="G141" i="16"/>
  <c r="I141" i="16"/>
  <c r="J141" i="16"/>
  <c r="G142" i="16"/>
  <c r="I142" i="16"/>
  <c r="J142" i="16"/>
  <c r="G144" i="16"/>
  <c r="I144" i="16"/>
  <c r="J144" i="16"/>
  <c r="E11" i="17"/>
  <c r="F11" i="17"/>
  <c r="H11" i="17"/>
  <c r="G12" i="17"/>
  <c r="I12" i="17"/>
  <c r="J12" i="17"/>
  <c r="G13" i="17"/>
  <c r="I13" i="17"/>
  <c r="J13" i="17"/>
  <c r="G14" i="17"/>
  <c r="I14" i="17"/>
  <c r="J14" i="17"/>
  <c r="G15" i="17"/>
  <c r="I15" i="17"/>
  <c r="J15" i="17"/>
  <c r="G16" i="17"/>
  <c r="I16" i="17"/>
  <c r="J16" i="17"/>
  <c r="G17" i="17"/>
  <c r="I17" i="17"/>
  <c r="J17" i="17"/>
  <c r="G18" i="17"/>
  <c r="I18" i="17"/>
  <c r="J18" i="17"/>
  <c r="G19" i="17"/>
  <c r="I19" i="17"/>
  <c r="J19" i="17"/>
  <c r="G20" i="17"/>
  <c r="I20" i="17"/>
  <c r="J20" i="17"/>
  <c r="G21" i="17"/>
  <c r="I21" i="17"/>
  <c r="J21" i="17"/>
  <c r="G22" i="17"/>
  <c r="I22" i="17"/>
  <c r="J22" i="17"/>
  <c r="G23" i="17"/>
  <c r="I23" i="17"/>
  <c r="J23" i="17"/>
  <c r="G24" i="17"/>
  <c r="I24" i="17"/>
  <c r="J24" i="17"/>
  <c r="G25" i="17"/>
  <c r="I25" i="17"/>
  <c r="J25" i="17"/>
  <c r="G26" i="17"/>
  <c r="I26" i="17"/>
  <c r="J26" i="17"/>
  <c r="G28" i="17"/>
  <c r="I28" i="17"/>
  <c r="J28" i="17"/>
  <c r="G29" i="17"/>
  <c r="I29" i="17"/>
  <c r="J29" i="17"/>
  <c r="G30" i="17"/>
  <c r="I30" i="17"/>
  <c r="J30" i="17"/>
  <c r="G31" i="17"/>
  <c r="I31" i="17"/>
  <c r="J31" i="17"/>
  <c r="F10" i="17"/>
  <c r="J32" i="17"/>
  <c r="G33" i="17"/>
  <c r="I33" i="17"/>
  <c r="J33" i="17"/>
  <c r="G34" i="17"/>
  <c r="I34" i="17"/>
  <c r="J34" i="17"/>
  <c r="E45" i="17"/>
  <c r="F45" i="17"/>
  <c r="H45" i="17"/>
  <c r="G46" i="17"/>
  <c r="I46" i="17"/>
  <c r="J46" i="17"/>
  <c r="G47" i="17"/>
  <c r="I47" i="17"/>
  <c r="J47" i="17"/>
  <c r="G48" i="17"/>
  <c r="I48" i="17"/>
  <c r="J48" i="17"/>
  <c r="G49" i="17"/>
  <c r="I49" i="17"/>
  <c r="J49" i="17"/>
  <c r="G50" i="17"/>
  <c r="I50" i="17"/>
  <c r="J50" i="17"/>
  <c r="G51" i="17"/>
  <c r="I51" i="17"/>
  <c r="J51" i="17"/>
  <c r="G52" i="17"/>
  <c r="I52" i="17"/>
  <c r="J52" i="17"/>
  <c r="G53" i="17"/>
  <c r="I53" i="17"/>
  <c r="J53" i="17"/>
  <c r="G54" i="17"/>
  <c r="I54" i="17"/>
  <c r="J54" i="17"/>
  <c r="G55" i="17"/>
  <c r="I55" i="17"/>
  <c r="J55" i="17"/>
  <c r="G57" i="17"/>
  <c r="I57" i="17"/>
  <c r="J57" i="17"/>
  <c r="G58" i="17"/>
  <c r="I58" i="17"/>
  <c r="J58" i="17"/>
  <c r="G59" i="17"/>
  <c r="I59" i="17"/>
  <c r="J59" i="17"/>
  <c r="G60" i="17"/>
  <c r="I60" i="17"/>
  <c r="J60" i="17"/>
  <c r="G61" i="17"/>
  <c r="I61" i="17"/>
  <c r="J61" i="17"/>
  <c r="G62" i="17"/>
  <c r="I62" i="17"/>
  <c r="J62" i="17"/>
  <c r="G63" i="17"/>
  <c r="I63" i="17"/>
  <c r="J63" i="17"/>
  <c r="E64" i="17"/>
  <c r="J64" i="17" s="1"/>
  <c r="F64" i="17"/>
  <c r="I64" i="17" s="1"/>
  <c r="H64" i="17"/>
  <c r="G66" i="17"/>
  <c r="I66" i="17"/>
  <c r="J66" i="17"/>
  <c r="G68" i="17"/>
  <c r="I68" i="17"/>
  <c r="J68" i="17"/>
  <c r="E69" i="17"/>
  <c r="E67" i="17" s="1"/>
  <c r="F69" i="17"/>
  <c r="F67" i="17" s="1"/>
  <c r="H69" i="17"/>
  <c r="H67" i="17" s="1"/>
  <c r="G70" i="17"/>
  <c r="I70" i="17"/>
  <c r="J70" i="17"/>
  <c r="G71" i="17"/>
  <c r="I71" i="17"/>
  <c r="J71" i="17"/>
  <c r="G72" i="17"/>
  <c r="I72" i="17"/>
  <c r="J72" i="17"/>
  <c r="G73" i="17"/>
  <c r="I73" i="17"/>
  <c r="J73" i="17"/>
  <c r="G74" i="17"/>
  <c r="I74" i="17"/>
  <c r="J74" i="17"/>
  <c r="G75" i="17"/>
  <c r="I75" i="17"/>
  <c r="J75" i="17"/>
  <c r="G76" i="17"/>
  <c r="I76" i="17"/>
  <c r="J76" i="17"/>
  <c r="G77" i="17"/>
  <c r="I77" i="17"/>
  <c r="J77" i="17"/>
  <c r="G78" i="17"/>
  <c r="I78" i="17"/>
  <c r="J78" i="17"/>
  <c r="G79" i="17"/>
  <c r="I79" i="17"/>
  <c r="J79" i="17"/>
  <c r="G80" i="17"/>
  <c r="I80" i="17"/>
  <c r="J80" i="17"/>
  <c r="G81" i="17"/>
  <c r="I81" i="17"/>
  <c r="J81" i="17"/>
  <c r="E82" i="17"/>
  <c r="F82" i="17"/>
  <c r="H82" i="17"/>
  <c r="G83" i="17"/>
  <c r="I83" i="17"/>
  <c r="J83" i="17"/>
  <c r="G84" i="17"/>
  <c r="I84" i="17"/>
  <c r="J84" i="17"/>
  <c r="E89" i="17"/>
  <c r="F89" i="17"/>
  <c r="H89" i="17"/>
  <c r="G90" i="17"/>
  <c r="I90" i="17"/>
  <c r="J90" i="17"/>
  <c r="G107" i="17"/>
  <c r="J107" i="17"/>
  <c r="E116" i="17"/>
  <c r="F116" i="17"/>
  <c r="F115" i="17" s="1"/>
  <c r="H116" i="17"/>
  <c r="G117" i="17"/>
  <c r="I117" i="17"/>
  <c r="J117" i="17"/>
  <c r="E119" i="17"/>
  <c r="F119" i="17"/>
  <c r="H119" i="17"/>
  <c r="G120" i="17"/>
  <c r="I120" i="17"/>
  <c r="J120" i="17"/>
  <c r="G121" i="17"/>
  <c r="I121" i="17"/>
  <c r="J121" i="17"/>
  <c r="G122" i="17"/>
  <c r="I122" i="17"/>
  <c r="J122" i="17"/>
  <c r="I123" i="17"/>
  <c r="G124" i="17"/>
  <c r="I124" i="17"/>
  <c r="J124" i="17"/>
  <c r="G126" i="17"/>
  <c r="I126" i="17"/>
  <c r="J126" i="17"/>
  <c r="G127" i="17"/>
  <c r="I127" i="17"/>
  <c r="J127" i="17"/>
  <c r="E128" i="17"/>
  <c r="F128" i="17"/>
  <c r="H128" i="17"/>
  <c r="E132" i="17"/>
  <c r="H132" i="17"/>
  <c r="G134" i="17"/>
  <c r="I134" i="17"/>
  <c r="J134" i="17"/>
  <c r="G12" i="18"/>
  <c r="I12" i="18"/>
  <c r="G13" i="18"/>
  <c r="I13" i="18"/>
  <c r="J13" i="18"/>
  <c r="G14" i="18"/>
  <c r="I14" i="18"/>
  <c r="J14" i="18"/>
  <c r="G17" i="18"/>
  <c r="I17" i="18"/>
  <c r="J17" i="18"/>
  <c r="G19" i="18"/>
  <c r="I19" i="18"/>
  <c r="J19" i="18"/>
  <c r="G20" i="18"/>
  <c r="I20" i="18"/>
  <c r="J20" i="18"/>
  <c r="G21" i="18"/>
  <c r="I21" i="18"/>
  <c r="J21" i="18"/>
  <c r="G24" i="18"/>
  <c r="I24" i="18"/>
  <c r="J24" i="18"/>
  <c r="E11" i="19"/>
  <c r="F11" i="19"/>
  <c r="G11" i="19" s="1"/>
  <c r="H11" i="19"/>
  <c r="G12" i="19"/>
  <c r="I12" i="19"/>
  <c r="J12" i="19"/>
  <c r="G14" i="19"/>
  <c r="I14" i="19"/>
  <c r="J14" i="19"/>
  <c r="G15" i="19"/>
  <c r="I15" i="19"/>
  <c r="J15" i="19"/>
  <c r="G16" i="19"/>
  <c r="I16" i="19"/>
  <c r="J16" i="19"/>
  <c r="G17" i="19"/>
  <c r="I17" i="19"/>
  <c r="J17" i="19"/>
  <c r="E18" i="19"/>
  <c r="F18" i="19"/>
  <c r="F13" i="19" s="1"/>
  <c r="F10" i="19" s="1"/>
  <c r="H18" i="19"/>
  <c r="H13" i="19" s="1"/>
  <c r="G19" i="19"/>
  <c r="I19" i="19"/>
  <c r="J19" i="19"/>
  <c r="G20" i="19"/>
  <c r="I20" i="19"/>
  <c r="J20" i="19"/>
  <c r="G21" i="19"/>
  <c r="I21" i="19"/>
  <c r="J21" i="19"/>
  <c r="G23" i="19"/>
  <c r="I23" i="19"/>
  <c r="J23" i="19"/>
  <c r="E12" i="20"/>
  <c r="E14" i="20"/>
  <c r="G19" i="20"/>
  <c r="I19" i="20"/>
  <c r="J19" i="20"/>
  <c r="G20" i="20"/>
  <c r="I20" i="20"/>
  <c r="J20" i="20"/>
  <c r="G21" i="20"/>
  <c r="I21" i="20"/>
  <c r="J21" i="20"/>
  <c r="G22" i="20"/>
  <c r="I22" i="20"/>
  <c r="J22" i="20"/>
  <c r="G23" i="20"/>
  <c r="I23" i="20"/>
  <c r="J23" i="20"/>
  <c r="G24" i="20"/>
  <c r="I24" i="20"/>
  <c r="J24" i="20"/>
  <c r="G25" i="20"/>
  <c r="I25" i="20"/>
  <c r="J25" i="20"/>
  <c r="G26" i="20"/>
  <c r="G27" i="20"/>
  <c r="I27" i="20"/>
  <c r="J27" i="20"/>
  <c r="G28" i="20"/>
  <c r="I28" i="20"/>
  <c r="J28" i="20"/>
  <c r="E31" i="20"/>
  <c r="G32" i="20"/>
  <c r="I32" i="20"/>
  <c r="J32" i="20"/>
  <c r="E115" i="17"/>
  <c r="J105" i="17"/>
  <c r="F44" i="17"/>
  <c r="G46" i="15"/>
  <c r="F87" i="15"/>
  <c r="I443" i="13"/>
  <c r="G281" i="13"/>
  <c r="I268" i="13"/>
  <c r="I271" i="13"/>
  <c r="G159" i="13"/>
  <c r="E33" i="13"/>
  <c r="G12" i="13"/>
  <c r="G242" i="13"/>
  <c r="I252" i="13"/>
  <c r="J12" i="12"/>
  <c r="I11" i="11"/>
  <c r="G11" i="9"/>
  <c r="I11" i="9"/>
  <c r="I70" i="7"/>
  <c r="J70" i="7"/>
  <c r="G51" i="3"/>
  <c r="G17" i="3"/>
  <c r="I31" i="20"/>
  <c r="J31" i="20"/>
  <c r="I11" i="19"/>
  <c r="H10" i="19"/>
  <c r="J11" i="19"/>
  <c r="I13" i="19"/>
  <c r="J16" i="18"/>
  <c r="G123" i="17"/>
  <c r="J119" i="17"/>
  <c r="J26" i="20"/>
  <c r="F132" i="17"/>
  <c r="G132" i="17" s="1"/>
  <c r="H115" i="17"/>
  <c r="I115" i="17" s="1"/>
  <c r="J12" i="18"/>
  <c r="J76" i="15"/>
  <c r="J44" i="15"/>
  <c r="I22" i="14"/>
  <c r="J20" i="14"/>
  <c r="G32" i="17"/>
  <c r="G11" i="16"/>
  <c r="J79" i="15"/>
  <c r="G69" i="15"/>
  <c r="G44" i="15"/>
  <c r="F14" i="15"/>
  <c r="G20" i="14"/>
  <c r="G18" i="14"/>
  <c r="F53" i="15"/>
  <c r="E14" i="15"/>
  <c r="I285" i="13"/>
  <c r="J11" i="14"/>
  <c r="J276" i="13"/>
  <c r="J242" i="13"/>
  <c r="J154" i="13"/>
  <c r="J34" i="13"/>
  <c r="I12" i="12"/>
  <c r="J11" i="11"/>
  <c r="H10" i="11"/>
  <c r="J11" i="9"/>
  <c r="J58" i="7"/>
  <c r="I20" i="6"/>
  <c r="J18" i="6"/>
  <c r="J11" i="5"/>
  <c r="I19" i="4"/>
  <c r="E16" i="3"/>
  <c r="J13" i="1"/>
  <c r="H12" i="1"/>
  <c r="F11" i="12"/>
  <c r="F10" i="12" s="1"/>
  <c r="J46" i="10"/>
  <c r="J55" i="7"/>
  <c r="J21" i="7"/>
  <c r="H11" i="2"/>
  <c r="G20" i="6"/>
  <c r="G11" i="17"/>
  <c r="E10" i="17"/>
  <c r="F251" i="13"/>
  <c r="J18" i="14"/>
  <c r="I18" i="14"/>
  <c r="J22" i="6"/>
  <c r="G268" i="13"/>
  <c r="J89" i="17"/>
  <c r="I20" i="14"/>
  <c r="E11" i="20"/>
  <c r="G98" i="17"/>
  <c r="I49" i="16"/>
  <c r="J49" i="16"/>
  <c r="G271" i="13"/>
  <c r="J268" i="13"/>
  <c r="F33" i="13"/>
  <c r="J159" i="13"/>
  <c r="G96" i="16"/>
  <c r="G54" i="15"/>
  <c r="G48" i="15"/>
  <c r="E87" i="15"/>
  <c r="I46" i="15"/>
  <c r="E78" i="15"/>
  <c r="J69" i="15"/>
  <c r="G22" i="14"/>
  <c r="J271" i="13"/>
  <c r="G180" i="13"/>
  <c r="G222" i="13"/>
  <c r="J281" i="13"/>
  <c r="I242" i="13"/>
  <c r="I180" i="13"/>
  <c r="G101" i="17"/>
  <c r="J19" i="7"/>
  <c r="G21" i="7"/>
  <c r="I55" i="7"/>
  <c r="G55" i="7"/>
  <c r="J20" i="6"/>
  <c r="F10" i="5"/>
  <c r="I11" i="5"/>
  <c r="J19" i="4"/>
  <c r="I51" i="3"/>
  <c r="F11" i="2"/>
  <c r="G12" i="2"/>
  <c r="F12" i="1"/>
  <c r="I12" i="1" s="1"/>
  <c r="I13" i="1"/>
  <c r="I11" i="16"/>
  <c r="I16" i="18"/>
  <c r="G16" i="18"/>
  <c r="G11" i="14"/>
  <c r="I10" i="11"/>
  <c r="G10" i="11"/>
  <c r="J10" i="11"/>
  <c r="I11" i="10"/>
  <c r="J11" i="10"/>
  <c r="I26" i="20"/>
  <c r="J132" i="17"/>
  <c r="G105" i="17"/>
  <c r="H14" i="15"/>
  <c r="I15" i="15"/>
  <c r="H11" i="4"/>
  <c r="F10" i="15" l="1"/>
  <c r="I96" i="16"/>
  <c r="G34" i="13"/>
  <c r="I27" i="14"/>
  <c r="J27" i="14"/>
  <c r="J54" i="10"/>
  <c r="I54" i="10"/>
  <c r="H10" i="3"/>
  <c r="G33" i="13"/>
  <c r="J72" i="15"/>
  <c r="I48" i="15"/>
  <c r="J48" i="15"/>
  <c r="I14" i="15"/>
  <c r="H10" i="6"/>
  <c r="G76" i="15"/>
  <c r="E71" i="15"/>
  <c r="J71" i="15" s="1"/>
  <c r="I76" i="15"/>
  <c r="G72" i="15"/>
  <c r="E11" i="13"/>
  <c r="H11" i="13"/>
  <c r="F9" i="17"/>
  <c r="G276" i="13"/>
  <c r="I276" i="13"/>
  <c r="E267" i="13"/>
  <c r="G154" i="13"/>
  <c r="E10" i="9"/>
  <c r="J10" i="9" s="1"/>
  <c r="G19" i="4"/>
  <c r="I34" i="13"/>
  <c r="J82" i="17"/>
  <c r="I82" i="17"/>
  <c r="F91" i="17"/>
  <c r="I91" i="17" s="1"/>
  <c r="J201" i="13"/>
  <c r="F200" i="13"/>
  <c r="H200" i="13"/>
  <c r="H10" i="13" s="1"/>
  <c r="E200" i="13"/>
  <c r="G200" i="13" s="1"/>
  <c r="F48" i="16"/>
  <c r="F10" i="16" s="1"/>
  <c r="I74" i="16"/>
  <c r="H48" i="16"/>
  <c r="H10" i="16" s="1"/>
  <c r="E48" i="16"/>
  <c r="E10" i="14"/>
  <c r="J389" i="13"/>
  <c r="I389" i="13"/>
  <c r="G389" i="13"/>
  <c r="G201" i="13"/>
  <c r="J15" i="2"/>
  <c r="E11" i="2"/>
  <c r="I17" i="3"/>
  <c r="J17" i="3"/>
  <c r="J125" i="16"/>
  <c r="J443" i="13"/>
  <c r="G443" i="13"/>
  <c r="J222" i="13"/>
  <c r="J12" i="2"/>
  <c r="J74" i="16"/>
  <c r="E10" i="3"/>
  <c r="F16" i="3"/>
  <c r="I22" i="3"/>
  <c r="I201" i="13"/>
  <c r="H17" i="14"/>
  <c r="H10" i="14" s="1"/>
  <c r="J12" i="13"/>
  <c r="F17" i="14"/>
  <c r="I12" i="13"/>
  <c r="I22" i="6"/>
  <c r="G22" i="6"/>
  <c r="E10" i="20"/>
  <c r="J25" i="18"/>
  <c r="H23" i="18"/>
  <c r="G64" i="17"/>
  <c r="J93" i="15"/>
  <c r="I93" i="15"/>
  <c r="J46" i="15"/>
  <c r="I11" i="14"/>
  <c r="G11" i="12"/>
  <c r="H10" i="12"/>
  <c r="I10" i="12" s="1"/>
  <c r="E10" i="10"/>
  <c r="G11" i="10"/>
  <c r="G19" i="7"/>
  <c r="J11" i="7"/>
  <c r="G11" i="7"/>
  <c r="G42" i="6"/>
  <c r="G18" i="6"/>
  <c r="G45" i="17"/>
  <c r="G128" i="17"/>
  <c r="J252" i="13"/>
  <c r="G252" i="13"/>
  <c r="J18" i="19"/>
  <c r="E13" i="19"/>
  <c r="J69" i="17"/>
  <c r="G285" i="13"/>
  <c r="I19" i="7"/>
  <c r="H10" i="7"/>
  <c r="J128" i="17"/>
  <c r="I128" i="17"/>
  <c r="E118" i="17"/>
  <c r="G95" i="17"/>
  <c r="F267" i="13"/>
  <c r="G267" i="13" s="1"/>
  <c r="I281" i="13"/>
  <c r="H44" i="17"/>
  <c r="H118" i="17"/>
  <c r="G11" i="11"/>
  <c r="G10" i="9"/>
  <c r="I10" i="9"/>
  <c r="I25" i="7"/>
  <c r="I11" i="12"/>
  <c r="J11" i="12"/>
  <c r="I42" i="6"/>
  <c r="G10" i="5"/>
  <c r="I15" i="2"/>
  <c r="I11" i="2"/>
  <c r="J11" i="2"/>
  <c r="G16" i="16"/>
  <c r="J15" i="10"/>
  <c r="I14" i="10"/>
  <c r="I89" i="17"/>
  <c r="F118" i="17"/>
  <c r="I32" i="16"/>
  <c r="G32" i="16"/>
  <c r="I18" i="19"/>
  <c r="G412" i="13"/>
  <c r="I200" i="13"/>
  <c r="I222" i="13"/>
  <c r="I135" i="13"/>
  <c r="G135" i="13"/>
  <c r="G31" i="20"/>
  <c r="E23" i="18"/>
  <c r="J33" i="13"/>
  <c r="G25" i="7"/>
  <c r="I11" i="7"/>
  <c r="I64" i="7"/>
  <c r="G58" i="7"/>
  <c r="F10" i="7"/>
  <c r="G70" i="7"/>
  <c r="I58" i="7"/>
  <c r="I21" i="7"/>
  <c r="G10" i="6"/>
  <c r="G15" i="2"/>
  <c r="G15" i="10"/>
  <c r="H10" i="10"/>
  <c r="I15" i="10"/>
  <c r="G50" i="10"/>
  <c r="I46" i="10"/>
  <c r="E12" i="4"/>
  <c r="E11" i="4" s="1"/>
  <c r="J11" i="4" s="1"/>
  <c r="J16" i="3"/>
  <c r="G22" i="3"/>
  <c r="J22" i="3"/>
  <c r="I79" i="15"/>
  <c r="H53" i="15"/>
  <c r="I53" i="15" s="1"/>
  <c r="G15" i="15"/>
  <c r="E53" i="15"/>
  <c r="E10" i="15" s="1"/>
  <c r="J54" i="15"/>
  <c r="J15" i="15"/>
  <c r="I44" i="15"/>
  <c r="G79" i="15"/>
  <c r="I69" i="15"/>
  <c r="G93" i="15"/>
  <c r="J78" i="15"/>
  <c r="G115" i="17"/>
  <c r="E91" i="17"/>
  <c r="J115" i="17"/>
  <c r="I69" i="17"/>
  <c r="J11" i="17"/>
  <c r="J133" i="17"/>
  <c r="I116" i="17"/>
  <c r="I32" i="17"/>
  <c r="G69" i="17"/>
  <c r="J45" i="17"/>
  <c r="J67" i="17"/>
  <c r="J116" i="17"/>
  <c r="G89" i="17"/>
  <c r="G133" i="17"/>
  <c r="J123" i="17"/>
  <c r="G92" i="17"/>
  <c r="I132" i="17"/>
  <c r="I119" i="17"/>
  <c r="G10" i="17"/>
  <c r="I44" i="17"/>
  <c r="G82" i="17"/>
  <c r="G119" i="17"/>
  <c r="I105" i="17"/>
  <c r="I11" i="17"/>
  <c r="I45" i="17"/>
  <c r="G116" i="17"/>
  <c r="I133" i="17"/>
  <c r="E44" i="17"/>
  <c r="E9" i="17" s="1"/>
  <c r="G103" i="17"/>
  <c r="E251" i="13"/>
  <c r="G251" i="13" s="1"/>
  <c r="G18" i="19"/>
  <c r="G74" i="16"/>
  <c r="I33" i="13"/>
  <c r="E10" i="16"/>
  <c r="I154" i="13"/>
  <c r="J135" i="13"/>
  <c r="J12" i="1"/>
  <c r="G12" i="1"/>
  <c r="F12" i="4"/>
  <c r="I15" i="4"/>
  <c r="G15" i="4"/>
  <c r="J12" i="4"/>
  <c r="I10" i="5"/>
  <c r="J10" i="5"/>
  <c r="I18" i="6"/>
  <c r="E10" i="7"/>
  <c r="F10" i="10"/>
  <c r="I50" i="10"/>
  <c r="J14" i="10"/>
  <c r="G14" i="10"/>
  <c r="G10" i="12"/>
  <c r="J10" i="12"/>
  <c r="I159" i="13"/>
  <c r="F134" i="13"/>
  <c r="E134" i="13"/>
  <c r="J412" i="13"/>
  <c r="I16" i="16"/>
  <c r="G25" i="18"/>
  <c r="I25" i="18"/>
  <c r="H10" i="18"/>
  <c r="J11" i="18"/>
  <c r="I10" i="19"/>
  <c r="I125" i="16"/>
  <c r="G125" i="16"/>
  <c r="J16" i="16"/>
  <c r="G49" i="16"/>
  <c r="G87" i="15"/>
  <c r="H87" i="15"/>
  <c r="I87" i="15" s="1"/>
  <c r="G78" i="15"/>
  <c r="I54" i="15"/>
  <c r="G53" i="15"/>
  <c r="J14" i="15"/>
  <c r="G14" i="15"/>
  <c r="J42" i="6"/>
  <c r="F11" i="13"/>
  <c r="H10" i="17"/>
  <c r="H9" i="17" s="1"/>
  <c r="H267" i="13"/>
  <c r="H134" i="13"/>
  <c r="G11" i="2"/>
  <c r="H251" i="13"/>
  <c r="F23" i="18"/>
  <c r="I23" i="18" s="1"/>
  <c r="J11" i="13" l="1"/>
  <c r="J10" i="16"/>
  <c r="H10" i="15"/>
  <c r="J44" i="17"/>
  <c r="G44" i="17"/>
  <c r="F10" i="14"/>
  <c r="G10" i="14" s="1"/>
  <c r="J10" i="3"/>
  <c r="E10" i="13"/>
  <c r="F10" i="3"/>
  <c r="I16" i="3"/>
  <c r="G16" i="3"/>
  <c r="G17" i="14"/>
  <c r="G10" i="15"/>
  <c r="J48" i="16"/>
  <c r="G91" i="17"/>
  <c r="J200" i="13"/>
  <c r="J53" i="15"/>
  <c r="I10" i="10"/>
  <c r="F10" i="13"/>
  <c r="G67" i="17"/>
  <c r="I134" i="13"/>
  <c r="J18" i="20"/>
  <c r="I18" i="20"/>
  <c r="G18" i="20"/>
  <c r="J23" i="18"/>
  <c r="E10" i="18"/>
  <c r="J10" i="18" s="1"/>
  <c r="J91" i="17"/>
  <c r="I10" i="7"/>
  <c r="G10" i="7"/>
  <c r="J10" i="7"/>
  <c r="J118" i="17"/>
  <c r="I118" i="17"/>
  <c r="G118" i="17"/>
  <c r="I67" i="17"/>
  <c r="J134" i="13"/>
  <c r="F11" i="4"/>
  <c r="G12" i="4"/>
  <c r="I12" i="4"/>
  <c r="J10" i="10"/>
  <c r="G10" i="10"/>
  <c r="G134" i="13"/>
  <c r="I17" i="14"/>
  <c r="J17" i="14"/>
  <c r="I71" i="15"/>
  <c r="G71" i="15"/>
  <c r="E10" i="19"/>
  <c r="J13" i="19"/>
  <c r="G13" i="19"/>
  <c r="G48" i="16"/>
  <c r="I48" i="16"/>
  <c r="J87" i="15"/>
  <c r="I10" i="6"/>
  <c r="J10" i="6"/>
  <c r="I11" i="13"/>
  <c r="G11" i="13"/>
  <c r="I10" i="17"/>
  <c r="J10" i="17"/>
  <c r="I267" i="13"/>
  <c r="J267" i="13"/>
  <c r="G23" i="18"/>
  <c r="F10" i="18"/>
  <c r="I11" i="18"/>
  <c r="G11" i="18"/>
  <c r="I251" i="13"/>
  <c r="J251" i="13"/>
  <c r="I10" i="15" l="1"/>
  <c r="G10" i="13"/>
  <c r="G10" i="3"/>
  <c r="I10" i="3"/>
  <c r="G9" i="17"/>
  <c r="I9" i="17"/>
  <c r="J9" i="17"/>
  <c r="J10" i="15"/>
  <c r="J17" i="20"/>
  <c r="G17" i="20"/>
  <c r="I17" i="20"/>
  <c r="I11" i="4"/>
  <c r="G11" i="4"/>
  <c r="I10" i="14"/>
  <c r="J10" i="14"/>
  <c r="G10" i="19"/>
  <c r="J10" i="19"/>
  <c r="G10" i="16"/>
  <c r="I10" i="16"/>
  <c r="J10" i="13"/>
  <c r="I10" i="13"/>
  <c r="G10" i="18"/>
  <c r="I10" i="18"/>
  <c r="J16" i="20" l="1"/>
  <c r="I16" i="20"/>
  <c r="G16" i="20"/>
  <c r="J15" i="20" l="1"/>
  <c r="G15" i="20"/>
  <c r="I15" i="20"/>
  <c r="J14" i="20" l="1"/>
  <c r="I14" i="20"/>
  <c r="G14" i="20"/>
  <c r="J13" i="20" l="1"/>
  <c r="G13" i="20"/>
  <c r="I13" i="20"/>
  <c r="J12" i="20" l="1"/>
  <c r="G12" i="20"/>
  <c r="I12" i="20"/>
  <c r="J10" i="20" l="1"/>
  <c r="J11" i="20"/>
  <c r="I11" i="20"/>
  <c r="G11" i="20"/>
  <c r="G10" i="20" l="1"/>
  <c r="I10" i="20"/>
</calcChain>
</file>

<file path=xl/sharedStrings.xml><?xml version="1.0" encoding="utf-8"?>
<sst xmlns="http://schemas.openxmlformats.org/spreadsheetml/2006/main" count="1753" uniqueCount="289">
  <si>
    <t>Załącznik Nr 2</t>
  </si>
  <si>
    <t>WYSZCZEGÓLNIENIE   WYDATKÓW</t>
  </si>
  <si>
    <t>Plan</t>
  </si>
  <si>
    <t>Przewidywane</t>
  </si>
  <si>
    <t>Kolumna</t>
  </si>
  <si>
    <t>Projekt</t>
  </si>
  <si>
    <t>Dział</t>
  </si>
  <si>
    <t>Rozdział</t>
  </si>
  <si>
    <t>§</t>
  </si>
  <si>
    <t>wydatków</t>
  </si>
  <si>
    <t>wykonanie</t>
  </si>
  <si>
    <t>6:5</t>
  </si>
  <si>
    <t>planu</t>
  </si>
  <si>
    <t>8:6</t>
  </si>
  <si>
    <t>8:5</t>
  </si>
  <si>
    <t>Uwagi</t>
  </si>
  <si>
    <t>(x100)</t>
  </si>
  <si>
    <t>010</t>
  </si>
  <si>
    <t>Rolnictwo i Łowiectwo</t>
  </si>
  <si>
    <t>01005</t>
  </si>
  <si>
    <t>Prace geodezyjno-urządzeniowe na potrzeby rolnictwa</t>
  </si>
  <si>
    <t>4300</t>
  </si>
  <si>
    <t>zakup usług pozostałych</t>
  </si>
  <si>
    <t>020</t>
  </si>
  <si>
    <t>Leśnictwo</t>
  </si>
  <si>
    <t>02001</t>
  </si>
  <si>
    <t>Gospodarka leśna</t>
  </si>
  <si>
    <t>różne wydatki na rzecz osób fizycznych</t>
  </si>
  <si>
    <t>02002</t>
  </si>
  <si>
    <t>Nadzór nad gospodarką leśną</t>
  </si>
  <si>
    <t>4210</t>
  </si>
  <si>
    <t>zakup materiałów i wyposażenia</t>
  </si>
  <si>
    <t>WYSZCZEGÓLNIENIE  WYDATKÓW</t>
  </si>
  <si>
    <t>Transport i Łączność</t>
  </si>
  <si>
    <t>Drogi publiczne powiatowe</t>
  </si>
  <si>
    <t>Zarząd Dróg Powiatowych</t>
  </si>
  <si>
    <t>3020</t>
  </si>
  <si>
    <t>wydatki osobowe niezaliczone do wynagrodzeń</t>
  </si>
  <si>
    <t>4010</t>
  </si>
  <si>
    <t>wynagrodzenia osobowe pracowników</t>
  </si>
  <si>
    <t>4040</t>
  </si>
  <si>
    <t>dodatkowe wynagrodzenie roczne</t>
  </si>
  <si>
    <t>składki na ubezpieczenia społeczne</t>
  </si>
  <si>
    <t>składki na Fundusz Pracy</t>
  </si>
  <si>
    <t>wpłaty na Państwowy Fundusz Rehabilitacji Osób Niepełnosprawnych</t>
  </si>
  <si>
    <t>wynagrodzenia bezosobowe</t>
  </si>
  <si>
    <t>zakup energii</t>
  </si>
  <si>
    <t>zakup usług remontowych</t>
  </si>
  <si>
    <t>zakup usług zdrowotnych</t>
  </si>
  <si>
    <t>zakup usług dostępu do sieci Internet</t>
  </si>
  <si>
    <t>opłaty z tytułu zakupu usług telekomunikacyjnych   swiadczonych w ruchomej publicznej sieci telefonicznej</t>
  </si>
  <si>
    <t>opłaty z tytułu zakupu usług telekomunikacyjnych świadczonych w stacjonarnej publicznej sieci telefonicznej</t>
  </si>
  <si>
    <t>zakup usług obejmujących wykonanie ekspertyz, analiz i opinii</t>
  </si>
  <si>
    <t>4410</t>
  </si>
  <si>
    <t>podróże służbowe krajowe</t>
  </si>
  <si>
    <t>odpisy na ZFŚS</t>
  </si>
  <si>
    <t>podatek od nieruchomości</t>
  </si>
  <si>
    <t>pozostałe podatki na rzecz budżetów jednostek samorządu terytorialnego</t>
  </si>
  <si>
    <t>opłaty na rzecz budżetów jednostek samorządu terytorialnego</t>
  </si>
  <si>
    <t>kary i odszkodowania wypłacane na rzecz osób fizycznych</t>
  </si>
  <si>
    <t>szkolenia pracowników niebędących członkami korpusu służby cywilnej</t>
  </si>
  <si>
    <t>wydatki inwestycyjne jednostek budżetowych</t>
  </si>
  <si>
    <t>wydatki na zakupy inwestycyjne jednostek budżetowych</t>
  </si>
  <si>
    <t>Drogi publiczne gminne</t>
  </si>
  <si>
    <t>dotacja celowa na pomoc finansową udzielaną między jednostkami samorządu terytorialnego na dofinansowanie własnych zadań inwestycyjnych i zakupów inwestycyjnych</t>
  </si>
  <si>
    <t>630</t>
  </si>
  <si>
    <t>Turystyka</t>
  </si>
  <si>
    <t>63003</t>
  </si>
  <si>
    <t>Zadania w zakresie upowszechniania turystyki</t>
  </si>
  <si>
    <t>dotacje celowe przekazane do samorządu województwa na inwestycje i zakupy inwestycyjne realizowane na podstawie porozumień (umów) między jednostkami samorządu terytorialnego</t>
  </si>
  <si>
    <t>63095</t>
  </si>
  <si>
    <t>Pozostała działalność</t>
  </si>
  <si>
    <t>2360</t>
  </si>
  <si>
    <t xml:space="preserve">dotacje celowe z budżetu jednostki samorządu terytorialnego, udzielone w rtybie art.221 ustawy na finansowanie lub dofinansowanie zadań zleconych do realizacji organizacjom prowadzącym działalność pożytku publicznego </t>
  </si>
  <si>
    <t>Gospodarka Mieszkaniowa</t>
  </si>
  <si>
    <t>Gospodarka Gruntami i Nieruchomościami</t>
  </si>
  <si>
    <t xml:space="preserve"> (x100)</t>
  </si>
  <si>
    <t>Działalność Usługowa</t>
  </si>
  <si>
    <t>Prace Geodezyjne i Kartograficzne /nieinwestycyjne/</t>
  </si>
  <si>
    <t>Opracowania Geodezyjne i kartograficzne</t>
  </si>
  <si>
    <t>Nadzór Budowlany</t>
  </si>
  <si>
    <t>4020</t>
  </si>
  <si>
    <t>wynagrodzenia osobowe członków korpusu służby cywilnej</t>
  </si>
  <si>
    <t>4110</t>
  </si>
  <si>
    <t>4120</t>
  </si>
  <si>
    <t>4240</t>
  </si>
  <si>
    <t>zakup pomocy naukowych, dydaktycznych i książek</t>
  </si>
  <si>
    <t>4260</t>
  </si>
  <si>
    <t>4270</t>
  </si>
  <si>
    <t>4280</t>
  </si>
  <si>
    <t>4430</t>
  </si>
  <si>
    <t>różne opłaty i składki</t>
  </si>
  <si>
    <t>4440</t>
  </si>
  <si>
    <t>koszty postępowania sądowego i prokuratorskiego</t>
  </si>
  <si>
    <t>Administracja Publiczna</t>
  </si>
  <si>
    <t>Urzędy Wojewódzkie</t>
  </si>
  <si>
    <t>odpis na ZFŚS</t>
  </si>
  <si>
    <t>Urzędy Marszałkowskie</t>
  </si>
  <si>
    <t>Dotacja celowa na pomoc finansową udzielaną między jednostkami samorządu terytorialnego na dofinansowanie własnych zadań bieżących</t>
  </si>
  <si>
    <t>Rady Powiatów</t>
  </si>
  <si>
    <t>Starostwa Powiatowe</t>
  </si>
  <si>
    <t>zakup leków, wyrobów medycznych i produktów biobójczych</t>
  </si>
  <si>
    <t>zakup usług obejmujących tłumaczenia</t>
  </si>
  <si>
    <t>podróże służbowe zagraniczne</t>
  </si>
  <si>
    <t>opłaty na rzecz budżetu państwa</t>
  </si>
  <si>
    <t>pozostałe odsetki</t>
  </si>
  <si>
    <t>Urzędy Gmin (Miast i Miast na prawach powiatów)</t>
  </si>
  <si>
    <t>Kwalifikacja wojskowa</t>
  </si>
  <si>
    <t>Promocja jednostek samorządu terytorialnego</t>
  </si>
  <si>
    <t>Obrona narodowa</t>
  </si>
  <si>
    <t>Pozostałe wydatki obronne</t>
  </si>
  <si>
    <t>Bezpieczeństwo publiczne i ochrona przeciwpożarowa</t>
  </si>
  <si>
    <t>Wpłaty jednostek na państwowy fundusz celowy</t>
  </si>
  <si>
    <t>Komendy Powiatowe Policji</t>
  </si>
  <si>
    <t>Komendy Powiatowe Państwowej Straży Pożarnej</t>
  </si>
  <si>
    <t>Komenda Powiatowa Państwowej Straży Pożarnej</t>
  </si>
  <si>
    <t>wydatki osobowe niezaliczone do uposażeń wypłacane żołnierzom i funkcjonariuszom</t>
  </si>
  <si>
    <t>dodatkowe uposażenie roczne dla żołnierzy zawodowych oraz nagrody roczne dla funkcjonariuszy</t>
  </si>
  <si>
    <t>zakup sprzętu i uzbrojenia</t>
  </si>
  <si>
    <t>Szkolenia członków korpusu służby cywilnej</t>
  </si>
  <si>
    <t>Obrona Cywilna</t>
  </si>
  <si>
    <t>Zarządzanie kryzysowe</t>
  </si>
  <si>
    <t>Obsługa długu publicznego</t>
  </si>
  <si>
    <t>Obsługa papierów  wartościowych, kredytów i pożyczek jednostek samorządu terytorialnego</t>
  </si>
  <si>
    <t>8070</t>
  </si>
  <si>
    <t>Różne Rozliczenia</t>
  </si>
  <si>
    <t>Rezerwy ogólne i celowe</t>
  </si>
  <si>
    <t>rezerwy</t>
  </si>
  <si>
    <t>w tym :</t>
  </si>
  <si>
    <t xml:space="preserve">rezerwa ogólna </t>
  </si>
  <si>
    <t xml:space="preserve">rezerwa celowa </t>
  </si>
  <si>
    <t>Oświata i wychowanie</t>
  </si>
  <si>
    <t>Szkoły podstawowe specjalne</t>
  </si>
  <si>
    <t>Specjalny Ośrodek Szkolno-Wychowawczy</t>
  </si>
  <si>
    <t>składki na Fundusz Emerytur Pomostowych</t>
  </si>
  <si>
    <t>Starostwo Powiatowe</t>
  </si>
  <si>
    <t>Gimnazja specjalne</t>
  </si>
  <si>
    <t>Licea Ogólnokształcące</t>
  </si>
  <si>
    <t>Liceum Ogólnokształcące</t>
  </si>
  <si>
    <t>dotacja podmiotowa z budżetu dla niepublicznej jednostki systemu oświaty</t>
  </si>
  <si>
    <t>Zespół Szkół Budowlanych</t>
  </si>
  <si>
    <t>Szkoły Zawodowe</t>
  </si>
  <si>
    <t>Zespół Szkół Licealnych i Zawodowych</t>
  </si>
  <si>
    <t>Zespół Szkół Zawodowych</t>
  </si>
  <si>
    <t>Szkoły Zawodowe Specjalne</t>
  </si>
  <si>
    <t>Dokształcanie i doskonalenie nauczycieli</t>
  </si>
  <si>
    <t>dotacje celowe przekazane gminie na zadania bieżące realizowane na podstawie porozumień(umów) między jednostkami samorządu terytorialnego</t>
  </si>
  <si>
    <t>Ochrona zdrowia</t>
  </si>
  <si>
    <t>Szpitale ogólne</t>
  </si>
  <si>
    <t>pokrycie ujemnego wyniku finansowego i przejętych zobowiązań po likwidowanych i przekształcanych jednostkach zaliczanych do sektora finansów publicznych</t>
  </si>
  <si>
    <t>Składki na ubezpieczenie zdrowotne oraz świadczenia dla osób nieobjętych obowiązkiem ubezpieczenia zdrowotnego</t>
  </si>
  <si>
    <t>Powiatowy Urząd Pracy</t>
  </si>
  <si>
    <t>składki na ubezpieczenie zdrowotne</t>
  </si>
  <si>
    <t>Powiatowy Dom Dziecka</t>
  </si>
  <si>
    <t>Powiatowe Centrum Pomocy Rodzinie</t>
  </si>
  <si>
    <t>Pomoc społeczna</t>
  </si>
  <si>
    <t>świadczenia społeczne</t>
  </si>
  <si>
    <t>zakup środków żywności</t>
  </si>
  <si>
    <t>dotacja celowa z budżetu na finansowanie lub dofinansowanie zadań zleconych do realizacji pozostałym jednostkom niezaliczanym do sektora finansów publicznych</t>
  </si>
  <si>
    <t>Domy Pomocy Społecznej</t>
  </si>
  <si>
    <t>Powiatowy Dom Pomocy Społecznej</t>
  </si>
  <si>
    <t>Ośrodki Wsparcia</t>
  </si>
  <si>
    <t>Rodziny Zastępcze</t>
  </si>
  <si>
    <t>dotacje celowe przekazane dla powiatu na zadania bieżące realizowane na podstawie porozumień (umów) między jednostkami samorządu terytorialnego</t>
  </si>
  <si>
    <t>Zadania w Zakresie Przeciwdziałania Przemocy w Rodzinie</t>
  </si>
  <si>
    <t>Powiatowe Centra Pomocy Rodzinie</t>
  </si>
  <si>
    <t>opłaty za administrowanie i czynsze za budynki, lokale i pomieszczenia garażowe</t>
  </si>
  <si>
    <t>Jednostki specjalistycznego poradnictwa, mieszkania chronione i ośrodki interwencji kryzysowej</t>
  </si>
  <si>
    <t>Dokształcanie  i doskonalenie nauczycieli</t>
  </si>
  <si>
    <t>Pozostałe zadania w zakresie polityki społecznej</t>
  </si>
  <si>
    <t>Rehabilitacja zawodowa i społeczna osób niepełnosprawnych</t>
  </si>
  <si>
    <t>dotacja podmiotowa z budżetu dla jednostek niezaliczanych do sektora finansów publicznych</t>
  </si>
  <si>
    <t>Zespoły do spraw orzekania o niepełnosprawności</t>
  </si>
  <si>
    <t>Powiatowe Urzędy Pracy</t>
  </si>
  <si>
    <t>Edukacyjna Opieka Wychowawcza</t>
  </si>
  <si>
    <t>Specjalne Ośrodki Szkolno-Wychowawcze</t>
  </si>
  <si>
    <t>Poradnie Psychologiczno-Pedagogiczne, w tym poradnie specjalistyczne</t>
  </si>
  <si>
    <t>Poradnia Psychologiczno-Pedagogiczna</t>
  </si>
  <si>
    <t>Internaty i bursy szkolne</t>
  </si>
  <si>
    <t>Kolonie i obozy oraz inne formy wypoczynku dzieci i młodzieży szkolnej, a także szkolenia młodzieży</t>
  </si>
  <si>
    <t>Pomoc materialna dla uczniów</t>
  </si>
  <si>
    <t>Stypendia dla uczniów</t>
  </si>
  <si>
    <t>Szkolne Schroniska Młodzieżowe</t>
  </si>
  <si>
    <t>Gospodarka Komunalna i Ochrona Środowiska</t>
  </si>
  <si>
    <t>Wpływy i wydatki związane z gromadzeniem środków z opłat i kar za korzystanie ze środowiska</t>
  </si>
  <si>
    <t>Kultura i Ochrona Dziedzictwa Narodowego</t>
  </si>
  <si>
    <t>Biblioteki</t>
  </si>
  <si>
    <t>Obiekty Sportowe</t>
  </si>
  <si>
    <t>nagrody o charakterze szczególnym niezaliczane do wynagrodzeń</t>
  </si>
  <si>
    <t>stypendia różne</t>
  </si>
  <si>
    <t>stypendia dla uczniów</t>
  </si>
  <si>
    <t xml:space="preserve">Zadania w zakresie  Kultury Fizycznej </t>
  </si>
  <si>
    <t xml:space="preserve">Kultura Fizyczna </t>
  </si>
  <si>
    <t xml:space="preserve">Zwrot dotacji oraz płatności, w tym wykorzystanych nie zgodnie z przeznaczeniem lub wykorzystanych z naruszeniem procedur, o których mowa w art..184 ustawy, pobranych nienależnie lub w nadmiernej wysokości </t>
  </si>
  <si>
    <t>podatek od towarów i usług (VAT)</t>
  </si>
  <si>
    <t>4309</t>
  </si>
  <si>
    <t>dotacje celowe przekazane gminie na inwestycje i zakupy inwestycyjne realizowane na podstawie porozumień (umów) między jednostkami samorządu terytorialnego</t>
  </si>
  <si>
    <t xml:space="preserve">kary i odszkodowania wypłacane na rzecz osób prawnych i innych jednostek organizacyjnych </t>
  </si>
  <si>
    <t>2330</t>
  </si>
  <si>
    <t>dotacje celowe przekazane do samorządu województwa na zadania bieżące realizowane na podstawie porozumień(umów) między jednostkami samorządu terytorialnego</t>
  </si>
  <si>
    <t>Wynagrodzenia bezosobowe</t>
  </si>
  <si>
    <t xml:space="preserve">Opłaty na rzecz budżetu państwa </t>
  </si>
  <si>
    <t>Zakup usług remontowych</t>
  </si>
  <si>
    <t xml:space="preserve">Zespół Szkół Zawodowych </t>
  </si>
  <si>
    <t xml:space="preserve">Liceum ogółnokształcace </t>
  </si>
  <si>
    <t xml:space="preserve">Zespół Szkół Licealnych i Zawodowych </t>
  </si>
  <si>
    <t>Nagrody o charakterze szczególnym niezaliczane do wynagrodzeń</t>
  </si>
  <si>
    <t>Wydatki na zakupy inwestycyjne jednostek budżetowych</t>
  </si>
  <si>
    <t>Opłaty na rzecz budżetów jednostki</t>
  </si>
  <si>
    <t>podróże słuzbowe krajowe</t>
  </si>
  <si>
    <t>Podróże służbowe krajowe</t>
  </si>
  <si>
    <t>Zwrot dotacji oraz płatności,w tym wykorzystanych nie zgodnie z przeznaczeniem lub wykorzystanych z naruszeniem procedur,o których mowa w art.184 ustawy pobranych nienależnie lub w nadmiernej wysokości</t>
  </si>
  <si>
    <t>do Uzasadnienia  Projektu</t>
  </si>
  <si>
    <t>Realizacja zadań wymagających stosowania specjalnej organizacji nauki i metod pracy dla dzieci i młodzieży w szkołach podstawowych,gimnazjach,liceach ogólnokształcących,liceach profilowanych i szkołach zawodowych oraz artystycznych</t>
  </si>
  <si>
    <t>wydatki na zkupy inwestycyjne jednostek budżetowych</t>
  </si>
  <si>
    <t>Inne formy pomocy dla uczniów</t>
  </si>
  <si>
    <t>4170</t>
  </si>
  <si>
    <t>4360</t>
  </si>
  <si>
    <t>różnewydatki na rzecz osób fizycznych</t>
  </si>
  <si>
    <t>Dotacja celowa na pomoc finansową udzielaną między jednostkami samorządu terytorialnego na dofinansowanie własnych zadań inwestycyjnych i zakupów inwestycyjnych</t>
  </si>
  <si>
    <t>nagrody konkursowe</t>
  </si>
  <si>
    <t>4190</t>
  </si>
  <si>
    <t>4420</t>
  </si>
  <si>
    <t>Podróże służbowe zagraniczne</t>
  </si>
  <si>
    <t>Wczesne wspomaganie rozwoju dziecka</t>
  </si>
  <si>
    <t>Zadania z zakresu geodezji i kartografii</t>
  </si>
  <si>
    <t>Podatek od towarów i usług (VAT)</t>
  </si>
  <si>
    <t>odsetki,dyskonto i inne rozliczenia dotyczące skarbowych papierów wartościowych,kredytów i pożyczek oraz innych instrumentów finansowych,związanych z obsługą długu krajowego</t>
  </si>
  <si>
    <t>opłaty z tytułu  zakupu usług telekomunikacyjnych</t>
  </si>
  <si>
    <t>uposażenia żołnierzy zawodowych oraz funkcjonariuszy</t>
  </si>
  <si>
    <t>równoważniki pieniężne i ekwiwalenty dla żołnierzy i funkcjonariuszy oraz pozostałe należności</t>
  </si>
  <si>
    <t xml:space="preserve">inne należności żołnierzy zawodowych oraz funkcjonariuszy  zaliczane do wynagrodzeń </t>
  </si>
  <si>
    <t>na 2017 r.</t>
  </si>
  <si>
    <t>Pozostałe odsetki</t>
  </si>
  <si>
    <t>4700</t>
  </si>
  <si>
    <t>Lokalny transport zbiorowy</t>
  </si>
  <si>
    <t>Wymiar sprawiedliwości</t>
  </si>
  <si>
    <t>Nieodpłatna pomoc prawna</t>
  </si>
  <si>
    <t>Zwrot dotacji oraz płatności,w tym wykorzystanych niezgodnie z przeznaczeniem lub wykorzystanych z naruszeniem procedur,o których mowa w art..184 ustawy,pobranych</t>
  </si>
  <si>
    <t>Odsetki od dotacji oraz płatności wykorzystanych niezgodnie z przeznaczeniem lub wykorzystanych z naruszeniem procedur,o których mowa w art.. 184 ustawy,pobranych nienależnie lub w nadmiernej wysokości</t>
  </si>
  <si>
    <t>Działalność placówek opiekuńczo-wychowawczych</t>
  </si>
  <si>
    <t>Rodzina</t>
  </si>
  <si>
    <t xml:space="preserve">Dotacje celowe przekazane gminie na inwestycje i zakupy inwestycyjne realizowane na podstawie porozumień (umów) między jednostkami samorządu terytorialnego </t>
  </si>
  <si>
    <t>3030</t>
  </si>
  <si>
    <t>85141</t>
  </si>
  <si>
    <t>Ratownictwo medyczne</t>
  </si>
  <si>
    <t>Dotacje celowe z budżetu na finansowanie lub dofinansowanie kosztów realizacji inwestycji i zakupów inwestycyjnych jednostek nie zaliczanych do sektora finansów publicznych</t>
  </si>
  <si>
    <t>Pomoc materialna dla uczniów o charakterze motywacyjnym</t>
  </si>
  <si>
    <t>2017 r.</t>
  </si>
  <si>
    <t>na 2018 r.</t>
  </si>
  <si>
    <t>budżetu na rok 2018</t>
  </si>
  <si>
    <t>Plan wydatków na rok 2018- Dział 010</t>
  </si>
  <si>
    <t>Plan wydatków na rok 2018- Dział 020</t>
  </si>
  <si>
    <t xml:space="preserve">              Plan wydatków na 2018 rok - dział 600</t>
  </si>
  <si>
    <t>Plan wydatków na rok 2018 - Dział 630</t>
  </si>
  <si>
    <t xml:space="preserve">            Plan wydatków na 2018 rok - dział 700</t>
  </si>
  <si>
    <t xml:space="preserve">            Plan wydatków na 2018 rok - dział 710</t>
  </si>
  <si>
    <t xml:space="preserve">         Plan wydatków na 2018 rok - dział 750</t>
  </si>
  <si>
    <t xml:space="preserve">            Plan wydatków na 2018 rok - dział 752</t>
  </si>
  <si>
    <t xml:space="preserve">                        Plan wydatków na 2018 rok - dział 754</t>
  </si>
  <si>
    <t xml:space="preserve">                        Plan wydatków na 2018 rok - dział 755</t>
  </si>
  <si>
    <t xml:space="preserve">         Plan wydatków na 2018 rok - dział 757</t>
  </si>
  <si>
    <t xml:space="preserve">           Plan wydatków na 2018 rok - dział 758</t>
  </si>
  <si>
    <t xml:space="preserve">                                       Plan wydatków na 2018 rok - dział 801</t>
  </si>
  <si>
    <t xml:space="preserve">                       Plan  wydatków na 2018 rok - dział 851</t>
  </si>
  <si>
    <t xml:space="preserve">                       Plan  wydatków na  2018 rok - dział 852</t>
  </si>
  <si>
    <t xml:space="preserve">                       Plan wydatków na 2018 rok - dział 853</t>
  </si>
  <si>
    <t xml:space="preserve">                  Plan wydatków na 2018 rok - dział 854</t>
  </si>
  <si>
    <t xml:space="preserve">                       Plan  wydatków na  2018 rok - dział 855</t>
  </si>
  <si>
    <t xml:space="preserve">                Plan wydatków na 2018 rok - dział 900</t>
  </si>
  <si>
    <t xml:space="preserve">                Plan wydatków na 2018 rok - dział 921</t>
  </si>
  <si>
    <t xml:space="preserve">                     Plan wydatków na 2018 rok - dział 926</t>
  </si>
  <si>
    <t>Wydatki inwestycyjne jednostek budżetowych</t>
  </si>
  <si>
    <t>uposażenie i świadczenia pieniężne wypłacone przez okres roku żołnierzom i funkcjonariuszom zwolnionym ze służby</t>
  </si>
  <si>
    <t>wydatki na zakupy inwestycyjne</t>
  </si>
  <si>
    <t>Kary i odszkodowania i grzywny wypłacane na rzecz osób prawnych i innych jednostek organizacyjnych</t>
  </si>
  <si>
    <t>odsetki od nieterminowych wpłat podatku od towarów i usług (VAT)</t>
  </si>
  <si>
    <t>Wpłaty od jednostek na państwowy fundusz celowy</t>
  </si>
  <si>
    <t>wpłaty jednostek na państwowy fundusz celowy na finansowanie lub dofinansowanie zadań inwestycyjnych</t>
  </si>
  <si>
    <t>wydatki na zakup i objęcie akcji,wniesienie wkładów do spółek prawa handlowego oraz na uzupełnienie funduszy statutowych banków państwowych i innych instytucji</t>
  </si>
  <si>
    <t>Usuwanie skutków klęsk żywiołowych</t>
  </si>
  <si>
    <t>Realizacja zadań wymagających stosowania specjalnej organizacji nauki i metod pracy dla dzieci i młodzieży w gimnazjach i klasach dotychczasowego gimnazjum prowadzonych w innych typach szkół, liceach ogólnokształcących, technikach, branżowych szkołach I stopnia i klasach dotychczasowej zasadniczej szkoły zawodowej prowadzonych w branżowych szkołach I stopnia oraz szkołach artystycznych</t>
  </si>
  <si>
    <t>Technika</t>
  </si>
  <si>
    <t>Szkoły Policealne</t>
  </si>
  <si>
    <t>Branżowe szkoły I i II stopnia</t>
  </si>
  <si>
    <t>Krajowe pasażerskie przewozy kolejowe</t>
  </si>
  <si>
    <t>Dotacje celowe przekazane do samorządu województwa na zadania bieżące realizowane na podstawie porozumień (umów ) między jednostkami samorządu terytorialnego</t>
  </si>
  <si>
    <t>dotacje podmiotowe z budżetu dla niepublicznej jednostki systemu oświaty</t>
  </si>
  <si>
    <t>kwalifikacyjne kursy zawodowe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</si>
</sst>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z_ł_-;\-* #,##0.00\ _z_ł_-;_-* \-??\ _z_ł_-;_-@_-"/>
  </numFmts>
  <fonts count="23" x14ac:knownFonts="1">
    <font>
      <sz val="10"/>
      <name val="Arial CE"/>
      <family val="2"/>
      <charset val="238"/>
    </font>
    <font>
      <sz val="10"/>
      <name val="Times New Roman CE"/>
      <family val="1"/>
      <charset val="238"/>
    </font>
    <font>
      <sz val="10"/>
      <name val="Tahoma"/>
      <family val="2"/>
      <charset val="238"/>
    </font>
    <font>
      <b/>
      <sz val="11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sz val="7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sz val="11"/>
      <color theme="0"/>
      <name val="Times New Roman"/>
      <family val="1"/>
      <charset val="238"/>
    </font>
    <font>
      <b/>
      <sz val="11"/>
      <color theme="0"/>
      <name val="Times New Roman"/>
      <family val="1"/>
      <charset val="238"/>
    </font>
    <font>
      <sz val="11"/>
      <name val="Times New Roman CE"/>
      <family val="1"/>
      <charset val="238"/>
    </font>
    <font>
      <b/>
      <sz val="11"/>
      <name val="Times New Roman CE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198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double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64"/>
      </bottom>
      <diagonal/>
    </border>
    <border>
      <left/>
      <right/>
      <top/>
      <bottom style="hair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thin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 style="hair">
        <color indexed="64"/>
      </bottom>
      <diagonal/>
    </border>
    <border>
      <left/>
      <right style="thin">
        <color indexed="8"/>
      </right>
      <top style="thin">
        <color indexed="64"/>
      </top>
      <bottom style="hair">
        <color indexed="64"/>
      </bottom>
      <diagonal/>
    </border>
    <border>
      <left/>
      <right style="thin">
        <color indexed="8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8"/>
      </right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164" fontId="9" fillId="0" borderId="0" applyFill="0" applyBorder="0" applyAlignment="0" applyProtection="0"/>
  </cellStyleXfs>
  <cellXfs count="158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0" xfId="0" applyFont="1" applyBorder="1"/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/>
    <xf numFmtId="0" fontId="1" fillId="0" borderId="15" xfId="0" applyFont="1" applyBorder="1"/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3" fontId="0" fillId="0" borderId="0" xfId="0" applyNumberFormat="1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0" fillId="0" borderId="0" xfId="0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5" fillId="0" borderId="0" xfId="0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/>
    <xf numFmtId="49" fontId="10" fillId="0" borderId="54" xfId="0" applyNumberFormat="1" applyFont="1" applyBorder="1" applyAlignment="1">
      <alignment horizontal="center" vertical="center"/>
    </xf>
    <xf numFmtId="49" fontId="10" fillId="0" borderId="55" xfId="0" applyNumberFormat="1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3" fontId="10" fillId="0" borderId="56" xfId="1" applyNumberFormat="1" applyFont="1" applyFill="1" applyBorder="1" applyAlignment="1" applyProtection="1">
      <alignment horizontal="right" vertical="center"/>
    </xf>
    <xf numFmtId="3" fontId="10" fillId="0" borderId="55" xfId="1" applyNumberFormat="1" applyFont="1" applyFill="1" applyBorder="1" applyAlignment="1" applyProtection="1">
      <alignment horizontal="right" vertical="center"/>
    </xf>
    <xf numFmtId="4" fontId="10" fillId="0" borderId="55" xfId="1" applyNumberFormat="1" applyFont="1" applyFill="1" applyBorder="1" applyAlignment="1" applyProtection="1">
      <alignment horizontal="right" vertical="center"/>
    </xf>
    <xf numFmtId="3" fontId="10" fillId="0" borderId="56" xfId="0" applyNumberFormat="1" applyFont="1" applyBorder="1" applyAlignment="1">
      <alignment horizontal="right" vertical="center"/>
    </xf>
    <xf numFmtId="4" fontId="10" fillId="0" borderId="56" xfId="0" applyNumberFormat="1" applyFont="1" applyBorder="1" applyAlignment="1">
      <alignment horizontal="right" vertical="center"/>
    </xf>
    <xf numFmtId="4" fontId="10" fillId="0" borderId="57" xfId="0" applyNumberFormat="1" applyFont="1" applyBorder="1" applyAlignment="1">
      <alignment horizontal="right" vertical="center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3" fontId="11" fillId="0" borderId="0" xfId="0" applyNumberFormat="1" applyFont="1" applyBorder="1"/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3" fontId="10" fillId="0" borderId="0" xfId="0" applyNumberFormat="1" applyFont="1" applyBorder="1"/>
    <xf numFmtId="0" fontId="11" fillId="0" borderId="0" xfId="0" applyFont="1" applyBorder="1" applyAlignment="1">
      <alignment horizontal="center" vertical="center"/>
    </xf>
    <xf numFmtId="0" fontId="11" fillId="2" borderId="1" xfId="0" applyFont="1" applyFill="1" applyBorder="1"/>
    <xf numFmtId="0" fontId="11" fillId="2" borderId="58" xfId="0" applyFont="1" applyFill="1" applyBorder="1"/>
    <xf numFmtId="0" fontId="11" fillId="2" borderId="2" xfId="0" applyFont="1" applyFill="1" applyBorder="1" applyAlignment="1">
      <alignment horizontal="center" vertical="center"/>
    </xf>
    <xf numFmtId="3" fontId="11" fillId="2" borderId="59" xfId="0" applyNumberFormat="1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60" xfId="0" applyFont="1" applyFill="1" applyBorder="1"/>
    <xf numFmtId="0" fontId="11" fillId="2" borderId="3" xfId="0" applyFont="1" applyFill="1" applyBorder="1" applyAlignment="1">
      <alignment horizontal="center" vertical="center"/>
    </xf>
    <xf numFmtId="0" fontId="11" fillId="2" borderId="38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3" fontId="11" fillId="2" borderId="27" xfId="0" applyNumberFormat="1" applyFont="1" applyFill="1" applyBorder="1" applyAlignment="1">
      <alignment horizontal="center"/>
    </xf>
    <xf numFmtId="0" fontId="11" fillId="2" borderId="4" xfId="0" applyFont="1" applyFill="1" applyBorder="1" applyAlignment="1">
      <alignment horizontal="center"/>
    </xf>
    <xf numFmtId="49" fontId="11" fillId="2" borderId="4" xfId="0" applyNumberFormat="1" applyFont="1" applyFill="1" applyBorder="1" applyAlignment="1">
      <alignment horizontal="center"/>
    </xf>
    <xf numFmtId="0" fontId="11" fillId="2" borderId="24" xfId="0" applyFont="1" applyFill="1" applyBorder="1" applyAlignment="1">
      <alignment horizontal="center"/>
    </xf>
    <xf numFmtId="0" fontId="11" fillId="2" borderId="24" xfId="0" applyFont="1" applyFill="1" applyBorder="1"/>
    <xf numFmtId="0" fontId="11" fillId="2" borderId="5" xfId="0" applyFont="1" applyFill="1" applyBorder="1" applyAlignment="1">
      <alignment horizontal="center" vertical="center"/>
    </xf>
    <xf numFmtId="0" fontId="11" fillId="2" borderId="61" xfId="0" applyFont="1" applyFill="1" applyBorder="1" applyAlignment="1">
      <alignment horizontal="center" vertical="center"/>
    </xf>
    <xf numFmtId="0" fontId="11" fillId="2" borderId="62" xfId="0" applyFont="1" applyFill="1" applyBorder="1" applyAlignment="1">
      <alignment horizontal="center" vertical="center"/>
    </xf>
    <xf numFmtId="3" fontId="11" fillId="2" borderId="63" xfId="0" applyNumberFormat="1" applyFont="1" applyFill="1" applyBorder="1" applyAlignment="1">
      <alignment horizontal="center" vertical="center"/>
    </xf>
    <xf numFmtId="0" fontId="11" fillId="2" borderId="64" xfId="0" applyFont="1" applyFill="1" applyBorder="1" applyAlignment="1">
      <alignment horizontal="center" vertical="center"/>
    </xf>
    <xf numFmtId="0" fontId="10" fillId="0" borderId="2" xfId="0" applyFont="1" applyBorder="1" applyAlignment="1">
      <alignment vertical="center" wrapText="1"/>
    </xf>
    <xf numFmtId="49" fontId="11" fillId="0" borderId="18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0" fontId="11" fillId="0" borderId="6" xfId="0" applyFont="1" applyBorder="1" applyAlignment="1">
      <alignment vertical="center"/>
    </xf>
    <xf numFmtId="3" fontId="11" fillId="0" borderId="6" xfId="1" applyNumberFormat="1" applyFont="1" applyFill="1" applyBorder="1" applyAlignment="1" applyProtection="1">
      <alignment horizontal="right" vertical="center"/>
    </xf>
    <xf numFmtId="4" fontId="11" fillId="0" borderId="6" xfId="1" applyNumberFormat="1" applyFont="1" applyFill="1" applyBorder="1" applyAlignment="1" applyProtection="1">
      <alignment horizontal="right" vertical="center"/>
    </xf>
    <xf numFmtId="3" fontId="11" fillId="0" borderId="6" xfId="0" applyNumberFormat="1" applyFont="1" applyBorder="1" applyAlignment="1">
      <alignment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29" xfId="0" applyNumberFormat="1" applyFont="1" applyBorder="1" applyAlignment="1">
      <alignment vertical="center"/>
    </xf>
    <xf numFmtId="49" fontId="10" fillId="0" borderId="1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3" fontId="10" fillId="0" borderId="7" xfId="1" applyNumberFormat="1" applyFont="1" applyFill="1" applyBorder="1" applyAlignment="1" applyProtection="1">
      <alignment horizontal="right" vertical="center"/>
    </xf>
    <xf numFmtId="4" fontId="10" fillId="0" borderId="7" xfId="1" applyNumberFormat="1" applyFont="1" applyFill="1" applyBorder="1" applyAlignment="1" applyProtection="1">
      <alignment horizontal="right" vertical="center"/>
    </xf>
    <xf numFmtId="3" fontId="10" fillId="0" borderId="7" xfId="0" applyNumberFormat="1" applyFont="1" applyBorder="1" applyAlignment="1">
      <alignment vertical="center"/>
    </xf>
    <xf numFmtId="4" fontId="10" fillId="0" borderId="4" xfId="0" applyNumberFormat="1" applyFont="1" applyBorder="1" applyAlignment="1">
      <alignment horizontal="right" vertical="center"/>
    </xf>
    <xf numFmtId="4" fontId="10" fillId="0" borderId="7" xfId="0" applyNumberFormat="1" applyFont="1" applyBorder="1" applyAlignment="1">
      <alignment horizontal="right" vertical="center"/>
    </xf>
    <xf numFmtId="4" fontId="10" fillId="0" borderId="32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4" fontId="10" fillId="0" borderId="56" xfId="1" applyNumberFormat="1" applyFont="1" applyFill="1" applyBorder="1" applyAlignment="1" applyProtection="1">
      <alignment horizontal="right" vertical="center"/>
    </xf>
    <xf numFmtId="4" fontId="10" fillId="0" borderId="65" xfId="0" applyNumberFormat="1" applyFont="1" applyBorder="1" applyAlignment="1">
      <alignment horizontal="right" vertical="center"/>
    </xf>
    <xf numFmtId="0" fontId="10" fillId="0" borderId="7" xfId="0" applyFont="1" applyBorder="1" applyAlignment="1">
      <alignment horizontal="center" vertical="center"/>
    </xf>
    <xf numFmtId="0" fontId="10" fillId="0" borderId="0" xfId="0" applyFont="1" applyBorder="1"/>
    <xf numFmtId="0" fontId="11" fillId="2" borderId="2" xfId="0" applyFont="1" applyFill="1" applyBorder="1"/>
    <xf numFmtId="3" fontId="10" fillId="0" borderId="4" xfId="0" applyNumberFormat="1" applyFont="1" applyBorder="1" applyAlignment="1">
      <alignment vertical="center"/>
    </xf>
    <xf numFmtId="0" fontId="10" fillId="0" borderId="7" xfId="0" applyFont="1" applyBorder="1" applyAlignment="1">
      <alignment horizontal="left" vertical="center"/>
    </xf>
    <xf numFmtId="3" fontId="10" fillId="0" borderId="3" xfId="0" applyNumberFormat="1" applyFont="1" applyBorder="1" applyAlignment="1">
      <alignment vertical="center"/>
    </xf>
    <xf numFmtId="3" fontId="10" fillId="0" borderId="38" xfId="0" applyNumberFormat="1" applyFont="1" applyBorder="1" applyAlignment="1">
      <alignment vertical="center"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/>
    <xf numFmtId="3" fontId="11" fillId="0" borderId="8" xfId="1" applyNumberFormat="1" applyFont="1" applyFill="1" applyBorder="1" applyAlignment="1" applyProtection="1">
      <alignment horizontal="right"/>
    </xf>
    <xf numFmtId="4" fontId="11" fillId="0" borderId="8" xfId="1" applyNumberFormat="1" applyFont="1" applyFill="1" applyBorder="1" applyAlignment="1" applyProtection="1">
      <alignment horizontal="right"/>
    </xf>
    <xf numFmtId="3" fontId="11" fillId="0" borderId="8" xfId="0" applyNumberFormat="1" applyFont="1" applyBorder="1" applyAlignment="1">
      <alignment horizontal="right"/>
    </xf>
    <xf numFmtId="4" fontId="11" fillId="0" borderId="8" xfId="0" applyNumberFormat="1" applyFont="1" applyBorder="1" applyAlignment="1">
      <alignment horizontal="right"/>
    </xf>
    <xf numFmtId="4" fontId="11" fillId="0" borderId="66" xfId="0" applyNumberFormat="1" applyFont="1" applyBorder="1" applyAlignment="1">
      <alignment horizontal="right"/>
    </xf>
    <xf numFmtId="4" fontId="10" fillId="0" borderId="19" xfId="0" applyNumberFormat="1" applyFont="1" applyBorder="1" applyAlignment="1">
      <alignment horizontal="right"/>
    </xf>
    <xf numFmtId="0" fontId="11" fillId="0" borderId="9" xfId="0" applyFont="1" applyBorder="1" applyAlignment="1">
      <alignment horizontal="center"/>
    </xf>
    <xf numFmtId="49" fontId="11" fillId="0" borderId="9" xfId="0" applyNumberFormat="1" applyFont="1" applyBorder="1"/>
    <xf numFmtId="3" fontId="11" fillId="0" borderId="9" xfId="1" applyNumberFormat="1" applyFont="1" applyFill="1" applyBorder="1" applyAlignment="1" applyProtection="1">
      <alignment horizontal="right"/>
    </xf>
    <xf numFmtId="4" fontId="11" fillId="0" borderId="9" xfId="1" applyNumberFormat="1" applyFont="1" applyFill="1" applyBorder="1" applyAlignment="1" applyProtection="1">
      <alignment horizontal="right"/>
    </xf>
    <xf numFmtId="3" fontId="11" fillId="0" borderId="9" xfId="0" applyNumberFormat="1" applyFont="1" applyBorder="1" applyAlignment="1">
      <alignment horizontal="right"/>
    </xf>
    <xf numFmtId="4" fontId="11" fillId="0" borderId="9" xfId="0" applyNumberFormat="1" applyFont="1" applyBorder="1" applyAlignment="1">
      <alignment horizontal="right"/>
    </xf>
    <xf numFmtId="4" fontId="10" fillId="0" borderId="31" xfId="0" applyNumberFormat="1" applyFont="1" applyBorder="1" applyAlignment="1">
      <alignment horizontal="right"/>
    </xf>
    <xf numFmtId="0" fontId="10" fillId="0" borderId="10" xfId="0" applyFont="1" applyBorder="1" applyAlignment="1">
      <alignment vertical="center"/>
    </xf>
    <xf numFmtId="49" fontId="11" fillId="0" borderId="8" xfId="0" applyNumberFormat="1" applyFont="1" applyBorder="1" applyAlignment="1">
      <alignment horizontal="center" vertical="center"/>
    </xf>
    <xf numFmtId="0" fontId="11" fillId="0" borderId="8" xfId="0" applyFont="1" applyBorder="1"/>
    <xf numFmtId="3" fontId="11" fillId="0" borderId="8" xfId="1" applyNumberFormat="1" applyFont="1" applyFill="1" applyBorder="1" applyAlignment="1" applyProtection="1">
      <alignment horizontal="right" vertical="center"/>
    </xf>
    <xf numFmtId="4" fontId="11" fillId="0" borderId="8" xfId="1" applyNumberFormat="1" applyFont="1" applyFill="1" applyBorder="1" applyAlignment="1" applyProtection="1">
      <alignment horizontal="right" vertical="center"/>
    </xf>
    <xf numFmtId="3" fontId="11" fillId="0" borderId="8" xfId="0" applyNumberFormat="1" applyFont="1" applyBorder="1" applyAlignment="1">
      <alignment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66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3" fontId="11" fillId="0" borderId="11" xfId="1" applyNumberFormat="1" applyFont="1" applyFill="1" applyBorder="1" applyAlignment="1" applyProtection="1">
      <alignment horizontal="right" vertical="center"/>
    </xf>
    <xf numFmtId="4" fontId="11" fillId="0" borderId="11" xfId="1" applyNumberFormat="1" applyFont="1" applyFill="1" applyBorder="1" applyAlignment="1" applyProtection="1">
      <alignment horizontal="right" vertical="center"/>
    </xf>
    <xf numFmtId="3" fontId="11" fillId="0" borderId="11" xfId="0" applyNumberFormat="1" applyFont="1" applyBorder="1" applyAlignment="1">
      <alignment vertical="center"/>
    </xf>
    <xf numFmtId="4" fontId="11" fillId="0" borderId="11" xfId="0" applyNumberFormat="1" applyFont="1" applyBorder="1" applyAlignment="1">
      <alignment horizontal="right" vertical="center"/>
    </xf>
    <xf numFmtId="4" fontId="11" fillId="0" borderId="41" xfId="0" applyNumberFormat="1" applyFont="1" applyBorder="1" applyAlignment="1">
      <alignment horizontal="right" vertical="center"/>
    </xf>
    <xf numFmtId="4" fontId="11" fillId="0" borderId="20" xfId="0" applyNumberFormat="1" applyFont="1" applyBorder="1" applyAlignment="1">
      <alignment vertical="center"/>
    </xf>
    <xf numFmtId="49" fontId="10" fillId="0" borderId="36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right" vertical="center"/>
    </xf>
    <xf numFmtId="4" fontId="10" fillId="0" borderId="67" xfId="0" applyNumberFormat="1" applyFont="1" applyBorder="1" applyAlignment="1">
      <alignment horizontal="right" vertical="center"/>
    </xf>
    <xf numFmtId="49" fontId="10" fillId="0" borderId="68" xfId="0" applyNumberFormat="1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3" fontId="10" fillId="0" borderId="10" xfId="1" applyNumberFormat="1" applyFont="1" applyFill="1" applyBorder="1" applyAlignment="1" applyProtection="1">
      <alignment horizontal="right" vertical="center"/>
    </xf>
    <xf numFmtId="4" fontId="10" fillId="0" borderId="10" xfId="1" applyNumberFormat="1" applyFont="1" applyFill="1" applyBorder="1" applyAlignment="1" applyProtection="1">
      <alignment horizontal="right" vertical="center"/>
    </xf>
    <xf numFmtId="3" fontId="10" fillId="0" borderId="10" xfId="0" applyNumberFormat="1" applyFont="1" applyBorder="1" applyAlignment="1">
      <alignment vertical="center"/>
    </xf>
    <xf numFmtId="4" fontId="10" fillId="0" borderId="10" xfId="0" applyNumberFormat="1" applyFont="1" applyBorder="1" applyAlignment="1">
      <alignment horizontal="right" vertical="center"/>
    </xf>
    <xf numFmtId="4" fontId="10" fillId="0" borderId="69" xfId="0" applyNumberFormat="1" applyFont="1" applyBorder="1" applyAlignment="1">
      <alignment horizontal="right" vertical="center"/>
    </xf>
    <xf numFmtId="4" fontId="10" fillId="0" borderId="28" xfId="0" applyNumberFormat="1" applyFont="1" applyBorder="1" applyAlignment="1">
      <alignment vertical="center"/>
    </xf>
    <xf numFmtId="49" fontId="10" fillId="0" borderId="38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7" xfId="0" applyFont="1" applyBorder="1" applyAlignment="1">
      <alignment horizontal="center" vertical="center"/>
    </xf>
    <xf numFmtId="0" fontId="11" fillId="2" borderId="3" xfId="0" applyFont="1" applyFill="1" applyBorder="1" applyAlignment="1">
      <alignment horizontal="center"/>
    </xf>
    <xf numFmtId="0" fontId="10" fillId="0" borderId="7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vertical="center" wrapText="1"/>
    </xf>
    <xf numFmtId="3" fontId="11" fillId="0" borderId="4" xfId="1" applyNumberFormat="1" applyFont="1" applyFill="1" applyBorder="1" applyAlignment="1" applyProtection="1">
      <alignment horizontal="right" vertical="center"/>
    </xf>
    <xf numFmtId="4" fontId="11" fillId="0" borderId="4" xfId="1" applyNumberFormat="1" applyFont="1" applyFill="1" applyBorder="1" applyAlignment="1" applyProtection="1">
      <alignment horizontal="right" vertical="center"/>
    </xf>
    <xf numFmtId="3" fontId="11" fillId="0" borderId="4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horizontal="right" vertical="center"/>
    </xf>
    <xf numFmtId="4" fontId="11" fillId="0" borderId="27" xfId="0" applyNumberFormat="1" applyFont="1" applyBorder="1" applyAlignment="1">
      <alignment horizontal="right" vertical="center"/>
    </xf>
    <xf numFmtId="0" fontId="11" fillId="0" borderId="24" xfId="0" applyFont="1" applyBorder="1" applyAlignment="1">
      <alignment vertical="center"/>
    </xf>
    <xf numFmtId="0" fontId="11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vertical="center" wrapText="1"/>
    </xf>
    <xf numFmtId="3" fontId="11" fillId="0" borderId="13" xfId="1" applyNumberFormat="1" applyFont="1" applyFill="1" applyBorder="1" applyAlignment="1" applyProtection="1">
      <alignment horizontal="right" vertical="center"/>
    </xf>
    <xf numFmtId="4" fontId="11" fillId="0" borderId="13" xfId="1" applyNumberFormat="1" applyFont="1" applyFill="1" applyBorder="1" applyAlignment="1" applyProtection="1">
      <alignment horizontal="right" vertical="center"/>
    </xf>
    <xf numFmtId="3" fontId="11" fillId="0" borderId="13" xfId="0" applyNumberFormat="1" applyFont="1" applyBorder="1" applyAlignment="1">
      <alignment vertical="center"/>
    </xf>
    <xf numFmtId="4" fontId="11" fillId="0" borderId="13" xfId="0" applyNumberFormat="1" applyFont="1" applyBorder="1" applyAlignment="1">
      <alignment horizontal="right" vertical="center"/>
    </xf>
    <xf numFmtId="0" fontId="11" fillId="0" borderId="23" xfId="0" applyFont="1" applyBorder="1" applyAlignment="1">
      <alignment vertical="center"/>
    </xf>
    <xf numFmtId="0" fontId="11" fillId="0" borderId="10" xfId="0" applyFont="1" applyBorder="1" applyAlignment="1">
      <alignment horizontal="center" vertical="center"/>
    </xf>
    <xf numFmtId="3" fontId="11" fillId="0" borderId="10" xfId="1" applyNumberFormat="1" applyFont="1" applyFill="1" applyBorder="1" applyAlignment="1" applyProtection="1">
      <alignment horizontal="right" vertical="center"/>
    </xf>
    <xf numFmtId="4" fontId="11" fillId="0" borderId="10" xfId="1" applyNumberFormat="1" applyFont="1" applyFill="1" applyBorder="1" applyAlignment="1" applyProtection="1">
      <alignment horizontal="right" vertical="center"/>
    </xf>
    <xf numFmtId="3" fontId="11" fillId="0" borderId="1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0" fontId="11" fillId="0" borderId="3" xfId="0" applyFont="1" applyBorder="1" applyAlignment="1">
      <alignment horizontal="center" vertical="center"/>
    </xf>
    <xf numFmtId="3" fontId="11" fillId="0" borderId="8" xfId="0" applyNumberFormat="1" applyFont="1" applyBorder="1"/>
    <xf numFmtId="49" fontId="11" fillId="0" borderId="12" xfId="0" applyNumberFormat="1" applyFont="1" applyBorder="1" applyAlignment="1">
      <alignment horizontal="center"/>
    </xf>
    <xf numFmtId="0" fontId="11" fillId="0" borderId="12" xfId="0" applyFont="1" applyBorder="1"/>
    <xf numFmtId="3" fontId="11" fillId="0" borderId="12" xfId="0" applyNumberFormat="1" applyFont="1" applyBorder="1"/>
    <xf numFmtId="4" fontId="11" fillId="0" borderId="12" xfId="0" applyNumberFormat="1" applyFont="1" applyBorder="1" applyAlignment="1">
      <alignment horizontal="right"/>
    </xf>
    <xf numFmtId="4" fontId="11" fillId="0" borderId="39" xfId="0" applyNumberFormat="1" applyFont="1" applyBorder="1" applyAlignment="1">
      <alignment horizontal="right"/>
    </xf>
    <xf numFmtId="0" fontId="11" fillId="0" borderId="22" xfId="0" applyFont="1" applyBorder="1"/>
    <xf numFmtId="0" fontId="11" fillId="0" borderId="3" xfId="0" applyFont="1" applyBorder="1" applyAlignment="1">
      <alignment horizontal="center"/>
    </xf>
    <xf numFmtId="3" fontId="11" fillId="0" borderId="4" xfId="0" applyNumberFormat="1" applyFont="1" applyBorder="1"/>
    <xf numFmtId="0" fontId="11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3" fontId="11" fillId="0" borderId="12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39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vertical="center"/>
    </xf>
    <xf numFmtId="49" fontId="11" fillId="0" borderId="12" xfId="0" applyNumberFormat="1" applyFont="1" applyBorder="1"/>
    <xf numFmtId="49" fontId="11" fillId="0" borderId="12" xfId="0" applyNumberFormat="1" applyFont="1" applyBorder="1" applyProtection="1">
      <protection locked="0"/>
    </xf>
    <xf numFmtId="49" fontId="11" fillId="0" borderId="12" xfId="0" applyNumberFormat="1" applyFont="1" applyBorder="1" applyAlignment="1" applyProtection="1">
      <alignment vertical="center" wrapText="1"/>
      <protection locked="0"/>
    </xf>
    <xf numFmtId="3" fontId="11" fillId="0" borderId="12" xfId="0" applyNumberFormat="1" applyFont="1" applyBorder="1" applyAlignment="1">
      <alignment horizontal="right" vertical="center"/>
    </xf>
    <xf numFmtId="0" fontId="11" fillId="0" borderId="22" xfId="0" applyFont="1" applyBorder="1" applyAlignment="1">
      <alignment horizontal="right"/>
    </xf>
    <xf numFmtId="4" fontId="11" fillId="0" borderId="12" xfId="0" applyNumberFormat="1" applyFont="1" applyFill="1" applyBorder="1" applyAlignment="1">
      <alignment horizontal="right" vertical="center"/>
    </xf>
    <xf numFmtId="3" fontId="11" fillId="0" borderId="12" xfId="0" applyNumberFormat="1" applyFont="1" applyFill="1" applyBorder="1" applyAlignment="1">
      <alignment vertical="center"/>
    </xf>
    <xf numFmtId="4" fontId="11" fillId="0" borderId="39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/>
    <xf numFmtId="3" fontId="11" fillId="0" borderId="13" xfId="0" applyNumberFormat="1" applyFont="1" applyBorder="1"/>
    <xf numFmtId="4" fontId="11" fillId="0" borderId="13" xfId="0" applyNumberFormat="1" applyFont="1" applyBorder="1" applyAlignment="1">
      <alignment horizontal="right"/>
    </xf>
    <xf numFmtId="4" fontId="11" fillId="0" borderId="70" xfId="0" applyNumberFormat="1" applyFont="1" applyBorder="1" applyAlignment="1">
      <alignment horizontal="right"/>
    </xf>
    <xf numFmtId="0" fontId="11" fillId="0" borderId="23" xfId="0" applyFont="1" applyBorder="1"/>
    <xf numFmtId="0" fontId="11" fillId="0" borderId="22" xfId="0" applyFont="1" applyBorder="1" applyAlignment="1">
      <alignment horizontal="right" vertical="center"/>
    </xf>
    <xf numFmtId="0" fontId="11" fillId="0" borderId="12" xfId="0" applyFont="1" applyBorder="1" applyAlignment="1"/>
    <xf numFmtId="0" fontId="11" fillId="0" borderId="4" xfId="0" applyFont="1" applyBorder="1" applyAlignment="1">
      <alignment horizontal="center"/>
    </xf>
    <xf numFmtId="0" fontId="11" fillId="0" borderId="9" xfId="0" applyFont="1" applyBorder="1" applyAlignment="1">
      <alignment vertical="center"/>
    </xf>
    <xf numFmtId="4" fontId="11" fillId="0" borderId="4" xfId="0" applyNumberFormat="1" applyFont="1" applyBorder="1" applyAlignment="1">
      <alignment horizontal="right"/>
    </xf>
    <xf numFmtId="4" fontId="11" fillId="0" borderId="27" xfId="0" applyNumberFormat="1" applyFont="1" applyBorder="1" applyAlignment="1">
      <alignment horizontal="right"/>
    </xf>
    <xf numFmtId="0" fontId="11" fillId="0" borderId="24" xfId="0" applyFont="1" applyBorder="1"/>
    <xf numFmtId="0" fontId="11" fillId="0" borderId="3" xfId="0" applyFont="1" applyBorder="1"/>
    <xf numFmtId="0" fontId="11" fillId="0" borderId="4" xfId="0" applyFont="1" applyBorder="1"/>
    <xf numFmtId="3" fontId="11" fillId="0" borderId="4" xfId="0" applyNumberFormat="1" applyFont="1" applyBorder="1" applyAlignment="1">
      <alignment horizontal="right" vertical="center"/>
    </xf>
    <xf numFmtId="4" fontId="11" fillId="0" borderId="17" xfId="0" applyNumberFormat="1" applyFont="1" applyBorder="1" applyAlignment="1">
      <alignment horizontal="right" vertical="center"/>
    </xf>
    <xf numFmtId="0" fontId="11" fillId="0" borderId="13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4" fontId="10" fillId="0" borderId="16" xfId="1" applyNumberFormat="1" applyFont="1" applyFill="1" applyBorder="1" applyAlignment="1" applyProtection="1">
      <alignment horizontal="right" vertical="center"/>
    </xf>
    <xf numFmtId="3" fontId="10" fillId="0" borderId="16" xfId="0" applyNumberFormat="1" applyFont="1" applyBorder="1" applyAlignment="1">
      <alignment vertical="center"/>
    </xf>
    <xf numFmtId="4" fontId="10" fillId="0" borderId="16" xfId="0" applyNumberFormat="1" applyFont="1" applyBorder="1" applyAlignment="1">
      <alignment horizontal="right" vertical="center"/>
    </xf>
    <xf numFmtId="4" fontId="10" fillId="0" borderId="35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vertical="center"/>
    </xf>
    <xf numFmtId="3" fontId="10" fillId="0" borderId="16" xfId="1" applyNumberFormat="1" applyFont="1" applyFill="1" applyBorder="1" applyAlignment="1" applyProtection="1">
      <alignment horizontal="right" vertical="center"/>
    </xf>
    <xf numFmtId="0" fontId="10" fillId="0" borderId="2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right" vertical="center"/>
    </xf>
    <xf numFmtId="4" fontId="10" fillId="4" borderId="71" xfId="0" applyNumberFormat="1" applyFont="1" applyFill="1" applyBorder="1" applyAlignment="1">
      <alignment horizontal="right" vertical="center"/>
    </xf>
    <xf numFmtId="0" fontId="11" fillId="4" borderId="71" xfId="0" applyFont="1" applyFill="1" applyBorder="1"/>
    <xf numFmtId="0" fontId="10" fillId="0" borderId="7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8" xfId="0" applyFont="1" applyBorder="1" applyAlignment="1" applyProtection="1">
      <alignment vertical="center" wrapText="1"/>
      <protection locked="0"/>
    </xf>
    <xf numFmtId="4" fontId="11" fillId="0" borderId="12" xfId="1" applyNumberFormat="1" applyFont="1" applyFill="1" applyBorder="1" applyAlignment="1" applyProtection="1">
      <alignment horizontal="right" vertical="center"/>
    </xf>
    <xf numFmtId="3" fontId="11" fillId="0" borderId="12" xfId="1" applyNumberFormat="1" applyFont="1" applyFill="1" applyBorder="1" applyAlignment="1" applyProtection="1">
      <alignment horizontal="right" vertical="center"/>
    </xf>
    <xf numFmtId="0" fontId="11" fillId="0" borderId="9" xfId="0" applyFont="1" applyBorder="1" applyAlignment="1">
      <alignment horizontal="center" vertical="center"/>
    </xf>
    <xf numFmtId="0" fontId="11" fillId="0" borderId="9" xfId="0" applyFont="1" applyBorder="1" applyAlignment="1">
      <alignment vertical="center" wrapText="1"/>
    </xf>
    <xf numFmtId="3" fontId="11" fillId="0" borderId="9" xfId="0" applyNumberFormat="1" applyFont="1" applyBorder="1" applyAlignment="1">
      <alignment vertical="center"/>
    </xf>
    <xf numFmtId="4" fontId="11" fillId="0" borderId="9" xfId="0" applyNumberFormat="1" applyFont="1" applyBorder="1" applyAlignment="1">
      <alignment vertical="center"/>
    </xf>
    <xf numFmtId="0" fontId="11" fillId="0" borderId="31" xfId="0" applyFont="1" applyBorder="1" applyAlignment="1">
      <alignment vertical="center"/>
    </xf>
    <xf numFmtId="3" fontId="11" fillId="0" borderId="8" xfId="0" applyNumberFormat="1" applyFont="1" applyBorder="1" applyAlignment="1">
      <alignment vertical="center" wrapText="1"/>
    </xf>
    <xf numFmtId="4" fontId="11" fillId="0" borderId="8" xfId="0" applyNumberFormat="1" applyFont="1" applyBorder="1" applyAlignment="1">
      <alignment vertical="center"/>
    </xf>
    <xf numFmtId="3" fontId="11" fillId="0" borderId="19" xfId="0" applyNumberFormat="1" applyFont="1" applyBorder="1" applyAlignment="1">
      <alignment vertical="center"/>
    </xf>
    <xf numFmtId="0" fontId="11" fillId="0" borderId="18" xfId="0" applyFont="1" applyBorder="1"/>
    <xf numFmtId="49" fontId="11" fillId="0" borderId="14" xfId="0" applyNumberFormat="1" applyFont="1" applyBorder="1" applyAlignment="1">
      <alignment horizontal="center" vertical="center"/>
    </xf>
    <xf numFmtId="3" fontId="11" fillId="0" borderId="14" xfId="0" applyNumberFormat="1" applyFont="1" applyBorder="1" applyAlignment="1">
      <alignment vertical="center" wrapText="1"/>
    </xf>
    <xf numFmtId="3" fontId="11" fillId="0" borderId="14" xfId="0" applyNumberFormat="1" applyFont="1" applyBorder="1" applyAlignment="1">
      <alignment vertical="center"/>
    </xf>
    <xf numFmtId="4" fontId="11" fillId="0" borderId="14" xfId="0" applyNumberFormat="1" applyFont="1" applyBorder="1" applyAlignment="1">
      <alignment vertical="center"/>
    </xf>
    <xf numFmtId="3" fontId="11" fillId="0" borderId="34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horizontal="right" vertical="center"/>
    </xf>
    <xf numFmtId="4" fontId="11" fillId="0" borderId="19" xfId="0" applyNumberFormat="1" applyFont="1" applyBorder="1" applyAlignment="1">
      <alignment horizontal="right" vertical="center"/>
    </xf>
    <xf numFmtId="4" fontId="10" fillId="0" borderId="10" xfId="0" applyNumberFormat="1" applyFont="1" applyBorder="1" applyAlignment="1">
      <alignment vertical="center"/>
    </xf>
    <xf numFmtId="3" fontId="10" fillId="0" borderId="28" xfId="0" applyNumberFormat="1" applyFont="1" applyBorder="1" applyAlignment="1">
      <alignment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1" fillId="0" borderId="8" xfId="0" applyFont="1" applyBorder="1" applyAlignment="1">
      <alignment vertical="center"/>
    </xf>
    <xf numFmtId="3" fontId="11" fillId="0" borderId="21" xfId="1" applyNumberFormat="1" applyFont="1" applyFill="1" applyBorder="1" applyAlignment="1" applyProtection="1">
      <alignment horizontal="right" vertical="center"/>
    </xf>
    <xf numFmtId="4" fontId="11" fillId="0" borderId="21" xfId="1" applyNumberFormat="1" applyFont="1" applyFill="1" applyBorder="1" applyAlignment="1" applyProtection="1">
      <alignment horizontal="right" vertical="center"/>
    </xf>
    <xf numFmtId="3" fontId="11" fillId="0" borderId="21" xfId="0" applyNumberFormat="1" applyFont="1" applyBorder="1" applyAlignment="1">
      <alignment horizontal="right" vertical="center"/>
    </xf>
    <xf numFmtId="4" fontId="11" fillId="0" borderId="21" xfId="0" applyNumberFormat="1" applyFont="1" applyBorder="1" applyAlignment="1">
      <alignment horizontal="right" vertical="center"/>
    </xf>
    <xf numFmtId="0" fontId="11" fillId="0" borderId="37" xfId="0" applyFont="1" applyBorder="1" applyAlignment="1">
      <alignment vertical="center"/>
    </xf>
    <xf numFmtId="49" fontId="11" fillId="0" borderId="12" xfId="0" applyNumberFormat="1" applyFont="1" applyBorder="1" applyAlignment="1">
      <alignment vertical="center"/>
    </xf>
    <xf numFmtId="3" fontId="11" fillId="0" borderId="13" xfId="0" applyNumberFormat="1" applyFont="1" applyBorder="1" applyAlignment="1">
      <alignment horizontal="right" vertical="center"/>
    </xf>
    <xf numFmtId="4" fontId="11" fillId="0" borderId="70" xfId="0" applyNumberFormat="1" applyFont="1" applyBorder="1" applyAlignment="1">
      <alignment horizontal="right" vertical="center"/>
    </xf>
    <xf numFmtId="49" fontId="11" fillId="0" borderId="12" xfId="0" applyNumberFormat="1" applyFont="1" applyBorder="1" applyAlignment="1">
      <alignment vertical="center" wrapText="1"/>
    </xf>
    <xf numFmtId="0" fontId="11" fillId="0" borderId="12" xfId="0" applyFont="1" applyBorder="1" applyAlignment="1">
      <alignment vertical="center"/>
    </xf>
    <xf numFmtId="0" fontId="11" fillId="0" borderId="14" xfId="0" applyFont="1" applyBorder="1"/>
    <xf numFmtId="0" fontId="11" fillId="0" borderId="11" xfId="0" applyFont="1" applyBorder="1" applyAlignment="1">
      <alignment vertical="center" wrapText="1"/>
    </xf>
    <xf numFmtId="0" fontId="11" fillId="0" borderId="20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74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49" fontId="11" fillId="0" borderId="21" xfId="0" applyNumberFormat="1" applyFont="1" applyBorder="1" applyAlignment="1">
      <alignment horizontal="center"/>
    </xf>
    <xf numFmtId="0" fontId="11" fillId="0" borderId="21" xfId="0" applyFont="1" applyBorder="1"/>
    <xf numFmtId="3" fontId="11" fillId="0" borderId="21" xfId="0" applyNumberFormat="1" applyFont="1" applyBorder="1"/>
    <xf numFmtId="4" fontId="11" fillId="0" borderId="21" xfId="0" applyNumberFormat="1" applyFont="1" applyBorder="1" applyAlignment="1">
      <alignment horizontal="right"/>
    </xf>
    <xf numFmtId="3" fontId="11" fillId="0" borderId="21" xfId="0" applyNumberFormat="1" applyFont="1" applyBorder="1" applyAlignment="1">
      <alignment horizontal="right"/>
    </xf>
    <xf numFmtId="4" fontId="11" fillId="0" borderId="52" xfId="0" applyNumberFormat="1" applyFont="1" applyBorder="1" applyAlignment="1">
      <alignment horizontal="right"/>
    </xf>
    <xf numFmtId="0" fontId="11" fillId="0" borderId="37" xfId="0" applyFont="1" applyBorder="1"/>
    <xf numFmtId="49" fontId="11" fillId="0" borderId="12" xfId="0" applyNumberFormat="1" applyFont="1" applyBorder="1" applyAlignment="1">
      <alignment horizontal="center" vertical="center"/>
    </xf>
    <xf numFmtId="3" fontId="11" fillId="0" borderId="12" xfId="0" applyNumberFormat="1" applyFont="1" applyBorder="1" applyAlignment="1">
      <alignment horizontal="right"/>
    </xf>
    <xf numFmtId="0" fontId="11" fillId="0" borderId="12" xfId="0" applyFont="1" applyBorder="1" applyProtection="1">
      <protection locked="0"/>
    </xf>
    <xf numFmtId="0" fontId="11" fillId="0" borderId="3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11" xfId="0" applyFont="1" applyBorder="1" applyAlignment="1">
      <alignment horizontal="center"/>
    </xf>
    <xf numFmtId="3" fontId="11" fillId="0" borderId="11" xfId="0" applyNumberFormat="1" applyFont="1" applyBorder="1"/>
    <xf numFmtId="4" fontId="11" fillId="0" borderId="11" xfId="0" applyNumberFormat="1" applyFont="1" applyBorder="1"/>
    <xf numFmtId="0" fontId="11" fillId="0" borderId="20" xfId="0" applyFont="1" applyBorder="1"/>
    <xf numFmtId="4" fontId="10" fillId="0" borderId="79" xfId="1" applyNumberFormat="1" applyFont="1" applyFill="1" applyBorder="1" applyAlignment="1" applyProtection="1">
      <alignment horizontal="right" vertical="center"/>
    </xf>
    <xf numFmtId="3" fontId="10" fillId="0" borderId="68" xfId="0" applyNumberFormat="1" applyFont="1" applyBorder="1" applyAlignment="1">
      <alignment horizontal="right" vertical="center"/>
    </xf>
    <xf numFmtId="0" fontId="10" fillId="0" borderId="17" xfId="0" applyFont="1" applyBorder="1" applyAlignment="1">
      <alignment horizontal="center" vertical="center"/>
    </xf>
    <xf numFmtId="4" fontId="10" fillId="0" borderId="17" xfId="1" applyNumberFormat="1" applyFont="1" applyFill="1" applyBorder="1" applyAlignment="1" applyProtection="1">
      <alignment horizontal="right" vertical="center"/>
    </xf>
    <xf numFmtId="3" fontId="10" fillId="0" borderId="17" xfId="0" applyNumberFormat="1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right" vertical="center"/>
    </xf>
    <xf numFmtId="4" fontId="10" fillId="0" borderId="80" xfId="0" applyNumberFormat="1" applyFont="1" applyBorder="1" applyAlignment="1">
      <alignment horizontal="right" vertical="center"/>
    </xf>
    <xf numFmtId="0" fontId="10" fillId="0" borderId="24" xfId="0" applyFont="1" applyBorder="1" applyAlignment="1">
      <alignment vertical="center"/>
    </xf>
    <xf numFmtId="0" fontId="10" fillId="0" borderId="28" xfId="0" applyFont="1" applyBorder="1"/>
    <xf numFmtId="0" fontId="10" fillId="0" borderId="57" xfId="0" applyFont="1" applyBorder="1" applyAlignment="1">
      <alignment vertical="center"/>
    </xf>
    <xf numFmtId="0" fontId="11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vertical="center"/>
    </xf>
    <xf numFmtId="4" fontId="11" fillId="0" borderId="52" xfId="0" applyNumberFormat="1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1" fillId="0" borderId="13" xfId="0" applyFont="1" applyBorder="1" applyAlignment="1">
      <alignment vertical="center"/>
    </xf>
    <xf numFmtId="0" fontId="10" fillId="0" borderId="10" xfId="0" applyFont="1" applyBorder="1" applyAlignment="1" applyProtection="1">
      <alignment vertical="center" wrapText="1"/>
      <protection locked="0"/>
    </xf>
    <xf numFmtId="0" fontId="11" fillId="0" borderId="10" xfId="0" applyFont="1" applyBorder="1" applyAlignment="1" applyProtection="1">
      <alignment vertical="center" wrapText="1"/>
      <protection locked="0"/>
    </xf>
    <xf numFmtId="3" fontId="11" fillId="0" borderId="10" xfId="0" applyNumberFormat="1" applyFont="1" applyBorder="1" applyAlignment="1">
      <alignment horizontal="right" vertical="center"/>
    </xf>
    <xf numFmtId="3" fontId="10" fillId="0" borderId="16" xfId="0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3" fontId="11" fillId="0" borderId="17" xfId="0" applyNumberFormat="1" applyFont="1" applyBorder="1" applyAlignment="1">
      <alignment vertical="center"/>
    </xf>
    <xf numFmtId="3" fontId="11" fillId="0" borderId="17" xfId="0" applyNumberFormat="1" applyFont="1" applyBorder="1" applyAlignment="1">
      <alignment horizontal="right" vertical="center"/>
    </xf>
    <xf numFmtId="4" fontId="11" fillId="0" borderId="80" xfId="0" applyNumberFormat="1" applyFont="1" applyBorder="1" applyAlignment="1">
      <alignment horizontal="right" vertical="center"/>
    </xf>
    <xf numFmtId="0" fontId="11" fillId="0" borderId="50" xfId="0" applyFont="1" applyBorder="1" applyAlignment="1">
      <alignment vertical="center"/>
    </xf>
    <xf numFmtId="0" fontId="11" fillId="0" borderId="16" xfId="0" applyFont="1" applyBorder="1" applyAlignment="1">
      <alignment horizontal="center" vertical="center"/>
    </xf>
    <xf numFmtId="49" fontId="11" fillId="0" borderId="16" xfId="0" applyNumberFormat="1" applyFont="1" applyBorder="1" applyAlignment="1">
      <alignment vertical="center"/>
    </xf>
    <xf numFmtId="3" fontId="11" fillId="0" borderId="16" xfId="0" applyNumberFormat="1" applyFont="1" applyBorder="1" applyAlignment="1">
      <alignment vertical="center"/>
    </xf>
    <xf numFmtId="4" fontId="11" fillId="0" borderId="16" xfId="0" applyNumberFormat="1" applyFont="1" applyBorder="1" applyAlignment="1">
      <alignment horizontal="right" vertical="center"/>
    </xf>
    <xf numFmtId="3" fontId="11" fillId="0" borderId="16" xfId="0" applyNumberFormat="1" applyFont="1" applyBorder="1" applyAlignment="1">
      <alignment horizontal="right" vertical="center"/>
    </xf>
    <xf numFmtId="0" fontId="11" fillId="0" borderId="30" xfId="0" applyFont="1" applyBorder="1" applyAlignment="1">
      <alignment vertical="center"/>
    </xf>
    <xf numFmtId="0" fontId="11" fillId="0" borderId="39" xfId="0" applyFont="1" applyBorder="1" applyAlignment="1">
      <alignment vertical="center" wrapText="1"/>
    </xf>
    <xf numFmtId="4" fontId="11" fillId="0" borderId="9" xfId="0" applyNumberFormat="1" applyFont="1" applyBorder="1" applyAlignment="1">
      <alignment horizontal="right" vertical="center"/>
    </xf>
    <xf numFmtId="3" fontId="11" fillId="0" borderId="9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vertical="center"/>
    </xf>
    <xf numFmtId="3" fontId="11" fillId="0" borderId="21" xfId="0" applyNumberFormat="1" applyFont="1" applyBorder="1" applyAlignment="1">
      <alignment vertical="center"/>
    </xf>
    <xf numFmtId="49" fontId="11" fillId="0" borderId="9" xfId="0" applyNumberFormat="1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3" fontId="11" fillId="0" borderId="9" xfId="0" applyNumberFormat="1" applyFont="1" applyBorder="1"/>
    <xf numFmtId="0" fontId="11" fillId="0" borderId="31" xfId="0" applyFont="1" applyBorder="1"/>
    <xf numFmtId="4" fontId="11" fillId="0" borderId="12" xfId="0" applyNumberFormat="1" applyFont="1" applyBorder="1"/>
    <xf numFmtId="49" fontId="11" fillId="0" borderId="11" xfId="0" applyNumberFormat="1" applyFont="1" applyBorder="1"/>
    <xf numFmtId="2" fontId="11" fillId="0" borderId="11" xfId="0" applyNumberFormat="1" applyFont="1" applyBorder="1"/>
    <xf numFmtId="0" fontId="10" fillId="0" borderId="7" xfId="0" applyFont="1" applyBorder="1" applyAlignment="1">
      <alignment vertical="center" wrapText="1"/>
    </xf>
    <xf numFmtId="0" fontId="10" fillId="0" borderId="14" xfId="0" applyFont="1" applyBorder="1" applyAlignment="1">
      <alignment horizontal="center" vertic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3" fontId="12" fillId="0" borderId="0" xfId="0" applyNumberFormat="1" applyFont="1" applyBorder="1"/>
    <xf numFmtId="0" fontId="14" fillId="0" borderId="0" xfId="0" applyFont="1" applyBorder="1"/>
    <xf numFmtId="0" fontId="13" fillId="0" borderId="0" xfId="0" applyFont="1" applyBorder="1" applyAlignment="1">
      <alignment horizontal="center" vertical="center"/>
    </xf>
    <xf numFmtId="0" fontId="12" fillId="2" borderId="1" xfId="0" applyFont="1" applyFill="1" applyBorder="1"/>
    <xf numFmtId="0" fontId="12" fillId="2" borderId="2" xfId="0" applyFont="1" applyFill="1" applyBorder="1"/>
    <xf numFmtId="0" fontId="12" fillId="2" borderId="2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/>
    </xf>
    <xf numFmtId="0" fontId="12" fillId="2" borderId="60" xfId="0" applyFont="1" applyFill="1" applyBorder="1"/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/>
    </xf>
    <xf numFmtId="49" fontId="12" fillId="2" borderId="4" xfId="0" applyNumberFormat="1" applyFont="1" applyFill="1" applyBorder="1" applyAlignment="1">
      <alignment horizontal="center"/>
    </xf>
    <xf numFmtId="0" fontId="12" fillId="2" borderId="24" xfId="0" applyFont="1" applyFill="1" applyBorder="1" applyAlignment="1">
      <alignment horizontal="center"/>
    </xf>
    <xf numFmtId="0" fontId="12" fillId="2" borderId="24" xfId="0" applyFont="1" applyFill="1" applyBorder="1"/>
    <xf numFmtId="0" fontId="15" fillId="2" borderId="5" xfId="0" applyFont="1" applyFill="1" applyBorder="1" applyAlignment="1">
      <alignment horizontal="center" vertical="center"/>
    </xf>
    <xf numFmtId="0" fontId="15" fillId="2" borderId="62" xfId="0" applyFont="1" applyFill="1" applyBorder="1" applyAlignment="1">
      <alignment horizontal="center" vertical="center"/>
    </xf>
    <xf numFmtId="3" fontId="15" fillId="2" borderId="63" xfId="0" applyNumberFormat="1" applyFont="1" applyFill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4" fontId="10" fillId="0" borderId="55" xfId="1" applyNumberFormat="1" applyFont="1" applyFill="1" applyBorder="1" applyAlignment="1" applyProtection="1">
      <alignment vertical="center"/>
    </xf>
    <xf numFmtId="0" fontId="11" fillId="0" borderId="17" xfId="0" applyFont="1" applyBorder="1"/>
    <xf numFmtId="3" fontId="11" fillId="0" borderId="17" xfId="1" applyNumberFormat="1" applyFont="1" applyFill="1" applyBorder="1" applyAlignment="1" applyProtection="1">
      <alignment horizontal="right" vertical="center"/>
    </xf>
    <xf numFmtId="4" fontId="11" fillId="0" borderId="17" xfId="1" applyNumberFormat="1" applyFont="1" applyFill="1" applyBorder="1" applyAlignment="1" applyProtection="1">
      <alignment vertical="center"/>
    </xf>
    <xf numFmtId="4" fontId="11" fillId="0" borderId="17" xfId="0" applyNumberFormat="1" applyFont="1" applyBorder="1" applyAlignment="1">
      <alignment vertical="center"/>
    </xf>
    <xf numFmtId="4" fontId="10" fillId="0" borderId="7" xfId="1" applyNumberFormat="1" applyFont="1" applyFill="1" applyBorder="1" applyAlignment="1" applyProtection="1">
      <alignment vertical="center"/>
    </xf>
    <xf numFmtId="4" fontId="10" fillId="0" borderId="7" xfId="0" applyNumberFormat="1" applyFont="1" applyBorder="1" applyAlignment="1">
      <alignment vertical="center"/>
    </xf>
    <xf numFmtId="0" fontId="10" fillId="0" borderId="81" xfId="0" applyFont="1" applyBorder="1" applyAlignment="1">
      <alignment horizontal="center" vertical="center"/>
    </xf>
    <xf numFmtId="0" fontId="10" fillId="0" borderId="56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/>
    </xf>
    <xf numFmtId="4" fontId="12" fillId="0" borderId="8" xfId="0" applyNumberFormat="1" applyFont="1" applyBorder="1" applyAlignment="1">
      <alignment horizontal="right" vertical="center"/>
    </xf>
    <xf numFmtId="3" fontId="12" fillId="0" borderId="8" xfId="0" applyNumberFormat="1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10" fillId="0" borderId="16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center" vertical="center"/>
    </xf>
    <xf numFmtId="0" fontId="11" fillId="0" borderId="21" xfId="0" applyFont="1" applyBorder="1" applyAlignment="1">
      <alignment vertical="center" wrapText="1"/>
    </xf>
    <xf numFmtId="0" fontId="11" fillId="0" borderId="12" xfId="0" applyFont="1" applyBorder="1" applyAlignment="1">
      <alignment wrapText="1"/>
    </xf>
    <xf numFmtId="0" fontId="11" fillId="0" borderId="82" xfId="0" applyFont="1" applyBorder="1" applyAlignment="1">
      <alignment horizontal="center" vertical="center"/>
    </xf>
    <xf numFmtId="3" fontId="11" fillId="0" borderId="44" xfId="0" applyNumberFormat="1" applyFont="1" applyBorder="1" applyAlignment="1">
      <alignment vertical="center"/>
    </xf>
    <xf numFmtId="0" fontId="11" fillId="0" borderId="45" xfId="0" applyFont="1" applyBorder="1" applyAlignment="1">
      <alignment horizontal="center"/>
    </xf>
    <xf numFmtId="0" fontId="11" fillId="0" borderId="45" xfId="0" applyFont="1" applyBorder="1"/>
    <xf numFmtId="3" fontId="11" fillId="0" borderId="45" xfId="0" applyNumberFormat="1" applyFont="1" applyBorder="1"/>
    <xf numFmtId="4" fontId="11" fillId="0" borderId="45" xfId="0" applyNumberFormat="1" applyFont="1" applyBorder="1" applyAlignment="1">
      <alignment horizontal="right"/>
    </xf>
    <xf numFmtId="4" fontId="11" fillId="0" borderId="83" xfId="0" applyNumberFormat="1" applyFont="1" applyBorder="1" applyAlignment="1">
      <alignment horizontal="right"/>
    </xf>
    <xf numFmtId="0" fontId="11" fillId="0" borderId="46" xfId="0" applyFont="1" applyBorder="1"/>
    <xf numFmtId="0" fontId="11" fillId="0" borderId="21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3" fontId="11" fillId="0" borderId="12" xfId="0" applyNumberFormat="1" applyFont="1" applyBorder="1" applyAlignment="1">
      <alignment vertical="center" wrapText="1"/>
    </xf>
    <xf numFmtId="4" fontId="11" fillId="0" borderId="12" xfId="0" applyNumberFormat="1" applyFont="1" applyBorder="1" applyAlignment="1">
      <alignment horizontal="right" vertical="center" wrapText="1"/>
    </xf>
    <xf numFmtId="4" fontId="11" fillId="0" borderId="39" xfId="0" applyNumberFormat="1" applyFont="1" applyBorder="1" applyAlignment="1">
      <alignment horizontal="right" vertical="center" wrapText="1"/>
    </xf>
    <xf numFmtId="0" fontId="11" fillId="0" borderId="22" xfId="0" applyFont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vertical="center" wrapText="1"/>
    </xf>
    <xf numFmtId="4" fontId="11" fillId="0" borderId="4" xfId="0" applyNumberFormat="1" applyFont="1" applyBorder="1" applyAlignment="1">
      <alignment horizontal="right"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/>
    </xf>
    <xf numFmtId="4" fontId="11" fillId="0" borderId="17" xfId="0" applyNumberFormat="1" applyFont="1" applyBorder="1" applyAlignment="1">
      <alignment horizontal="right"/>
    </xf>
    <xf numFmtId="0" fontId="11" fillId="0" borderId="50" xfId="0" applyFont="1" applyBorder="1"/>
    <xf numFmtId="0" fontId="10" fillId="0" borderId="85" xfId="0" applyFont="1" applyBorder="1"/>
    <xf numFmtId="0" fontId="10" fillId="0" borderId="71" xfId="0" applyFont="1" applyBorder="1"/>
    <xf numFmtId="0" fontId="10" fillId="0" borderId="27" xfId="0" applyFont="1" applyBorder="1" applyAlignment="1">
      <alignment horizontal="center" vertical="center"/>
    </xf>
    <xf numFmtId="0" fontId="11" fillId="0" borderId="44" xfId="0" applyFont="1" applyBorder="1"/>
    <xf numFmtId="3" fontId="10" fillId="0" borderId="71" xfId="0" applyNumberFormat="1" applyFont="1" applyBorder="1"/>
    <xf numFmtId="3" fontId="10" fillId="0" borderId="4" xfId="0" applyNumberFormat="1" applyFont="1" applyBorder="1" applyAlignment="1">
      <alignment horizontal="center" vertical="center"/>
    </xf>
    <xf numFmtId="3" fontId="10" fillId="0" borderId="55" xfId="0" applyNumberFormat="1" applyFont="1" applyBorder="1" applyAlignment="1">
      <alignment vertical="center"/>
    </xf>
    <xf numFmtId="4" fontId="10" fillId="0" borderId="55" xfId="0" applyNumberFormat="1" applyFont="1" applyBorder="1" applyAlignment="1">
      <alignment horizontal="right" vertical="center"/>
    </xf>
    <xf numFmtId="1" fontId="10" fillId="0" borderId="4" xfId="0" applyNumberFormat="1" applyFont="1" applyBorder="1" applyAlignment="1">
      <alignment horizontal="center" vertical="center"/>
    </xf>
    <xf numFmtId="0" fontId="10" fillId="0" borderId="73" xfId="0" applyFont="1" applyBorder="1" applyAlignment="1">
      <alignment vertical="center"/>
    </xf>
    <xf numFmtId="0" fontId="10" fillId="0" borderId="7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right" vertical="center"/>
    </xf>
    <xf numFmtId="1" fontId="10" fillId="0" borderId="7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3" fontId="10" fillId="0" borderId="56" xfId="0" applyNumberFormat="1" applyFont="1" applyBorder="1" applyAlignment="1">
      <alignment vertical="center"/>
    </xf>
    <xf numFmtId="0" fontId="16" fillId="0" borderId="67" xfId="0" applyFont="1" applyBorder="1" applyAlignment="1">
      <alignment vertical="center"/>
    </xf>
    <xf numFmtId="0" fontId="12" fillId="0" borderId="75" xfId="0" applyFont="1" applyBorder="1" applyAlignment="1">
      <alignment horizontal="center" vertical="center"/>
    </xf>
    <xf numFmtId="0" fontId="12" fillId="0" borderId="66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3" fontId="12" fillId="0" borderId="13" xfId="0" applyNumberFormat="1" applyFont="1" applyBorder="1" applyAlignment="1">
      <alignment vertical="center"/>
    </xf>
    <xf numFmtId="4" fontId="12" fillId="0" borderId="13" xfId="0" applyNumberFormat="1" applyFont="1" applyBorder="1" applyAlignment="1">
      <alignment horizontal="right" vertical="center"/>
    </xf>
    <xf numFmtId="0" fontId="12" fillId="0" borderId="23" xfId="0" applyFont="1" applyBorder="1" applyAlignment="1">
      <alignment vertical="center"/>
    </xf>
    <xf numFmtId="0" fontId="12" fillId="0" borderId="11" xfId="0" applyFont="1" applyBorder="1"/>
    <xf numFmtId="3" fontId="12" fillId="0" borderId="11" xfId="0" applyNumberFormat="1" applyFont="1" applyBorder="1"/>
    <xf numFmtId="2" fontId="12" fillId="0" borderId="11" xfId="0" applyNumberFormat="1" applyFont="1" applyBorder="1" applyAlignment="1">
      <alignment horizontal="right"/>
    </xf>
    <xf numFmtId="4" fontId="12" fillId="0" borderId="11" xfId="0" applyNumberFormat="1" applyFont="1" applyBorder="1" applyAlignment="1">
      <alignment horizontal="right" vertical="center"/>
    </xf>
    <xf numFmtId="0" fontId="12" fillId="0" borderId="20" xfId="0" applyFont="1" applyBorder="1"/>
    <xf numFmtId="0" fontId="16" fillId="0" borderId="7" xfId="0" applyFont="1" applyBorder="1" applyAlignment="1">
      <alignment horizontal="center" vertical="center"/>
    </xf>
    <xf numFmtId="3" fontId="16" fillId="0" borderId="7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horizontal="right" vertical="center"/>
    </xf>
    <xf numFmtId="4" fontId="16" fillId="0" borderId="16" xfId="0" applyNumberFormat="1" applyFont="1" applyBorder="1" applyAlignment="1">
      <alignment horizontal="right" vertical="center"/>
    </xf>
    <xf numFmtId="0" fontId="16" fillId="0" borderId="32" xfId="0" applyFont="1" applyBorder="1" applyAlignment="1">
      <alignment vertical="center"/>
    </xf>
    <xf numFmtId="0" fontId="10" fillId="0" borderId="74" xfId="0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/>
    </xf>
    <xf numFmtId="4" fontId="10" fillId="0" borderId="56" xfId="0" applyNumberFormat="1" applyFont="1" applyFill="1" applyBorder="1" applyAlignment="1">
      <alignment horizontal="right" vertical="center"/>
    </xf>
    <xf numFmtId="0" fontId="10" fillId="0" borderId="57" xfId="0" applyFont="1" applyFill="1" applyBorder="1" applyAlignment="1">
      <alignment vertical="center"/>
    </xf>
    <xf numFmtId="0" fontId="10" fillId="0" borderId="3" xfId="0" applyFont="1" applyFill="1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56" xfId="0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horizontal="left" vertical="center"/>
    </xf>
    <xf numFmtId="4" fontId="11" fillId="0" borderId="27" xfId="0" applyNumberFormat="1" applyFont="1" applyFill="1" applyBorder="1" applyAlignment="1">
      <alignment horizontal="right" vertical="center"/>
    </xf>
    <xf numFmtId="0" fontId="11" fillId="0" borderId="24" xfId="0" applyFont="1" applyFill="1" applyBorder="1" applyAlignment="1">
      <alignment vertical="center"/>
    </xf>
    <xf numFmtId="0" fontId="10" fillId="0" borderId="10" xfId="0" applyFont="1" applyBorder="1" applyAlignment="1">
      <alignment vertical="top" wrapText="1"/>
    </xf>
    <xf numFmtId="1" fontId="11" fillId="0" borderId="4" xfId="0" applyNumberFormat="1" applyFont="1" applyBorder="1" applyAlignment="1">
      <alignment horizontal="center"/>
    </xf>
    <xf numFmtId="0" fontId="10" fillId="0" borderId="50" xfId="0" applyFont="1" applyBorder="1" applyAlignment="1">
      <alignment vertical="center"/>
    </xf>
    <xf numFmtId="1" fontId="10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3" fontId="11" fillId="0" borderId="11" xfId="0" applyNumberFormat="1" applyFont="1" applyBorder="1" applyAlignment="1">
      <alignment vertical="center" wrapText="1"/>
    </xf>
    <xf numFmtId="4" fontId="11" fillId="0" borderId="11" xfId="0" applyNumberFormat="1" applyFont="1" applyBorder="1" applyAlignment="1">
      <alignment vertical="center"/>
    </xf>
    <xf numFmtId="49" fontId="10" fillId="0" borderId="7" xfId="0" applyNumberFormat="1" applyFont="1" applyFill="1" applyBorder="1" applyAlignment="1">
      <alignment horizontal="center" vertical="center"/>
    </xf>
    <xf numFmtId="4" fontId="10" fillId="0" borderId="7" xfId="0" applyNumberFormat="1" applyFont="1" applyFill="1" applyBorder="1" applyAlignment="1">
      <alignment horizontal="right" vertical="center"/>
    </xf>
    <xf numFmtId="0" fontId="10" fillId="0" borderId="32" xfId="0" applyFont="1" applyFill="1" applyBorder="1" applyAlignment="1">
      <alignment vertical="center"/>
    </xf>
    <xf numFmtId="49" fontId="10" fillId="0" borderId="4" xfId="0" applyNumberFormat="1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/>
    </xf>
    <xf numFmtId="3" fontId="10" fillId="0" borderId="17" xfId="1" applyNumberFormat="1" applyFont="1" applyFill="1" applyBorder="1" applyAlignment="1" applyProtection="1">
      <alignment horizontal="right" vertical="center"/>
    </xf>
    <xf numFmtId="4" fontId="10" fillId="0" borderId="4" xfId="1" applyNumberFormat="1" applyFont="1" applyFill="1" applyBorder="1" applyAlignment="1" applyProtection="1">
      <alignment horizontal="right" vertical="center"/>
    </xf>
    <xf numFmtId="4" fontId="10" fillId="0" borderId="27" xfId="0" applyNumberFormat="1" applyFont="1" applyBorder="1" applyAlignment="1">
      <alignment horizontal="right" vertical="center"/>
    </xf>
    <xf numFmtId="3" fontId="10" fillId="0" borderId="10" xfId="1" applyNumberFormat="1" applyFont="1" applyFill="1" applyBorder="1" applyAlignment="1" applyProtection="1">
      <alignment vertical="center"/>
    </xf>
    <xf numFmtId="3" fontId="10" fillId="0" borderId="10" xfId="0" applyNumberFormat="1" applyFont="1" applyBorder="1"/>
    <xf numFmtId="4" fontId="10" fillId="0" borderId="10" xfId="0" applyNumberFormat="1" applyFont="1" applyBorder="1" applyAlignment="1">
      <alignment horizontal="right"/>
    </xf>
    <xf numFmtId="49" fontId="11" fillId="0" borderId="13" xfId="0" applyNumberFormat="1" applyFont="1" applyBorder="1"/>
    <xf numFmtId="4" fontId="11" fillId="0" borderId="23" xfId="0" applyNumberFormat="1" applyFont="1" applyBorder="1" applyAlignment="1">
      <alignment horizontal="right" vertical="center"/>
    </xf>
    <xf numFmtId="0" fontId="11" fillId="0" borderId="21" xfId="0" applyFont="1" applyBorder="1" applyAlignment="1"/>
    <xf numFmtId="4" fontId="10" fillId="0" borderId="86" xfId="0" applyNumberFormat="1" applyFont="1" applyBorder="1" applyAlignment="1">
      <alignment horizontal="right" vertical="center"/>
    </xf>
    <xf numFmtId="0" fontId="11" fillId="0" borderId="12" xfId="0" applyFont="1" applyBorder="1" applyAlignment="1" applyProtection="1">
      <alignment vertical="center" wrapText="1"/>
      <protection locked="0"/>
    </xf>
    <xf numFmtId="4" fontId="11" fillId="0" borderId="12" xfId="0" applyNumberFormat="1" applyFont="1" applyBorder="1" applyAlignment="1">
      <alignment vertical="center"/>
    </xf>
    <xf numFmtId="4" fontId="10" fillId="0" borderId="28" xfId="0" applyNumberFormat="1" applyFont="1" applyBorder="1" applyAlignment="1">
      <alignment horizontal="right" vertical="center"/>
    </xf>
    <xf numFmtId="0" fontId="11" fillId="0" borderId="12" xfId="0" applyFont="1" applyBorder="1" applyAlignment="1" applyProtection="1">
      <alignment vertical="center"/>
      <protection locked="0"/>
    </xf>
    <xf numFmtId="0" fontId="11" fillId="4" borderId="12" xfId="0" applyFont="1" applyFill="1" applyBorder="1" applyAlignment="1">
      <alignment vertical="center"/>
    </xf>
    <xf numFmtId="0" fontId="11" fillId="0" borderId="9" xfId="0" applyFont="1" applyBorder="1" applyAlignment="1" applyProtection="1">
      <alignment vertical="center" wrapText="1"/>
      <protection locked="0"/>
    </xf>
    <xf numFmtId="4" fontId="11" fillId="0" borderId="16" xfId="0" applyNumberFormat="1" applyFont="1" applyBorder="1" applyAlignment="1">
      <alignment vertical="center"/>
    </xf>
    <xf numFmtId="4" fontId="11" fillId="0" borderId="21" xfId="0" applyNumberFormat="1" applyFont="1" applyBorder="1" applyAlignment="1">
      <alignment vertical="center"/>
    </xf>
    <xf numFmtId="4" fontId="11" fillId="0" borderId="37" xfId="0" applyNumberFormat="1" applyFont="1" applyBorder="1" applyAlignment="1">
      <alignment horizontal="right" vertical="center"/>
    </xf>
    <xf numFmtId="0" fontId="11" fillId="0" borderId="9" xfId="0" applyFont="1" applyBorder="1"/>
    <xf numFmtId="4" fontId="10" fillId="0" borderId="16" xfId="0" applyNumberFormat="1" applyFont="1" applyBorder="1" applyAlignment="1">
      <alignment vertical="center"/>
    </xf>
    <xf numFmtId="4" fontId="11" fillId="0" borderId="4" xfId="0" applyNumberFormat="1" applyFont="1" applyBorder="1" applyAlignment="1">
      <alignment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vertical="center" wrapText="1"/>
    </xf>
    <xf numFmtId="4" fontId="10" fillId="0" borderId="10" xfId="0" applyNumberFormat="1" applyFont="1" applyBorder="1" applyAlignment="1">
      <alignment horizontal="right" vertical="center" wrapText="1"/>
    </xf>
    <xf numFmtId="0" fontId="10" fillId="0" borderId="28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4" fontId="11" fillId="0" borderId="8" xfId="0" applyNumberFormat="1" applyFont="1" applyBorder="1" applyAlignment="1">
      <alignment horizontal="right" vertical="center" wrapText="1"/>
    </xf>
    <xf numFmtId="0" fontId="11" fillId="0" borderId="19" xfId="0" applyFont="1" applyBorder="1" applyAlignment="1">
      <alignment vertical="center" wrapText="1"/>
    </xf>
    <xf numFmtId="3" fontId="11" fillId="0" borderId="9" xfId="0" applyNumberFormat="1" applyFont="1" applyBorder="1" applyAlignment="1">
      <alignment vertical="center" wrapText="1"/>
    </xf>
    <xf numFmtId="0" fontId="11" fillId="0" borderId="31" xfId="0" applyFont="1" applyBorder="1" applyAlignment="1">
      <alignment vertical="center" wrapText="1"/>
    </xf>
    <xf numFmtId="4" fontId="11" fillId="0" borderId="9" xfId="1" applyNumberFormat="1" applyFont="1" applyFill="1" applyBorder="1" applyAlignment="1" applyProtection="1">
      <alignment horizontal="right" vertical="center"/>
    </xf>
    <xf numFmtId="0" fontId="11" fillId="0" borderId="70" xfId="0" applyFont="1" applyBorder="1" applyAlignment="1">
      <alignment vertical="center" wrapText="1"/>
    </xf>
    <xf numFmtId="4" fontId="11" fillId="0" borderId="11" xfId="0" applyNumberFormat="1" applyFont="1" applyBorder="1" applyAlignment="1">
      <alignment horizontal="right"/>
    </xf>
    <xf numFmtId="0" fontId="10" fillId="0" borderId="19" xfId="0" applyFont="1" applyBorder="1" applyAlignment="1">
      <alignment vertical="center"/>
    </xf>
    <xf numFmtId="0" fontId="10" fillId="0" borderId="4" xfId="0" applyFont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4" fontId="11" fillId="0" borderId="21" xfId="0" applyNumberFormat="1" applyFont="1" applyBorder="1" applyAlignment="1" applyProtection="1">
      <alignment horizontal="right" vertical="center"/>
      <protection locked="0"/>
    </xf>
    <xf numFmtId="0" fontId="11" fillId="0" borderId="4" xfId="0" applyFont="1" applyBorder="1" applyAlignment="1" applyProtection="1">
      <alignment horizontal="center"/>
      <protection locked="0"/>
    </xf>
    <xf numFmtId="0" fontId="11" fillId="0" borderId="4" xfId="0" applyFont="1" applyBorder="1" applyProtection="1">
      <protection locked="0"/>
    </xf>
    <xf numFmtId="4" fontId="11" fillId="0" borderId="12" xfId="0" applyNumberFormat="1" applyFont="1" applyBorder="1" applyAlignment="1" applyProtection="1">
      <alignment horizontal="right"/>
      <protection locked="0"/>
    </xf>
    <xf numFmtId="0" fontId="11" fillId="0" borderId="12" xfId="0" applyFont="1" applyBorder="1" applyAlignment="1" applyProtection="1">
      <alignment horizontal="center"/>
      <protection locked="0"/>
    </xf>
    <xf numFmtId="3" fontId="10" fillId="0" borderId="10" xfId="0" applyNumberFormat="1" applyFont="1" applyBorder="1" applyAlignment="1" applyProtection="1">
      <alignment vertical="center"/>
      <protection locked="0"/>
    </xf>
    <xf numFmtId="4" fontId="10" fillId="0" borderId="10" xfId="0" applyNumberFormat="1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Protection="1">
      <protection locked="0"/>
    </xf>
    <xf numFmtId="0" fontId="11" fillId="0" borderId="22" xfId="0" applyFont="1" applyBorder="1" applyProtection="1">
      <protection locked="0"/>
    </xf>
    <xf numFmtId="4" fontId="11" fillId="0" borderId="4" xfId="0" applyNumberFormat="1" applyFont="1" applyBorder="1" applyAlignment="1" applyProtection="1">
      <alignment horizontal="right"/>
      <protection locked="0"/>
    </xf>
    <xf numFmtId="0" fontId="11" fillId="0" borderId="24" xfId="0" applyFont="1" applyBorder="1" applyProtection="1">
      <protection locked="0"/>
    </xf>
    <xf numFmtId="0" fontId="11" fillId="0" borderId="10" xfId="0" applyFont="1" applyBorder="1" applyAlignment="1">
      <alignment horizontal="center"/>
    </xf>
    <xf numFmtId="3" fontId="10" fillId="0" borderId="10" xfId="0" applyNumberFormat="1" applyFont="1" applyBorder="1" applyAlignment="1" applyProtection="1">
      <alignment horizontal="right" vertical="center"/>
      <protection locked="0"/>
    </xf>
    <xf numFmtId="3" fontId="11" fillId="0" borderId="8" xfId="0" applyNumberFormat="1" applyFont="1" applyBorder="1" applyAlignment="1" applyProtection="1">
      <alignment horizontal="right" vertical="center"/>
      <protection locked="0"/>
    </xf>
    <xf numFmtId="4" fontId="11" fillId="0" borderId="8" xfId="0" applyNumberFormat="1" applyFont="1" applyBorder="1" applyAlignment="1" applyProtection="1">
      <alignment horizontal="right" vertical="center"/>
      <protection locked="0"/>
    </xf>
    <xf numFmtId="0" fontId="11" fillId="0" borderId="21" xfId="0" applyFont="1" applyBorder="1" applyAlignment="1" applyProtection="1">
      <alignment horizontal="center"/>
      <protection locked="0"/>
    </xf>
    <xf numFmtId="0" fontId="11" fillId="0" borderId="21" xfId="0" applyFont="1" applyBorder="1" applyProtection="1">
      <protection locked="0"/>
    </xf>
    <xf numFmtId="4" fontId="11" fillId="0" borderId="4" xfId="0" applyNumberFormat="1" applyFont="1" applyBorder="1" applyAlignment="1" applyProtection="1">
      <alignment horizontal="right" vertical="center"/>
      <protection locked="0"/>
    </xf>
    <xf numFmtId="0" fontId="11" fillId="0" borderId="24" xfId="0" applyFont="1" applyBorder="1" applyAlignment="1" applyProtection="1">
      <alignment vertical="center"/>
      <protection locked="0"/>
    </xf>
    <xf numFmtId="1" fontId="11" fillId="0" borderId="4" xfId="0" applyNumberFormat="1" applyFont="1" applyBorder="1" applyAlignment="1">
      <alignment horizontal="center" vertical="center"/>
    </xf>
    <xf numFmtId="49" fontId="11" fillId="0" borderId="13" xfId="0" applyNumberFormat="1" applyFont="1" applyBorder="1" applyAlignment="1">
      <alignment horizontal="center" vertical="center"/>
    </xf>
    <xf numFmtId="0" fontId="11" fillId="0" borderId="12" xfId="0" applyFont="1" applyBorder="1" applyAlignment="1" applyProtection="1">
      <alignment horizontal="center" vertical="center"/>
      <protection locked="0"/>
    </xf>
    <xf numFmtId="4" fontId="10" fillId="0" borderId="16" xfId="0" applyNumberFormat="1" applyFont="1" applyBorder="1" applyAlignment="1" applyProtection="1">
      <alignment horizontal="right" vertical="center"/>
      <protection locked="0"/>
    </xf>
    <xf numFmtId="3" fontId="11" fillId="0" borderId="4" xfId="0" applyNumberFormat="1" applyFont="1" applyBorder="1" applyAlignment="1" applyProtection="1">
      <alignment vertical="center"/>
      <protection locked="0"/>
    </xf>
    <xf numFmtId="0" fontId="11" fillId="0" borderId="13" xfId="0" applyFont="1" applyBorder="1" applyProtection="1">
      <protection locked="0"/>
    </xf>
    <xf numFmtId="4" fontId="11" fillId="0" borderId="13" xfId="0" applyNumberFormat="1" applyFont="1" applyBorder="1" applyAlignment="1" applyProtection="1">
      <alignment horizontal="right" vertical="center"/>
      <protection locked="0"/>
    </xf>
    <xf numFmtId="0" fontId="11" fillId="0" borderId="23" xfId="0" applyFont="1" applyBorder="1" applyAlignment="1" applyProtection="1">
      <alignment vertical="center"/>
      <protection locked="0"/>
    </xf>
    <xf numFmtId="3" fontId="10" fillId="0" borderId="7" xfId="1" applyNumberFormat="1" applyFont="1" applyFill="1" applyBorder="1" applyAlignment="1" applyProtection="1">
      <alignment vertical="center"/>
    </xf>
    <xf numFmtId="3" fontId="11" fillId="0" borderId="12" xfId="1" applyNumberFormat="1" applyFont="1" applyFill="1" applyBorder="1" applyAlignment="1" applyProtection="1">
      <alignment vertical="center"/>
    </xf>
    <xf numFmtId="0" fontId="11" fillId="0" borderId="17" xfId="0" applyFont="1" applyBorder="1" applyAlignment="1">
      <alignment vertical="center" wrapText="1"/>
    </xf>
    <xf numFmtId="1" fontId="11" fillId="0" borderId="10" xfId="0" applyNumberFormat="1" applyFont="1" applyBorder="1" applyAlignment="1">
      <alignment horizontal="center" vertical="center"/>
    </xf>
    <xf numFmtId="3" fontId="11" fillId="0" borderId="13" xfId="1" applyNumberFormat="1" applyFont="1" applyFill="1" applyBorder="1" applyAlignment="1" applyProtection="1">
      <alignment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vertical="center" wrapText="1"/>
    </xf>
    <xf numFmtId="0" fontId="10" fillId="0" borderId="4" xfId="0" applyFont="1" applyFill="1" applyBorder="1" applyAlignment="1">
      <alignment horizontal="center" vertical="center"/>
    </xf>
    <xf numFmtId="0" fontId="11" fillId="0" borderId="10" xfId="0" applyFont="1" applyBorder="1" applyAlignment="1" applyProtection="1">
      <alignment horizont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/>
      <protection locked="0"/>
    </xf>
    <xf numFmtId="3" fontId="11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right" vertical="center"/>
    </xf>
    <xf numFmtId="1" fontId="11" fillId="0" borderId="17" xfId="0" applyNumberFormat="1" applyFont="1" applyBorder="1" applyAlignment="1">
      <alignment horizontal="center" vertical="center"/>
    </xf>
    <xf numFmtId="1" fontId="11" fillId="4" borderId="4" xfId="0" applyNumberFormat="1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vertical="center"/>
    </xf>
    <xf numFmtId="49" fontId="11" fillId="0" borderId="45" xfId="0" applyNumberFormat="1" applyFont="1" applyBorder="1"/>
    <xf numFmtId="4" fontId="11" fillId="0" borderId="13" xfId="0" applyNumberFormat="1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3" fontId="11" fillId="0" borderId="21" xfId="0" applyNumberFormat="1" applyFont="1" applyBorder="1" applyAlignment="1">
      <alignment vertical="center" wrapText="1"/>
    </xf>
    <xf numFmtId="4" fontId="11" fillId="0" borderId="21" xfId="0" applyNumberFormat="1" applyFont="1" applyBorder="1" applyAlignment="1">
      <alignment horizontal="right" vertical="center" wrapText="1"/>
    </xf>
    <xf numFmtId="49" fontId="11" fillId="0" borderId="16" xfId="0" applyNumberFormat="1" applyFont="1" applyBorder="1"/>
    <xf numFmtId="4" fontId="11" fillId="0" borderId="16" xfId="1" applyNumberFormat="1" applyFont="1" applyFill="1" applyBorder="1" applyAlignment="1" applyProtection="1">
      <alignment horizontal="right" vertical="center"/>
    </xf>
    <xf numFmtId="0" fontId="11" fillId="0" borderId="44" xfId="0" applyFont="1" applyBorder="1" applyAlignment="1">
      <alignment horizontal="center" vertical="center"/>
    </xf>
    <xf numFmtId="49" fontId="11" fillId="0" borderId="45" xfId="0" applyNumberFormat="1" applyFont="1" applyBorder="1" applyAlignment="1">
      <alignment horizontal="center"/>
    </xf>
    <xf numFmtId="0" fontId="11" fillId="0" borderId="45" xfId="0" applyFont="1" applyBorder="1" applyAlignment="1">
      <alignment horizontal="center" vertical="center"/>
    </xf>
    <xf numFmtId="4" fontId="11" fillId="0" borderId="45" xfId="0" applyNumberFormat="1" applyFont="1" applyBorder="1" applyAlignment="1">
      <alignment vertical="center"/>
    </xf>
    <xf numFmtId="4" fontId="11" fillId="0" borderId="45" xfId="0" applyNumberFormat="1" applyFont="1" applyBorder="1" applyAlignment="1">
      <alignment horizontal="right" vertical="center"/>
    </xf>
    <xf numFmtId="3" fontId="11" fillId="0" borderId="45" xfId="0" applyNumberFormat="1" applyFont="1" applyBorder="1" applyAlignment="1">
      <alignment horizontal="right" vertical="center"/>
    </xf>
    <xf numFmtId="0" fontId="11" fillId="0" borderId="46" xfId="0" applyFont="1" applyBorder="1" applyAlignment="1">
      <alignment vertical="center"/>
    </xf>
    <xf numFmtId="0" fontId="10" fillId="0" borderId="44" xfId="0" applyFont="1" applyBorder="1" applyAlignment="1">
      <alignment horizontal="center" vertical="center"/>
    </xf>
    <xf numFmtId="0" fontId="10" fillId="0" borderId="16" xfId="0" applyFont="1" applyBorder="1" applyAlignment="1">
      <alignment vertical="center" wrapText="1"/>
    </xf>
    <xf numFmtId="4" fontId="11" fillId="0" borderId="17" xfId="0" applyNumberFormat="1" applyFont="1" applyBorder="1"/>
    <xf numFmtId="0" fontId="11" fillId="0" borderId="48" xfId="0" applyFont="1" applyBorder="1" applyAlignment="1">
      <alignment horizontal="center" vertical="center"/>
    </xf>
    <xf numFmtId="4" fontId="11" fillId="0" borderId="4" xfId="0" applyNumberFormat="1" applyFont="1" applyBorder="1"/>
    <xf numFmtId="0" fontId="11" fillId="0" borderId="19" xfId="0" applyFont="1" applyBorder="1"/>
    <xf numFmtId="0" fontId="11" fillId="0" borderId="48" xfId="0" applyFont="1" applyBorder="1" applyAlignment="1" applyProtection="1">
      <alignment vertical="center" wrapText="1"/>
      <protection locked="0"/>
    </xf>
    <xf numFmtId="0" fontId="11" fillId="0" borderId="76" xfId="0" applyFont="1" applyBorder="1" applyAlignment="1">
      <alignment vertical="center" wrapText="1"/>
    </xf>
    <xf numFmtId="0" fontId="11" fillId="4" borderId="12" xfId="0" applyFont="1" applyFill="1" applyBorder="1" applyProtection="1">
      <protection locked="0"/>
    </xf>
    <xf numFmtId="0" fontId="11" fillId="4" borderId="12" xfId="0" applyFont="1" applyFill="1" applyBorder="1" applyAlignment="1" applyProtection="1">
      <alignment horizontal="center" vertical="center"/>
      <protection locked="0"/>
    </xf>
    <xf numFmtId="0" fontId="11" fillId="4" borderId="39" xfId="0" applyFont="1" applyFill="1" applyBorder="1" applyAlignment="1" applyProtection="1">
      <alignment horizontal="center" vertical="center"/>
      <protection locked="0"/>
    </xf>
    <xf numFmtId="0" fontId="11" fillId="4" borderId="90" xfId="0" applyFont="1" applyFill="1" applyBorder="1" applyAlignment="1" applyProtection="1">
      <alignment vertical="center"/>
      <protection locked="0"/>
    </xf>
    <xf numFmtId="49" fontId="11" fillId="4" borderId="90" xfId="0" applyNumberFormat="1" applyFont="1" applyFill="1" applyBorder="1" applyAlignment="1" applyProtection="1">
      <alignment vertical="center"/>
      <protection locked="0"/>
    </xf>
    <xf numFmtId="0" fontId="11" fillId="0" borderId="89" xfId="0" applyFont="1" applyBorder="1" applyAlignment="1">
      <alignment vertical="center"/>
    </xf>
    <xf numFmtId="0" fontId="11" fillId="4" borderId="12" xfId="0" applyFont="1" applyFill="1" applyBorder="1"/>
    <xf numFmtId="0" fontId="11" fillId="0" borderId="4" xfId="0" applyFont="1" applyBorder="1" applyAlignment="1" applyProtection="1">
      <alignment vertical="center" wrapText="1"/>
      <protection locked="0"/>
    </xf>
    <xf numFmtId="0" fontId="11" fillId="0" borderId="44" xfId="0" applyFont="1" applyBorder="1" applyAlignment="1">
      <alignment vertical="center" wrapText="1"/>
    </xf>
    <xf numFmtId="4" fontId="11" fillId="0" borderId="44" xfId="0" applyNumberFormat="1" applyFont="1" applyBorder="1" applyAlignment="1">
      <alignment vertical="center"/>
    </xf>
    <xf numFmtId="4" fontId="11" fillId="0" borderId="44" xfId="0" applyNumberFormat="1" applyFont="1" applyBorder="1" applyAlignment="1">
      <alignment horizontal="right" vertical="center"/>
    </xf>
    <xf numFmtId="3" fontId="11" fillId="0" borderId="44" xfId="0" applyNumberFormat="1" applyFont="1" applyBorder="1" applyAlignment="1">
      <alignment horizontal="right" vertical="center"/>
    </xf>
    <xf numFmtId="1" fontId="11" fillId="0" borderId="8" xfId="0" applyNumberFormat="1" applyFont="1" applyBorder="1" applyAlignment="1">
      <alignment horizontal="center" vertical="center"/>
    </xf>
    <xf numFmtId="1" fontId="11" fillId="0" borderId="12" xfId="0" applyNumberFormat="1" applyFont="1" applyBorder="1" applyAlignment="1">
      <alignment horizontal="center" vertical="center"/>
    </xf>
    <xf numFmtId="1" fontId="11" fillId="0" borderId="13" xfId="0" applyNumberFormat="1" applyFont="1" applyBorder="1" applyAlignment="1">
      <alignment horizontal="center" vertical="center"/>
    </xf>
    <xf numFmtId="0" fontId="11" fillId="0" borderId="45" xfId="0" applyFont="1" applyBorder="1" applyAlignment="1">
      <alignment vertical="center" wrapText="1"/>
    </xf>
    <xf numFmtId="1" fontId="11" fillId="0" borderId="21" xfId="0" applyNumberFormat="1" applyFont="1" applyBorder="1" applyAlignment="1">
      <alignment horizontal="center"/>
    </xf>
    <xf numFmtId="1" fontId="11" fillId="0" borderId="12" xfId="0" applyNumberFormat="1" applyFont="1" applyBorder="1" applyAlignment="1">
      <alignment horizontal="center"/>
    </xf>
    <xf numFmtId="0" fontId="11" fillId="4" borderId="4" xfId="0" applyFont="1" applyFill="1" applyBorder="1" applyAlignment="1">
      <alignment vertical="center"/>
    </xf>
    <xf numFmtId="0" fontId="11" fillId="0" borderId="30" xfId="0" applyFont="1" applyBorder="1"/>
    <xf numFmtId="49" fontId="11" fillId="0" borderId="8" xfId="0" applyNumberFormat="1" applyFont="1" applyBorder="1"/>
    <xf numFmtId="49" fontId="11" fillId="0" borderId="9" xfId="0" applyNumberFormat="1" applyFont="1" applyBorder="1" applyAlignment="1">
      <alignment horizontal="center" vertical="center"/>
    </xf>
    <xf numFmtId="49" fontId="11" fillId="0" borderId="91" xfId="0" applyNumberFormat="1" applyFont="1" applyBorder="1" applyAlignment="1">
      <alignment horizontal="center"/>
    </xf>
    <xf numFmtId="0" fontId="11" fillId="0" borderId="92" xfId="0" applyFont="1" applyBorder="1" applyAlignment="1"/>
    <xf numFmtId="0" fontId="11" fillId="0" borderId="10" xfId="0" applyFont="1" applyBorder="1"/>
    <xf numFmtId="1" fontId="10" fillId="0" borderId="44" xfId="0" applyNumberFormat="1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4" fontId="10" fillId="0" borderId="17" xfId="0" applyNumberFormat="1" applyFont="1" applyBorder="1" applyAlignment="1">
      <alignment vertical="center"/>
    </xf>
    <xf numFmtId="1" fontId="10" fillId="0" borderId="16" xfId="0" applyNumberFormat="1" applyFont="1" applyBorder="1" applyAlignment="1">
      <alignment horizontal="center" vertical="center"/>
    </xf>
    <xf numFmtId="0" fontId="10" fillId="0" borderId="30" xfId="0" applyFont="1" applyBorder="1"/>
    <xf numFmtId="3" fontId="10" fillId="0" borderId="17" xfId="0" applyNumberFormat="1" applyFont="1" applyBorder="1" applyAlignment="1">
      <alignment vertical="center"/>
    </xf>
    <xf numFmtId="3" fontId="10" fillId="0" borderId="4" xfId="0" applyNumberFormat="1" applyFont="1" applyFill="1" applyBorder="1" applyAlignment="1">
      <alignment horizontal="center" vertical="center"/>
    </xf>
    <xf numFmtId="4" fontId="10" fillId="0" borderId="95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vertical="center"/>
    </xf>
    <xf numFmtId="3" fontId="11" fillId="0" borderId="8" xfId="0" applyNumberFormat="1" applyFont="1" applyBorder="1" applyAlignment="1"/>
    <xf numFmtId="0" fontId="11" fillId="0" borderId="19" xfId="0" applyFont="1" applyBorder="1" applyAlignment="1"/>
    <xf numFmtId="0" fontId="11" fillId="4" borderId="12" xfId="0" applyFont="1" applyFill="1" applyBorder="1" applyAlignment="1">
      <alignment horizontal="center"/>
    </xf>
    <xf numFmtId="3" fontId="11" fillId="4" borderId="12" xfId="0" applyNumberFormat="1" applyFont="1" applyFill="1" applyBorder="1"/>
    <xf numFmtId="4" fontId="11" fillId="4" borderId="12" xfId="0" applyNumberFormat="1" applyFont="1" applyFill="1" applyBorder="1" applyAlignment="1">
      <alignment horizontal="right"/>
    </xf>
    <xf numFmtId="4" fontId="11" fillId="4" borderId="39" xfId="0" applyNumberFormat="1" applyFont="1" applyFill="1" applyBorder="1" applyAlignment="1">
      <alignment horizontal="right"/>
    </xf>
    <xf numFmtId="0" fontId="11" fillId="4" borderId="22" xfId="0" applyFont="1" applyFill="1" applyBorder="1"/>
    <xf numFmtId="0" fontId="11" fillId="0" borderId="13" xfId="0" applyFont="1" applyBorder="1" applyAlignment="1" applyProtection="1">
      <alignment vertical="center" wrapText="1"/>
      <protection locked="0"/>
    </xf>
    <xf numFmtId="3" fontId="11" fillId="0" borderId="8" xfId="1" applyNumberFormat="1" applyFont="1" applyFill="1" applyBorder="1" applyAlignment="1" applyProtection="1">
      <alignment vertical="center"/>
    </xf>
    <xf numFmtId="3" fontId="11" fillId="0" borderId="17" xfId="1" applyNumberFormat="1" applyFont="1" applyFill="1" applyBorder="1" applyAlignment="1" applyProtection="1">
      <alignment vertical="center"/>
    </xf>
    <xf numFmtId="4" fontId="11" fillId="0" borderId="17" xfId="1" applyNumberFormat="1" applyFont="1" applyFill="1" applyBorder="1" applyAlignment="1" applyProtection="1">
      <alignment horizontal="right" vertical="center"/>
    </xf>
    <xf numFmtId="3" fontId="11" fillId="0" borderId="45" xfId="0" applyNumberFormat="1" applyFont="1" applyBorder="1" applyAlignment="1">
      <alignment vertical="center"/>
    </xf>
    <xf numFmtId="0" fontId="11" fillId="0" borderId="42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2" fontId="11" fillId="0" borderId="45" xfId="0" applyNumberFormat="1" applyFont="1" applyBorder="1" applyAlignment="1">
      <alignment horizontal="right"/>
    </xf>
    <xf numFmtId="0" fontId="10" fillId="0" borderId="23" xfId="0" applyFont="1" applyBorder="1" applyAlignment="1">
      <alignment vertical="center"/>
    </xf>
    <xf numFmtId="1" fontId="10" fillId="0" borderId="17" xfId="0" applyNumberFormat="1" applyFont="1" applyBorder="1" applyAlignment="1">
      <alignment horizontal="center" vertical="center"/>
    </xf>
    <xf numFmtId="3" fontId="10" fillId="0" borderId="17" xfId="1" applyNumberFormat="1" applyFont="1" applyFill="1" applyBorder="1" applyAlignment="1" applyProtection="1">
      <alignment vertical="center"/>
    </xf>
    <xf numFmtId="0" fontId="10" fillId="0" borderId="42" xfId="0" applyFont="1" applyBorder="1" applyAlignment="1">
      <alignment vertical="center" wrapText="1"/>
    </xf>
    <xf numFmtId="3" fontId="10" fillId="0" borderId="42" xfId="0" applyNumberFormat="1" applyFont="1" applyBorder="1" applyAlignment="1">
      <alignment vertical="center"/>
    </xf>
    <xf numFmtId="4" fontId="10" fillId="0" borderId="42" xfId="0" applyNumberFormat="1" applyFont="1" applyBorder="1" applyAlignment="1">
      <alignment horizontal="right" vertical="center"/>
    </xf>
    <xf numFmtId="0" fontId="10" fillId="0" borderId="96" xfId="0" applyFont="1" applyBorder="1" applyAlignment="1">
      <alignment vertical="center"/>
    </xf>
    <xf numFmtId="0" fontId="10" fillId="0" borderId="24" xfId="0" applyFont="1" applyBorder="1"/>
    <xf numFmtId="0" fontId="10" fillId="0" borderId="22" xfId="0" applyFont="1" applyBorder="1"/>
    <xf numFmtId="0" fontId="10" fillId="0" borderId="38" xfId="0" applyFont="1" applyBorder="1" applyAlignment="1">
      <alignment horizontal="center" vertical="center"/>
    </xf>
    <xf numFmtId="0" fontId="10" fillId="0" borderId="56" xfId="0" applyFont="1" applyFill="1" applyBorder="1" applyAlignment="1">
      <alignment horizontal="center" vertical="center" wrapText="1"/>
    </xf>
    <xf numFmtId="4" fontId="10" fillId="0" borderId="65" xfId="0" applyNumberFormat="1" applyFont="1" applyFill="1" applyBorder="1" applyAlignment="1">
      <alignment horizontal="right" vertical="center"/>
    </xf>
    <xf numFmtId="3" fontId="11" fillId="0" borderId="9" xfId="1" applyNumberFormat="1" applyFont="1" applyFill="1" applyBorder="1" applyAlignment="1" applyProtection="1">
      <alignment horizontal="right" vertical="center"/>
    </xf>
    <xf numFmtId="4" fontId="11" fillId="0" borderId="76" xfId="0" applyNumberFormat="1" applyFont="1" applyBorder="1" applyAlignment="1">
      <alignment horizontal="right" vertical="center"/>
    </xf>
    <xf numFmtId="3" fontId="11" fillId="0" borderId="3" xfId="0" applyNumberFormat="1" applyFont="1" applyBorder="1" applyAlignment="1">
      <alignment vertical="center"/>
    </xf>
    <xf numFmtId="4" fontId="11" fillId="3" borderId="12" xfId="0" applyNumberFormat="1" applyFont="1" applyFill="1" applyBorder="1" applyAlignment="1">
      <alignment horizontal="right"/>
    </xf>
    <xf numFmtId="0" fontId="10" fillId="0" borderId="17" xfId="0" applyFont="1" applyBorder="1" applyAlignment="1" applyProtection="1">
      <alignment vertical="center"/>
      <protection locked="0"/>
    </xf>
    <xf numFmtId="4" fontId="10" fillId="0" borderId="4" xfId="0" applyNumberFormat="1" applyFont="1" applyBorder="1" applyAlignment="1">
      <alignment vertical="center"/>
    </xf>
    <xf numFmtId="0" fontId="10" fillId="0" borderId="27" xfId="0" applyFont="1" applyBorder="1" applyAlignment="1">
      <alignment vertical="center"/>
    </xf>
    <xf numFmtId="0" fontId="11" fillId="0" borderId="71" xfId="0" applyFont="1" applyBorder="1" applyAlignment="1">
      <alignment horizontal="center" vertical="center"/>
    </xf>
    <xf numFmtId="0" fontId="11" fillId="0" borderId="27" xfId="0" applyFont="1" applyBorder="1" applyAlignment="1">
      <alignment vertical="center"/>
    </xf>
    <xf numFmtId="3" fontId="11" fillId="0" borderId="22" xfId="0" applyNumberFormat="1" applyFont="1" applyBorder="1" applyAlignment="1">
      <alignment vertical="center"/>
    </xf>
    <xf numFmtId="0" fontId="11" fillId="0" borderId="97" xfId="0" applyFont="1" applyBorder="1"/>
    <xf numFmtId="0" fontId="11" fillId="0" borderId="98" xfId="0" applyFont="1" applyBorder="1"/>
    <xf numFmtId="3" fontId="11" fillId="0" borderId="53" xfId="0" applyNumberFormat="1" applyFont="1" applyBorder="1" applyAlignment="1">
      <alignment vertical="center"/>
    </xf>
    <xf numFmtId="2" fontId="11" fillId="0" borderId="53" xfId="0" applyNumberFormat="1" applyFont="1" applyBorder="1" applyAlignment="1">
      <alignment horizontal="right" vertical="center"/>
    </xf>
    <xf numFmtId="3" fontId="11" fillId="0" borderId="53" xfId="0" applyNumberFormat="1" applyFont="1" applyBorder="1" applyAlignment="1">
      <alignment horizontal="right" vertical="center"/>
    </xf>
    <xf numFmtId="0" fontId="11" fillId="0" borderId="99" xfId="0" applyFont="1" applyBorder="1"/>
    <xf numFmtId="3" fontId="11" fillId="0" borderId="98" xfId="0" applyNumberFormat="1" applyFont="1" applyBorder="1" applyAlignment="1">
      <alignment vertical="center"/>
    </xf>
    <xf numFmtId="2" fontId="11" fillId="0" borderId="98" xfId="0" applyNumberFormat="1" applyFont="1" applyBorder="1" applyAlignment="1">
      <alignment horizontal="right" vertical="center"/>
    </xf>
    <xf numFmtId="3" fontId="11" fillId="0" borderId="98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 wrapText="1"/>
    </xf>
    <xf numFmtId="3" fontId="11" fillId="0" borderId="71" xfId="0" applyNumberFormat="1" applyFont="1" applyBorder="1" applyAlignment="1">
      <alignment horizontal="right" vertical="center"/>
    </xf>
    <xf numFmtId="2" fontId="11" fillId="0" borderId="71" xfId="0" applyNumberFormat="1" applyFont="1" applyBorder="1" applyAlignment="1">
      <alignment horizontal="right" vertical="center"/>
    </xf>
    <xf numFmtId="0" fontId="11" fillId="0" borderId="100" xfId="0" applyFont="1" applyBorder="1"/>
    <xf numFmtId="0" fontId="10" fillId="0" borderId="101" xfId="0" applyFont="1" applyBorder="1" applyAlignment="1">
      <alignment vertical="center"/>
    </xf>
    <xf numFmtId="3" fontId="10" fillId="0" borderId="101" xfId="0" applyNumberFormat="1" applyFont="1" applyBorder="1" applyAlignment="1">
      <alignment vertical="center"/>
    </xf>
    <xf numFmtId="4" fontId="10" fillId="0" borderId="101" xfId="0" applyNumberFormat="1" applyFont="1" applyBorder="1" applyAlignment="1">
      <alignment vertical="center"/>
    </xf>
    <xf numFmtId="4" fontId="10" fillId="0" borderId="55" xfId="0" applyNumberFormat="1" applyFont="1" applyFill="1" applyBorder="1" applyAlignment="1">
      <alignment horizontal="right" vertical="center"/>
    </xf>
    <xf numFmtId="0" fontId="10" fillId="0" borderId="73" xfId="0" applyFont="1" applyFill="1" applyBorder="1" applyAlignment="1">
      <alignment vertical="center"/>
    </xf>
    <xf numFmtId="0" fontId="11" fillId="2" borderId="93" xfId="0" applyFont="1" applyFill="1" applyBorder="1"/>
    <xf numFmtId="0" fontId="11" fillId="2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/>
    </xf>
    <xf numFmtId="0" fontId="11" fillId="2" borderId="102" xfId="0" applyFont="1" applyFill="1" applyBorder="1" applyAlignment="1">
      <alignment horizontal="center" vertical="center"/>
    </xf>
    <xf numFmtId="0" fontId="11" fillId="0" borderId="44" xfId="0" applyFont="1" applyBorder="1" applyAlignment="1">
      <alignment horizontal="center"/>
    </xf>
    <xf numFmtId="3" fontId="11" fillId="0" borderId="44" xfId="0" applyNumberFormat="1" applyFont="1" applyBorder="1"/>
    <xf numFmtId="4" fontId="11" fillId="0" borderId="44" xfId="0" applyNumberFormat="1" applyFont="1" applyBorder="1" applyAlignment="1">
      <alignment horizontal="right"/>
    </xf>
    <xf numFmtId="0" fontId="11" fillId="0" borderId="89" xfId="0" applyFont="1" applyBorder="1"/>
    <xf numFmtId="3" fontId="11" fillId="0" borderId="25" xfId="0" applyNumberFormat="1" applyFont="1" applyBorder="1" applyAlignment="1">
      <alignment vertical="center"/>
    </xf>
    <xf numFmtId="3" fontId="11" fillId="0" borderId="8" xfId="1" applyNumberFormat="1" applyFont="1" applyFill="1" applyBorder="1" applyAlignment="1" applyProtection="1">
      <alignment horizontal="right" vertical="center" wrapText="1"/>
    </xf>
    <xf numFmtId="4" fontId="11" fillId="0" borderId="8" xfId="1" applyNumberFormat="1" applyFont="1" applyFill="1" applyBorder="1" applyAlignment="1" applyProtection="1">
      <alignment horizontal="right" vertical="center" wrapText="1"/>
    </xf>
    <xf numFmtId="0" fontId="11" fillId="0" borderId="45" xfId="0" applyFont="1" applyBorder="1" applyAlignment="1">
      <alignment vertical="center"/>
    </xf>
    <xf numFmtId="0" fontId="11" fillId="0" borderId="37" xfId="0" applyFont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vertical="center"/>
    </xf>
    <xf numFmtId="0" fontId="11" fillId="4" borderId="28" xfId="0" applyFont="1" applyFill="1" applyBorder="1"/>
    <xf numFmtId="3" fontId="10" fillId="4" borderId="10" xfId="0" applyNumberFormat="1" applyFont="1" applyFill="1" applyBorder="1" applyAlignment="1">
      <alignment vertical="center"/>
    </xf>
    <xf numFmtId="0" fontId="11" fillId="4" borderId="48" xfId="0" applyFont="1" applyFill="1" applyBorder="1" applyAlignment="1">
      <alignment horizontal="center" vertical="center"/>
    </xf>
    <xf numFmtId="0" fontId="11" fillId="4" borderId="48" xfId="0" applyFont="1" applyFill="1" applyBorder="1" applyAlignment="1">
      <alignment vertical="center" wrapText="1"/>
    </xf>
    <xf numFmtId="3" fontId="11" fillId="4" borderId="10" xfId="0" applyNumberFormat="1" applyFont="1" applyFill="1" applyBorder="1" applyAlignment="1">
      <alignment vertical="center"/>
    </xf>
    <xf numFmtId="4" fontId="11" fillId="4" borderId="10" xfId="0" applyNumberFormat="1" applyFont="1" applyFill="1" applyBorder="1" applyAlignment="1">
      <alignment horizontal="right" vertical="center"/>
    </xf>
    <xf numFmtId="0" fontId="11" fillId="4" borderId="4" xfId="0" applyFont="1" applyFill="1" applyBorder="1" applyAlignment="1">
      <alignment horizontal="center"/>
    </xf>
    <xf numFmtId="0" fontId="11" fillId="4" borderId="17" xfId="0" applyFont="1" applyFill="1" applyBorder="1" applyAlignment="1">
      <alignment horizontal="center" vertical="center"/>
    </xf>
    <xf numFmtId="3" fontId="10" fillId="4" borderId="17" xfId="0" applyNumberFormat="1" applyFont="1" applyFill="1" applyBorder="1" applyAlignment="1">
      <alignment vertical="center"/>
    </xf>
    <xf numFmtId="0" fontId="11" fillId="4" borderId="71" xfId="0" applyFont="1" applyFill="1" applyBorder="1" applyAlignment="1">
      <alignment horizontal="center" vertical="center"/>
    </xf>
    <xf numFmtId="3" fontId="11" fillId="4" borderId="71" xfId="0" applyNumberFormat="1" applyFont="1" applyFill="1" applyBorder="1" applyAlignment="1">
      <alignment vertical="center"/>
    </xf>
    <xf numFmtId="3" fontId="11" fillId="4" borderId="16" xfId="0" applyNumberFormat="1" applyFont="1" applyFill="1" applyBorder="1" applyAlignment="1">
      <alignment vertical="center"/>
    </xf>
    <xf numFmtId="0" fontId="11" fillId="4" borderId="50" xfId="0" applyFont="1" applyFill="1" applyBorder="1"/>
    <xf numFmtId="4" fontId="11" fillId="4" borderId="71" xfId="0" applyNumberFormat="1" applyFont="1" applyFill="1" applyBorder="1" applyAlignment="1">
      <alignment horizontal="right" vertical="center"/>
    </xf>
    <xf numFmtId="4" fontId="11" fillId="4" borderId="16" xfId="0" applyNumberFormat="1" applyFont="1" applyFill="1" applyBorder="1" applyAlignment="1">
      <alignment horizontal="right" vertical="center"/>
    </xf>
    <xf numFmtId="0" fontId="11" fillId="4" borderId="30" xfId="0" applyFont="1" applyFill="1" applyBorder="1"/>
    <xf numFmtId="0" fontId="11" fillId="4" borderId="4" xfId="0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/>
    </xf>
    <xf numFmtId="3" fontId="11" fillId="0" borderId="8" xfId="0" applyNumberFormat="1" applyFont="1" applyBorder="1" applyAlignment="1" applyProtection="1">
      <alignment vertical="center" wrapText="1"/>
      <protection locked="0"/>
    </xf>
    <xf numFmtId="0" fontId="11" fillId="0" borderId="82" xfId="0" applyFont="1" applyBorder="1" applyAlignment="1">
      <alignment vertical="center"/>
    </xf>
    <xf numFmtId="2" fontId="11" fillId="0" borderId="44" xfId="0" applyNumberFormat="1" applyFont="1" applyBorder="1" applyAlignment="1">
      <alignment horizontal="right"/>
    </xf>
    <xf numFmtId="0" fontId="10" fillId="0" borderId="93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3" fontId="10" fillId="0" borderId="17" xfId="1" applyNumberFormat="1" applyFont="1" applyFill="1" applyBorder="1" applyAlignment="1" applyProtection="1">
      <alignment horizontal="right" vertical="center" wrapText="1"/>
    </xf>
    <xf numFmtId="4" fontId="10" fillId="0" borderId="17" xfId="1" applyNumberFormat="1" applyFont="1" applyFill="1" applyBorder="1" applyAlignment="1" applyProtection="1">
      <alignment horizontal="right" vertical="center" wrapText="1"/>
    </xf>
    <xf numFmtId="3" fontId="10" fillId="0" borderId="17" xfId="0" applyNumberFormat="1" applyFont="1" applyBorder="1" applyAlignment="1">
      <alignment vertical="center" wrapText="1"/>
    </xf>
    <xf numFmtId="4" fontId="10" fillId="0" borderId="17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horizontal="center" vertical="center" wrapText="1"/>
    </xf>
    <xf numFmtId="3" fontId="10" fillId="0" borderId="10" xfId="1" applyNumberFormat="1" applyFont="1" applyFill="1" applyBorder="1" applyAlignment="1" applyProtection="1">
      <alignment horizontal="right" vertical="center" wrapText="1"/>
    </xf>
    <xf numFmtId="4" fontId="10" fillId="0" borderId="10" xfId="1" applyNumberFormat="1" applyFont="1" applyFill="1" applyBorder="1" applyAlignment="1" applyProtection="1">
      <alignment horizontal="right" vertical="center" wrapText="1"/>
    </xf>
    <xf numFmtId="0" fontId="10" fillId="0" borderId="19" xfId="0" applyFont="1" applyBorder="1" applyAlignment="1">
      <alignment vertical="center" wrapText="1"/>
    </xf>
    <xf numFmtId="4" fontId="10" fillId="4" borderId="10" xfId="0" applyNumberFormat="1" applyFont="1" applyFill="1" applyBorder="1" applyAlignment="1">
      <alignment horizontal="right" vertical="center"/>
    </xf>
    <xf numFmtId="0" fontId="10" fillId="4" borderId="17" xfId="0" applyFont="1" applyFill="1" applyBorder="1" applyAlignment="1">
      <alignment vertical="center"/>
    </xf>
    <xf numFmtId="0" fontId="10" fillId="4" borderId="27" xfId="0" applyFont="1" applyFill="1" applyBorder="1" applyAlignment="1">
      <alignment horizontal="center" vertical="center"/>
    </xf>
    <xf numFmtId="4" fontId="10" fillId="4" borderId="68" xfId="0" applyNumberFormat="1" applyFont="1" applyFill="1" applyBorder="1" applyAlignment="1">
      <alignment horizontal="right" vertical="center"/>
    </xf>
    <xf numFmtId="4" fontId="10" fillId="4" borderId="17" xfId="0" applyNumberFormat="1" applyFont="1" applyFill="1" applyBorder="1" applyAlignment="1">
      <alignment horizontal="right" vertical="center"/>
    </xf>
    <xf numFmtId="3" fontId="10" fillId="4" borderId="71" xfId="0" applyNumberFormat="1" applyFont="1" applyFill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4" fontId="10" fillId="4" borderId="16" xfId="0" applyNumberFormat="1" applyFont="1" applyFill="1" applyBorder="1" applyAlignment="1">
      <alignment horizontal="right" vertical="center"/>
    </xf>
    <xf numFmtId="0" fontId="10" fillId="4" borderId="28" xfId="0" applyFont="1" applyFill="1" applyBorder="1"/>
    <xf numFmtId="0" fontId="10" fillId="0" borderId="86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 wrapText="1"/>
    </xf>
    <xf numFmtId="3" fontId="10" fillId="0" borderId="86" xfId="1" applyNumberFormat="1" applyFont="1" applyFill="1" applyBorder="1" applyAlignment="1" applyProtection="1">
      <alignment vertical="center"/>
    </xf>
    <xf numFmtId="4" fontId="10" fillId="0" borderId="86" xfId="1" applyNumberFormat="1" applyFont="1" applyFill="1" applyBorder="1" applyAlignment="1" applyProtection="1">
      <alignment horizontal="right" vertical="center"/>
    </xf>
    <xf numFmtId="0" fontId="11" fillId="0" borderId="10" xfId="0" applyFont="1" applyBorder="1" applyAlignment="1">
      <alignment vertical="center"/>
    </xf>
    <xf numFmtId="0" fontId="10" fillId="0" borderId="103" xfId="0" applyFont="1" applyBorder="1" applyAlignment="1">
      <alignment horizontal="center" vertical="center"/>
    </xf>
    <xf numFmtId="0" fontId="10" fillId="0" borderId="87" xfId="0" applyFont="1" applyBorder="1" applyAlignment="1">
      <alignment vertical="center"/>
    </xf>
    <xf numFmtId="0" fontId="11" fillId="0" borderId="88" xfId="0" applyFont="1" applyBorder="1" applyAlignment="1">
      <alignment horizontal="center" vertical="center"/>
    </xf>
    <xf numFmtId="3" fontId="10" fillId="0" borderId="56" xfId="1" applyNumberFormat="1" applyFont="1" applyFill="1" applyBorder="1" applyAlignment="1" applyProtection="1">
      <alignment vertical="center"/>
    </xf>
    <xf numFmtId="49" fontId="11" fillId="0" borderId="4" xfId="0" applyNumberFormat="1" applyFont="1" applyBorder="1" applyAlignment="1">
      <alignment vertical="center"/>
    </xf>
    <xf numFmtId="3" fontId="11" fillId="0" borderId="24" xfId="0" applyNumberFormat="1" applyFont="1" applyBorder="1" applyAlignment="1">
      <alignment vertical="center"/>
    </xf>
    <xf numFmtId="3" fontId="11" fillId="0" borderId="104" xfId="0" applyNumberFormat="1" applyFont="1" applyBorder="1" applyAlignment="1">
      <alignment vertical="center"/>
    </xf>
    <xf numFmtId="49" fontId="11" fillId="0" borderId="105" xfId="0" applyNumberFormat="1" applyFont="1" applyBorder="1" applyAlignment="1">
      <alignment horizontal="center" vertical="center"/>
    </xf>
    <xf numFmtId="49" fontId="11" fillId="0" borderId="51" xfId="0" applyNumberFormat="1" applyFont="1" applyBorder="1" applyAlignment="1">
      <alignment horizontal="center"/>
    </xf>
    <xf numFmtId="3" fontId="11" fillId="0" borderId="51" xfId="0" applyNumberFormat="1" applyFont="1" applyBorder="1" applyAlignment="1">
      <alignment vertical="center"/>
    </xf>
    <xf numFmtId="4" fontId="11" fillId="0" borderId="51" xfId="0" applyNumberFormat="1" applyFont="1" applyBorder="1" applyAlignment="1">
      <alignment vertical="center"/>
    </xf>
    <xf numFmtId="0" fontId="11" fillId="0" borderId="104" xfId="0" applyFont="1" applyBorder="1"/>
    <xf numFmtId="0" fontId="11" fillId="0" borderId="51" xfId="0" applyFont="1" applyBorder="1"/>
    <xf numFmtId="4" fontId="11" fillId="0" borderId="51" xfId="0" applyNumberFormat="1" applyFont="1" applyBorder="1"/>
    <xf numFmtId="0" fontId="11" fillId="0" borderId="107" xfId="0" applyFont="1" applyBorder="1"/>
    <xf numFmtId="4" fontId="11" fillId="0" borderId="91" xfId="0" applyNumberFormat="1" applyFont="1" applyBorder="1"/>
    <xf numFmtId="0" fontId="10" fillId="0" borderId="105" xfId="0" applyFont="1" applyBorder="1" applyAlignment="1" applyProtection="1">
      <alignment vertical="center"/>
      <protection locked="0"/>
    </xf>
    <xf numFmtId="3" fontId="10" fillId="0" borderId="105" xfId="0" applyNumberFormat="1" applyFont="1" applyBorder="1" applyAlignment="1">
      <alignment vertical="center"/>
    </xf>
    <xf numFmtId="4" fontId="10" fillId="0" borderId="105" xfId="0" applyNumberFormat="1" applyFont="1" applyBorder="1" applyAlignment="1">
      <alignment vertical="center"/>
    </xf>
    <xf numFmtId="3" fontId="10" fillId="0" borderId="55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/>
    </xf>
    <xf numFmtId="3" fontId="11" fillId="0" borderId="4" xfId="0" applyNumberFormat="1" applyFont="1" applyBorder="1" applyAlignment="1"/>
    <xf numFmtId="0" fontId="11" fillId="0" borderId="24" xfId="0" applyFont="1" applyBorder="1" applyAlignment="1"/>
    <xf numFmtId="3" fontId="11" fillId="0" borderId="12" xfId="0" applyNumberFormat="1" applyFont="1" applyBorder="1" applyAlignment="1"/>
    <xf numFmtId="0" fontId="11" fillId="0" borderId="22" xfId="0" applyFont="1" applyBorder="1" applyAlignment="1"/>
    <xf numFmtId="4" fontId="11" fillId="0" borderId="39" xfId="0" applyNumberFormat="1" applyFont="1" applyBorder="1" applyAlignment="1">
      <alignment vertical="center"/>
    </xf>
    <xf numFmtId="4" fontId="11" fillId="0" borderId="76" xfId="0" applyNumberFormat="1" applyFont="1" applyBorder="1" applyAlignment="1">
      <alignment vertical="center"/>
    </xf>
    <xf numFmtId="3" fontId="11" fillId="0" borderId="31" xfId="0" applyNumberFormat="1" applyFont="1" applyBorder="1" applyAlignment="1">
      <alignment vertical="center"/>
    </xf>
    <xf numFmtId="3" fontId="11" fillId="0" borderId="94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/>
    <xf numFmtId="0" fontId="10" fillId="0" borderId="28" xfId="0" applyFont="1" applyBorder="1" applyAlignment="1"/>
    <xf numFmtId="3" fontId="10" fillId="0" borderId="34" xfId="0" applyNumberFormat="1" applyFont="1" applyBorder="1" applyAlignment="1">
      <alignment vertical="center"/>
    </xf>
    <xf numFmtId="4" fontId="11" fillId="0" borderId="66" xfId="0" applyNumberFormat="1" applyFont="1" applyBorder="1" applyAlignment="1">
      <alignment vertical="center"/>
    </xf>
    <xf numFmtId="0" fontId="11" fillId="0" borderId="110" xfId="0" applyFont="1" applyBorder="1" applyAlignment="1">
      <alignment horizontal="center" vertical="center"/>
    </xf>
    <xf numFmtId="0" fontId="11" fillId="0" borderId="110" xfId="0" applyFont="1" applyBorder="1" applyAlignment="1" applyProtection="1">
      <alignment vertical="center"/>
      <protection locked="0"/>
    </xf>
    <xf numFmtId="3" fontId="11" fillId="0" borderId="110" xfId="0" applyNumberFormat="1" applyFont="1" applyBorder="1" applyAlignment="1">
      <alignment vertical="center"/>
    </xf>
    <xf numFmtId="0" fontId="11" fillId="0" borderId="90" xfId="0" applyFont="1" applyBorder="1" applyAlignment="1">
      <alignment horizontal="center" vertical="center"/>
    </xf>
    <xf numFmtId="0" fontId="11" fillId="0" borderId="90" xfId="0" applyFont="1" applyBorder="1" applyAlignment="1" applyProtection="1">
      <alignment vertical="center"/>
      <protection locked="0"/>
    </xf>
    <xf numFmtId="3" fontId="11" fillId="0" borderId="90" xfId="0" applyNumberFormat="1" applyFont="1" applyBorder="1" applyAlignment="1">
      <alignment vertical="center"/>
    </xf>
    <xf numFmtId="0" fontId="11" fillId="0" borderId="90" xfId="0" applyFont="1" applyBorder="1"/>
    <xf numFmtId="3" fontId="11" fillId="0" borderId="111" xfId="0" applyNumberFormat="1" applyFont="1" applyBorder="1" applyAlignment="1">
      <alignment vertical="center"/>
    </xf>
    <xf numFmtId="4" fontId="11" fillId="0" borderId="111" xfId="0" applyNumberFormat="1" applyFont="1" applyBorder="1" applyAlignment="1">
      <alignment vertical="center"/>
    </xf>
    <xf numFmtId="0" fontId="11" fillId="0" borderId="112" xfId="0" applyFont="1" applyBorder="1" applyAlignment="1">
      <alignment horizontal="center" vertical="center"/>
    </xf>
    <xf numFmtId="0" fontId="11" fillId="0" borderId="112" xfId="0" applyFont="1" applyBorder="1"/>
    <xf numFmtId="3" fontId="11" fillId="0" borderId="112" xfId="0" applyNumberFormat="1" applyFont="1" applyBorder="1" applyAlignment="1">
      <alignment vertical="center"/>
    </xf>
    <xf numFmtId="4" fontId="11" fillId="0" borderId="112" xfId="0" applyNumberFormat="1" applyFont="1" applyBorder="1" applyAlignment="1">
      <alignment vertical="center"/>
    </xf>
    <xf numFmtId="4" fontId="11" fillId="0" borderId="112" xfId="0" applyNumberFormat="1" applyFont="1" applyBorder="1" applyAlignment="1">
      <alignment horizontal="right" vertical="center"/>
    </xf>
    <xf numFmtId="0" fontId="11" fillId="0" borderId="112" xfId="0" applyFont="1" applyBorder="1" applyProtection="1">
      <protection locked="0"/>
    </xf>
    <xf numFmtId="49" fontId="11" fillId="0" borderId="112" xfId="0" applyNumberFormat="1" applyFont="1" applyBorder="1"/>
    <xf numFmtId="0" fontId="11" fillId="0" borderId="113" xfId="0" applyFont="1" applyBorder="1" applyAlignment="1">
      <alignment horizontal="center" vertical="center"/>
    </xf>
    <xf numFmtId="0" fontId="11" fillId="0" borderId="113" xfId="0" applyFont="1" applyBorder="1"/>
    <xf numFmtId="3" fontId="11" fillId="0" borderId="113" xfId="0" applyNumberFormat="1" applyFont="1" applyBorder="1" applyAlignment="1">
      <alignment vertical="center"/>
    </xf>
    <xf numFmtId="4" fontId="11" fillId="0" borderId="113" xfId="0" applyNumberFormat="1" applyFont="1" applyBorder="1" applyAlignment="1">
      <alignment vertical="center"/>
    </xf>
    <xf numFmtId="4" fontId="11" fillId="0" borderId="113" xfId="0" applyNumberFormat="1" applyFont="1" applyBorder="1" applyAlignment="1">
      <alignment horizontal="right" vertical="center"/>
    </xf>
    <xf numFmtId="0" fontId="11" fillId="0" borderId="114" xfId="0" applyFont="1" applyBorder="1" applyAlignment="1">
      <alignment horizontal="center" vertical="center"/>
    </xf>
    <xf numFmtId="0" fontId="11" fillId="0" borderId="115" xfId="0" applyFont="1" applyBorder="1" applyAlignment="1">
      <alignment horizontal="center" vertical="center"/>
    </xf>
    <xf numFmtId="4" fontId="10" fillId="0" borderId="51" xfId="0" applyNumberFormat="1" applyFont="1" applyBorder="1" applyAlignment="1">
      <alignment vertical="center"/>
    </xf>
    <xf numFmtId="0" fontId="11" fillId="0" borderId="116" xfId="0" applyFont="1" applyBorder="1" applyAlignment="1">
      <alignment horizontal="center" vertical="center"/>
    </xf>
    <xf numFmtId="3" fontId="11" fillId="0" borderId="51" xfId="0" applyNumberFormat="1" applyFont="1" applyBorder="1"/>
    <xf numFmtId="0" fontId="11" fillId="0" borderId="112" xfId="0" applyFont="1" applyBorder="1" applyAlignment="1">
      <alignment horizontal="center"/>
    </xf>
    <xf numFmtId="3" fontId="11" fillId="0" borderId="112" xfId="0" applyNumberFormat="1" applyFont="1" applyBorder="1"/>
    <xf numFmtId="4" fontId="11" fillId="0" borderId="112" xfId="0" applyNumberFormat="1" applyFont="1" applyBorder="1"/>
    <xf numFmtId="3" fontId="11" fillId="0" borderId="112" xfId="0" applyNumberFormat="1" applyFont="1" applyBorder="1" applyAlignment="1">
      <alignment horizontal="right" vertical="center"/>
    </xf>
    <xf numFmtId="49" fontId="11" fillId="0" borderId="112" xfId="0" applyNumberFormat="1" applyFont="1" applyBorder="1" applyAlignment="1" applyProtection="1">
      <alignment vertical="center" wrapText="1"/>
      <protection locked="0"/>
    </xf>
    <xf numFmtId="0" fontId="11" fillId="0" borderId="117" xfId="0" applyFont="1" applyBorder="1" applyAlignment="1">
      <alignment horizontal="center"/>
    </xf>
    <xf numFmtId="0" fontId="11" fillId="0" borderId="117" xfId="0" applyFont="1" applyBorder="1"/>
    <xf numFmtId="3" fontId="11" fillId="0" borderId="117" xfId="0" applyNumberFormat="1" applyFont="1" applyBorder="1"/>
    <xf numFmtId="0" fontId="11" fillId="0" borderId="118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/>
      <protection locked="0"/>
    </xf>
    <xf numFmtId="4" fontId="10" fillId="0" borderId="55" xfId="0" applyNumberFormat="1" applyFont="1" applyBorder="1" applyAlignment="1" applyProtection="1">
      <alignment horizontal="right" vertical="center"/>
      <protection locked="0"/>
    </xf>
    <xf numFmtId="0" fontId="11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3" fontId="11" fillId="0" borderId="0" xfId="0" applyNumberFormat="1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0" fontId="11" fillId="2" borderId="1" xfId="0" applyFont="1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1" fillId="2" borderId="2" xfId="0" applyFont="1" applyFill="1" applyBorder="1" applyAlignment="1" applyProtection="1">
      <alignment horizontal="center" vertical="center"/>
      <protection locked="0"/>
    </xf>
    <xf numFmtId="0" fontId="11" fillId="2" borderId="2" xfId="0" applyFont="1" applyFill="1" applyBorder="1" applyAlignment="1" applyProtection="1">
      <alignment horizontal="center"/>
      <protection locked="0"/>
    </xf>
    <xf numFmtId="0" fontId="11" fillId="2" borderId="60" xfId="0" applyFont="1" applyFill="1" applyBorder="1" applyProtection="1">
      <protection locked="0"/>
    </xf>
    <xf numFmtId="0" fontId="11" fillId="2" borderId="3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49" fontId="11" fillId="2" borderId="4" xfId="0" applyNumberFormat="1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Alignment="1" applyProtection="1">
      <alignment horizontal="center"/>
      <protection locked="0"/>
    </xf>
    <xf numFmtId="0" fontId="11" fillId="2" borderId="4" xfId="0" applyFont="1" applyFill="1" applyBorder="1" applyAlignment="1" applyProtection="1">
      <alignment horizontal="center"/>
      <protection locked="0"/>
    </xf>
    <xf numFmtId="0" fontId="11" fillId="2" borderId="24" xfId="0" applyFont="1" applyFill="1" applyBorder="1" applyProtection="1"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1" fillId="2" borderId="62" xfId="0" applyFont="1" applyFill="1" applyBorder="1" applyAlignment="1" applyProtection="1">
      <alignment horizontal="center" vertical="center"/>
      <protection locked="0"/>
    </xf>
    <xf numFmtId="3" fontId="11" fillId="2" borderId="63" xfId="0" applyNumberFormat="1" applyFont="1" applyFill="1" applyBorder="1" applyAlignment="1" applyProtection="1">
      <alignment horizontal="center" vertical="center"/>
      <protection locked="0"/>
    </xf>
    <xf numFmtId="0" fontId="11" fillId="2" borderId="64" xfId="0" applyFont="1" applyFill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/>
      <protection locked="0"/>
    </xf>
    <xf numFmtId="4" fontId="11" fillId="0" borderId="8" xfId="0" applyNumberFormat="1" applyFont="1" applyBorder="1" applyProtection="1">
      <protection locked="0"/>
    </xf>
    <xf numFmtId="4" fontId="11" fillId="0" borderId="8" xfId="0" applyNumberFormat="1" applyFont="1" applyBorder="1" applyAlignment="1" applyProtection="1">
      <alignment horizontal="right"/>
      <protection locked="0"/>
    </xf>
    <xf numFmtId="3" fontId="11" fillId="0" borderId="8" xfId="0" applyNumberFormat="1" applyFont="1" applyBorder="1" applyProtection="1">
      <protection locked="0"/>
    </xf>
    <xf numFmtId="4" fontId="11" fillId="0" borderId="12" xfId="0" applyNumberFormat="1" applyFont="1" applyBorder="1" applyProtection="1">
      <protection locked="0"/>
    </xf>
    <xf numFmtId="4" fontId="11" fillId="0" borderId="12" xfId="0" applyNumberFormat="1" applyFont="1" applyBorder="1" applyAlignment="1" applyProtection="1">
      <alignment horizontal="right" vertical="center"/>
      <protection locked="0"/>
    </xf>
    <xf numFmtId="3" fontId="11" fillId="0" borderId="12" xfId="0" applyNumberFormat="1" applyFont="1" applyBorder="1" applyAlignment="1" applyProtection="1">
      <alignment horizontal="right" vertical="center"/>
      <protection locked="0"/>
    </xf>
    <xf numFmtId="3" fontId="11" fillId="0" borderId="4" xfId="0" applyNumberFormat="1" applyFont="1" applyBorder="1" applyAlignment="1" applyProtection="1">
      <alignment horizontal="right" vertical="center"/>
      <protection locked="0"/>
    </xf>
    <xf numFmtId="4" fontId="11" fillId="0" borderId="8" xfId="0" applyNumberFormat="1" applyFont="1" applyBorder="1" applyAlignment="1" applyProtection="1">
      <alignment vertical="center"/>
      <protection locked="0"/>
    </xf>
    <xf numFmtId="3" fontId="11" fillId="0" borderId="8" xfId="0" applyNumberFormat="1" applyFont="1" applyBorder="1" applyAlignment="1" applyProtection="1">
      <alignment vertical="center"/>
      <protection locked="0"/>
    </xf>
    <xf numFmtId="4" fontId="11" fillId="0" borderId="12" xfId="0" applyNumberFormat="1" applyFont="1" applyBorder="1" applyAlignment="1" applyProtection="1">
      <alignment vertical="center"/>
      <protection locked="0"/>
    </xf>
    <xf numFmtId="3" fontId="11" fillId="0" borderId="12" xfId="0" applyNumberFormat="1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 vertical="center"/>
      <protection locked="0"/>
    </xf>
    <xf numFmtId="4" fontId="11" fillId="0" borderId="13" xfId="0" applyNumberFormat="1" applyFont="1" applyBorder="1" applyAlignment="1" applyProtection="1">
      <alignment vertical="center"/>
      <protection locked="0"/>
    </xf>
    <xf numFmtId="3" fontId="11" fillId="0" borderId="13" xfId="0" applyNumberFormat="1" applyFont="1" applyBorder="1" applyAlignment="1" applyProtection="1">
      <alignment vertical="center"/>
      <protection locked="0"/>
    </xf>
    <xf numFmtId="3" fontId="11" fillId="0" borderId="3" xfId="0" applyNumberFormat="1" applyFont="1" applyBorder="1" applyAlignment="1" applyProtection="1">
      <alignment vertical="center"/>
      <protection locked="0"/>
    </xf>
    <xf numFmtId="4" fontId="11" fillId="0" borderId="9" xfId="0" applyNumberFormat="1" applyFont="1" applyBorder="1" applyAlignment="1" applyProtection="1">
      <alignment vertical="center"/>
      <protection locked="0"/>
    </xf>
    <xf numFmtId="4" fontId="11" fillId="0" borderId="9" xfId="0" applyNumberFormat="1" applyFont="1" applyBorder="1" applyAlignment="1" applyProtection="1">
      <alignment horizontal="right" vertical="center"/>
      <protection locked="0"/>
    </xf>
    <xf numFmtId="3" fontId="11" fillId="0" borderId="9" xfId="0" applyNumberFormat="1" applyFont="1" applyBorder="1" applyProtection="1">
      <protection locked="0"/>
    </xf>
    <xf numFmtId="4" fontId="11" fillId="0" borderId="9" xfId="0" applyNumberFormat="1" applyFont="1" applyBorder="1" applyAlignment="1" applyProtection="1">
      <alignment horizontal="right"/>
      <protection locked="0"/>
    </xf>
    <xf numFmtId="0" fontId="11" fillId="0" borderId="31" xfId="0" applyFont="1" applyBorder="1" applyProtection="1">
      <protection locked="0"/>
    </xf>
    <xf numFmtId="0" fontId="11" fillId="0" borderId="16" xfId="0" applyFont="1" applyBorder="1" applyAlignment="1" applyProtection="1">
      <alignment horizontal="center" vertical="center"/>
      <protection locked="0"/>
    </xf>
    <xf numFmtId="0" fontId="11" fillId="0" borderId="44" xfId="0" applyFont="1" applyBorder="1" applyAlignment="1" applyProtection="1">
      <alignment horizontal="center" vertical="center"/>
      <protection locked="0"/>
    </xf>
    <xf numFmtId="3" fontId="11" fillId="0" borderId="16" xfId="0" applyNumberFormat="1" applyFont="1" applyBorder="1" applyProtection="1">
      <protection locked="0"/>
    </xf>
    <xf numFmtId="4" fontId="11" fillId="0" borderId="16" xfId="0" applyNumberFormat="1" applyFont="1" applyBorder="1" applyAlignment="1" applyProtection="1">
      <alignment horizontal="right"/>
      <protection locked="0"/>
    </xf>
    <xf numFmtId="0" fontId="11" fillId="0" borderId="30" xfId="0" applyFont="1" applyBorder="1" applyProtection="1">
      <protection locked="0"/>
    </xf>
    <xf numFmtId="4" fontId="11" fillId="0" borderId="4" xfId="0" applyNumberFormat="1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4" fontId="11" fillId="0" borderId="13" xfId="0" applyNumberFormat="1" applyFont="1" applyBorder="1" applyProtection="1">
      <protection locked="0"/>
    </xf>
    <xf numFmtId="4" fontId="11" fillId="0" borderId="13" xfId="0" applyNumberFormat="1" applyFont="1" applyBorder="1" applyAlignment="1" applyProtection="1">
      <alignment horizontal="right"/>
      <protection locked="0"/>
    </xf>
    <xf numFmtId="3" fontId="11" fillId="0" borderId="13" xfId="0" applyNumberFormat="1" applyFont="1" applyBorder="1" applyProtection="1">
      <protection locked="0"/>
    </xf>
    <xf numFmtId="0" fontId="11" fillId="0" borderId="23" xfId="0" applyFont="1" applyBorder="1" applyProtection="1"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12" xfId="0" applyFont="1" applyBorder="1" applyAlignment="1" applyProtection="1">
      <alignment wrapText="1"/>
      <protection locked="0"/>
    </xf>
    <xf numFmtId="4" fontId="11" fillId="0" borderId="8" xfId="1" applyNumberFormat="1" applyFont="1" applyFill="1" applyBorder="1" applyAlignment="1" applyProtection="1">
      <alignment vertical="center"/>
      <protection locked="0"/>
    </xf>
    <xf numFmtId="4" fontId="11" fillId="0" borderId="8" xfId="1" applyNumberFormat="1" applyFont="1" applyFill="1" applyBorder="1" applyAlignment="1" applyProtection="1">
      <alignment horizontal="right" vertical="center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/>
    <xf numFmtId="4" fontId="11" fillId="0" borderId="12" xfId="0" applyNumberFormat="1" applyFont="1" applyBorder="1" applyAlignment="1" applyProtection="1">
      <protection locked="0"/>
    </xf>
    <xf numFmtId="3" fontId="11" fillId="0" borderId="8" xfId="1" applyNumberFormat="1" applyFont="1" applyFill="1" applyBorder="1" applyAlignment="1" applyProtection="1">
      <alignment vertical="center"/>
      <protection locked="0"/>
    </xf>
    <xf numFmtId="4" fontId="11" fillId="3" borderId="8" xfId="0" applyNumberFormat="1" applyFont="1" applyFill="1" applyBorder="1" applyAlignment="1" applyProtection="1">
      <alignment horizontal="right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vertical="center" wrapText="1"/>
      <protection locked="0"/>
    </xf>
    <xf numFmtId="4" fontId="11" fillId="0" borderId="45" xfId="0" applyNumberFormat="1" applyFont="1" applyBorder="1" applyProtection="1">
      <protection locked="0"/>
    </xf>
    <xf numFmtId="4" fontId="11" fillId="0" borderId="45" xfId="0" applyNumberFormat="1" applyFont="1" applyBorder="1" applyAlignment="1" applyProtection="1">
      <alignment horizontal="right"/>
      <protection locked="0"/>
    </xf>
    <xf numFmtId="3" fontId="11" fillId="0" borderId="45" xfId="0" applyNumberFormat="1" applyFont="1" applyBorder="1" applyProtection="1">
      <protection locked="0"/>
    </xf>
    <xf numFmtId="0" fontId="11" fillId="0" borderId="46" xfId="0" applyFont="1" applyBorder="1" applyProtection="1">
      <protection locked="0"/>
    </xf>
    <xf numFmtId="4" fontId="11" fillId="0" borderId="16" xfId="0" applyNumberFormat="1" applyFont="1" applyBorder="1" applyProtection="1">
      <protection locked="0"/>
    </xf>
    <xf numFmtId="4" fontId="10" fillId="0" borderId="10" xfId="0" applyNumberFormat="1" applyFont="1" applyBorder="1" applyAlignment="1" applyProtection="1">
      <alignment vertical="center"/>
      <protection locked="0"/>
    </xf>
    <xf numFmtId="3" fontId="11" fillId="0" borderId="9" xfId="0" applyNumberFormat="1" applyFont="1" applyBorder="1" applyAlignment="1" applyProtection="1">
      <alignment vertical="center"/>
      <protection locked="0"/>
    </xf>
    <xf numFmtId="0" fontId="11" fillId="0" borderId="31" xfId="0" applyFont="1" applyBorder="1" applyAlignment="1" applyProtection="1">
      <alignment vertical="center"/>
      <protection locked="0"/>
    </xf>
    <xf numFmtId="49" fontId="11" fillId="0" borderId="8" xfId="0" applyNumberFormat="1" applyFont="1" applyBorder="1" applyProtection="1">
      <protection locked="0"/>
    </xf>
    <xf numFmtId="4" fontId="11" fillId="4" borderId="12" xfId="1" applyNumberFormat="1" applyFont="1" applyFill="1" applyBorder="1" applyAlignment="1" applyProtection="1">
      <alignment horizontal="right" vertical="center"/>
      <protection locked="0"/>
    </xf>
    <xf numFmtId="0" fontId="11" fillId="4" borderId="4" xfId="0" applyFont="1" applyFill="1" applyBorder="1" applyAlignment="1">
      <alignment vertical="center" wrapText="1"/>
    </xf>
    <xf numFmtId="0" fontId="10" fillId="0" borderId="24" xfId="0" applyFont="1" applyBorder="1" applyProtection="1">
      <protection locked="0"/>
    </xf>
    <xf numFmtId="4" fontId="10" fillId="0" borderId="16" xfId="0" applyNumberFormat="1" applyFont="1" applyBorder="1" applyAlignment="1" applyProtection="1">
      <alignment vertical="center"/>
      <protection locked="0"/>
    </xf>
    <xf numFmtId="3" fontId="10" fillId="0" borderId="16" xfId="0" applyNumberFormat="1" applyFont="1" applyBorder="1" applyProtection="1">
      <protection locked="0"/>
    </xf>
    <xf numFmtId="4" fontId="10" fillId="0" borderId="16" xfId="0" applyNumberFormat="1" applyFont="1" applyBorder="1" applyAlignment="1" applyProtection="1">
      <alignment horizontal="right"/>
      <protection locked="0"/>
    </xf>
    <xf numFmtId="0" fontId="10" fillId="0" borderId="30" xfId="0" applyFont="1" applyBorder="1" applyProtection="1">
      <protection locked="0"/>
    </xf>
    <xf numFmtId="0" fontId="10" fillId="0" borderId="22" xfId="0" applyFont="1" applyBorder="1" applyAlignment="1" applyProtection="1">
      <alignment vertical="center"/>
      <protection locked="0"/>
    </xf>
    <xf numFmtId="4" fontId="10" fillId="0" borderId="4" xfId="0" applyNumberFormat="1" applyFont="1" applyBorder="1" applyProtection="1">
      <protection locked="0"/>
    </xf>
    <xf numFmtId="4" fontId="10" fillId="0" borderId="4" xfId="0" applyNumberFormat="1" applyFont="1" applyBorder="1" applyAlignment="1" applyProtection="1">
      <alignment horizontal="right"/>
      <protection locked="0"/>
    </xf>
    <xf numFmtId="3" fontId="10" fillId="0" borderId="4" xfId="0" applyNumberFormat="1" applyFont="1" applyBorder="1" applyProtection="1"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4" fontId="10" fillId="0" borderId="2" xfId="0" applyNumberFormat="1" applyFont="1" applyBorder="1" applyAlignment="1" applyProtection="1">
      <alignment vertical="center"/>
      <protection locked="0"/>
    </xf>
    <xf numFmtId="4" fontId="10" fillId="0" borderId="2" xfId="0" applyNumberFormat="1" applyFont="1" applyBorder="1" applyAlignment="1" applyProtection="1">
      <alignment horizontal="right" vertical="center"/>
      <protection locked="0"/>
    </xf>
    <xf numFmtId="3" fontId="10" fillId="0" borderId="2" xfId="0" applyNumberFormat="1" applyFont="1" applyBorder="1" applyAlignment="1" applyProtection="1">
      <alignment vertical="center"/>
      <protection locked="0"/>
    </xf>
    <xf numFmtId="4" fontId="10" fillId="0" borderId="7" xfId="0" applyNumberFormat="1" applyFont="1" applyBorder="1" applyAlignment="1" applyProtection="1">
      <alignment horizontal="right" vertical="center"/>
      <protection locked="0"/>
    </xf>
    <xf numFmtId="0" fontId="10" fillId="0" borderId="32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 wrapText="1"/>
      <protection locked="0"/>
    </xf>
    <xf numFmtId="4" fontId="10" fillId="0" borderId="10" xfId="1" applyNumberFormat="1" applyFont="1" applyFill="1" applyBorder="1" applyAlignment="1" applyProtection="1">
      <alignment horizontal="right" vertical="center"/>
      <protection locked="0"/>
    </xf>
    <xf numFmtId="3" fontId="10" fillId="0" borderId="10" xfId="1" applyNumberFormat="1" applyFont="1" applyFill="1" applyBorder="1" applyAlignment="1" applyProtection="1">
      <alignment horizontal="right" vertical="center"/>
      <protection locked="0"/>
    </xf>
    <xf numFmtId="4" fontId="10" fillId="0" borderId="10" xfId="1" applyNumberFormat="1" applyFont="1" applyFill="1" applyBorder="1" applyAlignment="1" applyProtection="1">
      <alignment vertical="center"/>
      <protection locked="0"/>
    </xf>
    <xf numFmtId="3" fontId="10" fillId="0" borderId="10" xfId="1" applyNumberFormat="1" applyFont="1" applyFill="1" applyBorder="1" applyAlignment="1" applyProtection="1">
      <alignment vertical="center"/>
      <protection locked="0"/>
    </xf>
    <xf numFmtId="0" fontId="10" fillId="0" borderId="4" xfId="0" applyFont="1" applyBorder="1" applyAlignment="1" applyProtection="1">
      <alignment vertical="center" wrapText="1"/>
      <protection locked="0"/>
    </xf>
    <xf numFmtId="0" fontId="10" fillId="4" borderId="4" xfId="0" applyFont="1" applyFill="1" applyBorder="1" applyAlignment="1" applyProtection="1">
      <alignment horizontal="center" vertical="center"/>
      <protection locked="0"/>
    </xf>
    <xf numFmtId="0" fontId="10" fillId="4" borderId="27" xfId="0" applyFont="1" applyFill="1" applyBorder="1" applyAlignment="1" applyProtection="1">
      <alignment horizontal="center" vertical="center"/>
      <protection locked="0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4" fontId="19" fillId="0" borderId="12" xfId="0" applyNumberFormat="1" applyFont="1" applyBorder="1" applyAlignment="1">
      <alignment horizontal="right" vertical="center"/>
    </xf>
    <xf numFmtId="4" fontId="19" fillId="0" borderId="12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vertical="center"/>
    </xf>
    <xf numFmtId="4" fontId="10" fillId="0" borderId="44" xfId="1" applyNumberFormat="1" applyFont="1" applyFill="1" applyBorder="1" applyAlignment="1" applyProtection="1">
      <alignment horizontal="right" vertical="center"/>
    </xf>
    <xf numFmtId="4" fontId="10" fillId="0" borderId="44" xfId="0" applyNumberFormat="1" applyFont="1" applyBorder="1" applyAlignment="1">
      <alignment horizontal="right" vertical="center"/>
    </xf>
    <xf numFmtId="0" fontId="10" fillId="0" borderId="89" xfId="0" applyFont="1" applyBorder="1" applyAlignment="1">
      <alignment vertical="center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>
      <alignment horizontal="center"/>
    </xf>
    <xf numFmtId="49" fontId="11" fillId="0" borderId="45" xfId="0" applyNumberFormat="1" applyFont="1" applyBorder="1" applyAlignment="1">
      <alignment horizontal="center" vertical="center"/>
    </xf>
    <xf numFmtId="4" fontId="19" fillId="0" borderId="8" xfId="0" applyNumberFormat="1" applyFont="1" applyBorder="1" applyAlignment="1">
      <alignment horizontal="right" vertical="center"/>
    </xf>
    <xf numFmtId="0" fontId="19" fillId="0" borderId="19" xfId="0" applyFont="1" applyBorder="1" applyAlignment="1">
      <alignment vertical="center"/>
    </xf>
    <xf numFmtId="49" fontId="10" fillId="0" borderId="10" xfId="0" applyNumberFormat="1" applyFont="1" applyBorder="1"/>
    <xf numFmtId="3" fontId="11" fillId="0" borderId="48" xfId="0" applyNumberFormat="1" applyFont="1" applyBorder="1" applyAlignment="1">
      <alignment vertical="center"/>
    </xf>
    <xf numFmtId="3" fontId="10" fillId="0" borderId="44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3" fontId="20" fillId="0" borderId="105" xfId="0" applyNumberFormat="1" applyFont="1" applyBorder="1" applyAlignment="1">
      <alignment vertical="center"/>
    </xf>
    <xf numFmtId="4" fontId="20" fillId="0" borderId="105" xfId="0" applyNumberFormat="1" applyFont="1" applyBorder="1" applyAlignment="1">
      <alignment vertical="center"/>
    </xf>
    <xf numFmtId="3" fontId="20" fillId="0" borderId="109" xfId="0" applyNumberFormat="1" applyFont="1" applyBorder="1" applyAlignment="1">
      <alignment vertical="center"/>
    </xf>
    <xf numFmtId="3" fontId="19" fillId="0" borderId="51" xfId="0" applyNumberFormat="1" applyFont="1" applyBorder="1" applyAlignment="1">
      <alignment vertical="center"/>
    </xf>
    <xf numFmtId="4" fontId="19" fillId="0" borderId="51" xfId="0" applyNumberFormat="1" applyFont="1" applyBorder="1" applyAlignment="1">
      <alignment vertical="center"/>
    </xf>
    <xf numFmtId="3" fontId="19" fillId="0" borderId="106" xfId="0" applyNumberFormat="1" applyFont="1" applyBorder="1" applyAlignment="1">
      <alignment vertical="center"/>
    </xf>
    <xf numFmtId="0" fontId="19" fillId="0" borderId="51" xfId="0" applyFont="1" applyBorder="1"/>
    <xf numFmtId="4" fontId="19" fillId="0" borderId="51" xfId="0" applyNumberFormat="1" applyFont="1" applyBorder="1"/>
    <xf numFmtId="0" fontId="19" fillId="0" borderId="106" xfId="0" applyFont="1" applyBorder="1"/>
    <xf numFmtId="0" fontId="19" fillId="0" borderId="91" xfId="0" applyFont="1" applyBorder="1"/>
    <xf numFmtId="4" fontId="19" fillId="0" borderId="91" xfId="0" applyNumberFormat="1" applyFont="1" applyBorder="1"/>
    <xf numFmtId="0" fontId="19" fillId="0" borderId="108" xfId="0" applyFont="1" applyBorder="1"/>
    <xf numFmtId="3" fontId="11" fillId="0" borderId="14" xfId="0" applyNumberFormat="1" applyFont="1" applyBorder="1" applyAlignment="1">
      <alignment horizontal="right" vertical="center"/>
    </xf>
    <xf numFmtId="4" fontId="11" fillId="0" borderId="45" xfId="1" applyNumberFormat="1" applyFont="1" applyFill="1" applyBorder="1" applyAlignment="1" applyProtection="1">
      <alignment horizontal="right" vertical="center"/>
    </xf>
    <xf numFmtId="0" fontId="11" fillId="0" borderId="112" xfId="0" applyFont="1" applyBorder="1" applyAlignment="1">
      <alignment vertical="center"/>
    </xf>
    <xf numFmtId="0" fontId="11" fillId="0" borderId="122" xfId="0" applyFont="1" applyBorder="1" applyAlignment="1">
      <alignment horizontal="center"/>
    </xf>
    <xf numFmtId="0" fontId="11" fillId="0" borderId="122" xfId="0" applyFont="1" applyBorder="1"/>
    <xf numFmtId="3" fontId="11" fillId="0" borderId="122" xfId="0" applyNumberFormat="1" applyFont="1" applyBorder="1"/>
    <xf numFmtId="4" fontId="11" fillId="0" borderId="122" xfId="0" applyNumberFormat="1" applyFont="1" applyBorder="1"/>
    <xf numFmtId="0" fontId="11" fillId="0" borderId="43" xfId="0" applyFont="1" applyBorder="1"/>
    <xf numFmtId="0" fontId="11" fillId="0" borderId="113" xfId="0" applyFont="1" applyBorder="1" applyAlignment="1">
      <alignment horizontal="center"/>
    </xf>
    <xf numFmtId="3" fontId="11" fillId="0" borderId="113" xfId="0" applyNumberFormat="1" applyFont="1" applyBorder="1"/>
    <xf numFmtId="4" fontId="11" fillId="0" borderId="113" xfId="0" applyNumberFormat="1" applyFont="1" applyBorder="1"/>
    <xf numFmtId="0" fontId="19" fillId="0" borderId="22" xfId="0" applyFont="1" applyBorder="1"/>
    <xf numFmtId="3" fontId="10" fillId="0" borderId="16" xfId="1" applyNumberFormat="1" applyFont="1" applyFill="1" applyBorder="1" applyAlignment="1" applyProtection="1">
      <alignment vertical="center"/>
    </xf>
    <xf numFmtId="3" fontId="11" fillId="0" borderId="16" xfId="1" applyNumberFormat="1" applyFont="1" applyFill="1" applyBorder="1" applyAlignment="1" applyProtection="1">
      <alignment horizontal="right" vertical="center"/>
    </xf>
    <xf numFmtId="4" fontId="11" fillId="0" borderId="10" xfId="0" applyNumberFormat="1" applyFont="1" applyBorder="1" applyAlignment="1">
      <alignment vertical="center"/>
    </xf>
    <xf numFmtId="4" fontId="11" fillId="0" borderId="21" xfId="0" applyNumberFormat="1" applyFont="1" applyBorder="1" applyAlignment="1" applyProtection="1">
      <alignment vertical="center"/>
      <protection locked="0"/>
    </xf>
    <xf numFmtId="3" fontId="11" fillId="0" borderId="123" xfId="0" applyNumberFormat="1" applyFont="1" applyBorder="1" applyAlignment="1">
      <alignment vertical="center"/>
    </xf>
    <xf numFmtId="0" fontId="11" fillId="0" borderId="37" xfId="0" applyFont="1" applyBorder="1" applyAlignment="1" applyProtection="1">
      <alignment vertical="center"/>
      <protection locked="0"/>
    </xf>
    <xf numFmtId="3" fontId="11" fillId="0" borderId="77" xfId="0" applyNumberFormat="1" applyFont="1" applyBorder="1" applyAlignment="1">
      <alignment vertical="center"/>
    </xf>
    <xf numFmtId="49" fontId="11" fillId="0" borderId="12" xfId="0" applyNumberFormat="1" applyFont="1" applyBorder="1" applyAlignment="1" applyProtection="1">
      <alignment vertical="center"/>
      <protection locked="0"/>
    </xf>
    <xf numFmtId="3" fontId="11" fillId="0" borderId="78" xfId="0" applyNumberFormat="1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 locked="0"/>
    </xf>
    <xf numFmtId="4" fontId="11" fillId="0" borderId="21" xfId="0" applyNumberFormat="1" applyFont="1" applyBorder="1" applyProtection="1">
      <protection locked="0"/>
    </xf>
    <xf numFmtId="4" fontId="11" fillId="0" borderId="21" xfId="0" applyNumberFormat="1" applyFont="1" applyBorder="1" applyAlignment="1" applyProtection="1">
      <alignment horizontal="right"/>
      <protection locked="0"/>
    </xf>
    <xf numFmtId="3" fontId="11" fillId="0" borderId="21" xfId="0" applyNumberFormat="1" applyFont="1" applyBorder="1" applyProtection="1">
      <protection locked="0"/>
    </xf>
    <xf numFmtId="0" fontId="11" fillId="0" borderId="37" xfId="0" applyFont="1" applyBorder="1" applyProtection="1">
      <protection locked="0"/>
    </xf>
    <xf numFmtId="4" fontId="11" fillId="0" borderId="44" xfId="0" applyNumberFormat="1" applyFont="1" applyBorder="1" applyAlignment="1" applyProtection="1">
      <alignment vertical="center"/>
      <protection locked="0"/>
    </xf>
    <xf numFmtId="0" fontId="11" fillId="0" borderId="89" xfId="0" applyFont="1" applyBorder="1" applyAlignment="1" applyProtection="1">
      <alignment vertical="center"/>
      <protection locked="0"/>
    </xf>
    <xf numFmtId="0" fontId="12" fillId="0" borderId="12" xfId="0" applyFont="1" applyBorder="1" applyProtection="1">
      <protection locked="0"/>
    </xf>
    <xf numFmtId="0" fontId="11" fillId="4" borderId="21" xfId="0" applyFont="1" applyFill="1" applyBorder="1" applyAlignment="1" applyProtection="1">
      <alignment vertical="center"/>
      <protection locked="0"/>
    </xf>
    <xf numFmtId="3" fontId="11" fillId="0" borderId="21" xfId="0" applyNumberFormat="1" applyFont="1" applyBorder="1" applyAlignment="1" applyProtection="1">
      <alignment vertical="center"/>
      <protection locked="0"/>
    </xf>
    <xf numFmtId="4" fontId="11" fillId="4" borderId="90" xfId="1" applyNumberFormat="1" applyFont="1" applyFill="1" applyBorder="1" applyAlignment="1" applyProtection="1">
      <alignment horizontal="right" vertical="center"/>
      <protection locked="0"/>
    </xf>
    <xf numFmtId="4" fontId="11" fillId="4" borderId="40" xfId="1" applyNumberFormat="1" applyFont="1" applyFill="1" applyBorder="1" applyAlignment="1" applyProtection="1">
      <alignment horizontal="right" vertical="center"/>
      <protection locked="0"/>
    </xf>
    <xf numFmtId="49" fontId="11" fillId="0" borderId="125" xfId="0" applyNumberFormat="1" applyFont="1" applyBorder="1" applyAlignment="1">
      <alignment horizontal="center"/>
    </xf>
    <xf numFmtId="0" fontId="11" fillId="0" borderId="126" xfId="0" applyFont="1" applyBorder="1" applyAlignment="1"/>
    <xf numFmtId="4" fontId="11" fillId="0" borderId="125" xfId="0" applyNumberFormat="1" applyFont="1" applyBorder="1" applyAlignment="1">
      <alignment vertical="center"/>
    </xf>
    <xf numFmtId="3" fontId="19" fillId="0" borderId="125" xfId="0" applyNumberFormat="1" applyFont="1" applyBorder="1" applyAlignment="1">
      <alignment vertical="center"/>
    </xf>
    <xf numFmtId="4" fontId="19" fillId="0" borderId="125" xfId="0" applyNumberFormat="1" applyFont="1" applyBorder="1" applyAlignment="1">
      <alignment vertical="center"/>
    </xf>
    <xf numFmtId="3" fontId="19" fillId="0" borderId="127" xfId="0" applyNumberFormat="1" applyFont="1" applyBorder="1" applyAlignment="1">
      <alignment vertical="center"/>
    </xf>
    <xf numFmtId="0" fontId="11" fillId="0" borderId="112" xfId="0" applyFont="1" applyBorder="1" applyAlignment="1"/>
    <xf numFmtId="49" fontId="11" fillId="0" borderId="51" xfId="0" applyNumberFormat="1" applyFont="1" applyBorder="1" applyAlignment="1"/>
    <xf numFmtId="0" fontId="11" fillId="0" borderId="128" xfId="0" applyFont="1" applyBorder="1" applyAlignment="1"/>
    <xf numFmtId="4" fontId="10" fillId="0" borderId="56" xfId="1" applyNumberFormat="1" applyFont="1" applyFill="1" applyBorder="1" applyAlignment="1" applyProtection="1">
      <alignment vertical="center"/>
    </xf>
    <xf numFmtId="4" fontId="10" fillId="0" borderId="55" xfId="0" applyNumberFormat="1" applyFont="1" applyBorder="1" applyAlignment="1">
      <alignment vertical="center"/>
    </xf>
    <xf numFmtId="4" fontId="10" fillId="0" borderId="10" xfId="0" applyNumberFormat="1" applyFont="1" applyBorder="1" applyAlignment="1"/>
    <xf numFmtId="4" fontId="11" fillId="0" borderId="4" xfId="0" applyNumberFormat="1" applyFont="1" applyBorder="1" applyAlignment="1"/>
    <xf numFmtId="4" fontId="11" fillId="0" borderId="12" xfId="0" applyNumberFormat="1" applyFont="1" applyBorder="1" applyAlignment="1"/>
    <xf numFmtId="0" fontId="11" fillId="4" borderId="21" xfId="0" applyFont="1" applyFill="1" applyBorder="1" applyAlignment="1" applyProtection="1">
      <alignment horizontal="center" vertical="center"/>
      <protection locked="0"/>
    </xf>
    <xf numFmtId="0" fontId="10" fillId="0" borderId="4" xfId="0" applyFont="1" applyBorder="1"/>
    <xf numFmtId="0" fontId="11" fillId="0" borderId="129" xfId="0" applyFont="1" applyBorder="1" applyAlignment="1">
      <alignment horizontal="center" vertical="center"/>
    </xf>
    <xf numFmtId="4" fontId="11" fillId="0" borderId="70" xfId="0" applyNumberFormat="1" applyFont="1" applyBorder="1" applyAlignment="1">
      <alignment vertical="center"/>
    </xf>
    <xf numFmtId="3" fontId="11" fillId="0" borderId="23" xfId="0" applyNumberFormat="1" applyFont="1" applyBorder="1" applyAlignment="1">
      <alignment vertical="center"/>
    </xf>
    <xf numFmtId="0" fontId="11" fillId="4" borderId="77" xfId="0" applyFont="1" applyFill="1" applyBorder="1" applyAlignment="1" applyProtection="1">
      <alignment horizontal="center" vertical="center"/>
      <protection locked="0"/>
    </xf>
    <xf numFmtId="0" fontId="11" fillId="4" borderId="98" xfId="0" applyFont="1" applyFill="1" applyBorder="1" applyAlignment="1" applyProtection="1">
      <alignment vertical="center"/>
      <protection locked="0"/>
    </xf>
    <xf numFmtId="0" fontId="11" fillId="4" borderId="84" xfId="0" applyFont="1" applyFill="1" applyBorder="1" applyAlignment="1" applyProtection="1">
      <alignment vertical="center"/>
      <protection locked="0"/>
    </xf>
    <xf numFmtId="0" fontId="11" fillId="0" borderId="98" xfId="0" applyFont="1" applyBorder="1" applyAlignment="1" applyProtection="1">
      <alignment horizontal="center" vertical="center"/>
      <protection locked="0"/>
    </xf>
    <xf numFmtId="4" fontId="11" fillId="0" borderId="90" xfId="1" applyNumberFormat="1" applyFont="1" applyFill="1" applyBorder="1" applyAlignment="1" applyProtection="1">
      <alignment vertical="center"/>
      <protection locked="0"/>
    </xf>
    <xf numFmtId="4" fontId="11" fillId="0" borderId="90" xfId="1" applyNumberFormat="1" applyFont="1" applyFill="1" applyBorder="1" applyAlignment="1" applyProtection="1">
      <alignment horizontal="right" vertical="center"/>
      <protection locked="0"/>
    </xf>
    <xf numFmtId="4" fontId="11" fillId="0" borderId="90" xfId="0" applyNumberFormat="1" applyFont="1" applyBorder="1" applyAlignment="1" applyProtection="1">
      <alignment horizontal="right" vertical="center"/>
      <protection locked="0"/>
    </xf>
    <xf numFmtId="0" fontId="11" fillId="0" borderId="131" xfId="0" applyFont="1" applyBorder="1" applyAlignment="1" applyProtection="1">
      <alignment vertical="center"/>
      <protection locked="0"/>
    </xf>
    <xf numFmtId="0" fontId="11" fillId="0" borderId="90" xfId="0" applyFont="1" applyBorder="1" applyAlignment="1" applyProtection="1">
      <alignment horizontal="center"/>
      <protection locked="0"/>
    </xf>
    <xf numFmtId="0" fontId="11" fillId="0" borderId="90" xfId="0" applyFont="1" applyBorder="1" applyProtection="1">
      <protection locked="0"/>
    </xf>
    <xf numFmtId="0" fontId="0" fillId="0" borderId="98" xfId="0" applyBorder="1" applyProtection="1">
      <protection locked="0"/>
    </xf>
    <xf numFmtId="0" fontId="0" fillId="0" borderId="71" xfId="0" applyBorder="1" applyAlignment="1" applyProtection="1">
      <alignment horizontal="center"/>
      <protection locked="0"/>
    </xf>
    <xf numFmtId="0" fontId="10" fillId="0" borderId="71" xfId="0" applyFont="1" applyBorder="1" applyAlignment="1" applyProtection="1">
      <alignment vertical="center"/>
      <protection locked="0"/>
    </xf>
    <xf numFmtId="0" fontId="0" fillId="0" borderId="98" xfId="0" applyBorder="1" applyAlignment="1" applyProtection="1">
      <alignment horizontal="center"/>
      <protection locked="0"/>
    </xf>
    <xf numFmtId="0" fontId="0" fillId="0" borderId="84" xfId="0" applyBorder="1" applyProtection="1">
      <protection locked="0"/>
    </xf>
    <xf numFmtId="0" fontId="0" fillId="0" borderId="84" xfId="0" applyBorder="1" applyAlignment="1" applyProtection="1">
      <alignment horizontal="center"/>
      <protection locked="0"/>
    </xf>
    <xf numFmtId="4" fontId="21" fillId="0" borderId="98" xfId="0" applyNumberFormat="1" applyFont="1" applyBorder="1" applyProtection="1">
      <protection locked="0"/>
    </xf>
    <xf numFmtId="4" fontId="8" fillId="0" borderId="98" xfId="0" applyNumberFormat="1" applyFont="1" applyBorder="1" applyProtection="1">
      <protection locked="0"/>
    </xf>
    <xf numFmtId="4" fontId="21" fillId="0" borderId="84" xfId="0" applyNumberFormat="1" applyFont="1" applyBorder="1" applyProtection="1">
      <protection locked="0"/>
    </xf>
    <xf numFmtId="4" fontId="8" fillId="0" borderId="84" xfId="0" applyNumberFormat="1" applyFont="1" applyBorder="1" applyProtection="1">
      <protection locked="0"/>
    </xf>
    <xf numFmtId="1" fontId="8" fillId="0" borderId="98" xfId="0" applyNumberFormat="1" applyFont="1" applyBorder="1" applyProtection="1">
      <protection locked="0"/>
    </xf>
    <xf numFmtId="1" fontId="8" fillId="0" borderId="84" xfId="0" applyNumberFormat="1" applyFont="1" applyBorder="1" applyProtection="1">
      <protection locked="0"/>
    </xf>
    <xf numFmtId="4" fontId="22" fillId="0" borderId="71" xfId="0" applyNumberFormat="1" applyFont="1" applyBorder="1" applyProtection="1">
      <protection locked="0"/>
    </xf>
    <xf numFmtId="0" fontId="11" fillId="0" borderId="135" xfId="0" applyFont="1" applyBorder="1" applyAlignment="1">
      <alignment horizontal="center" vertical="center"/>
    </xf>
    <xf numFmtId="4" fontId="11" fillId="0" borderId="135" xfId="0" applyNumberFormat="1" applyFont="1" applyBorder="1" applyAlignment="1">
      <alignment vertical="center"/>
    </xf>
    <xf numFmtId="4" fontId="11" fillId="0" borderId="135" xfId="0" applyNumberFormat="1" applyFont="1" applyBorder="1" applyAlignment="1">
      <alignment horizontal="right" vertical="center"/>
    </xf>
    <xf numFmtId="3" fontId="11" fillId="0" borderId="135" xfId="0" applyNumberFormat="1" applyFont="1" applyBorder="1" applyAlignment="1">
      <alignment vertical="center"/>
    </xf>
    <xf numFmtId="0" fontId="10" fillId="0" borderId="137" xfId="0" applyFont="1" applyBorder="1" applyAlignment="1">
      <alignment horizontal="center" vertical="center"/>
    </xf>
    <xf numFmtId="0" fontId="11" fillId="0" borderId="135" xfId="0" applyFont="1" applyBorder="1"/>
    <xf numFmtId="0" fontId="11" fillId="0" borderId="136" xfId="0" applyFont="1" applyBorder="1" applyAlignment="1">
      <alignment vertical="center" wrapText="1"/>
    </xf>
    <xf numFmtId="3" fontId="5" fillId="0" borderId="134" xfId="0" applyNumberFormat="1" applyFont="1" applyBorder="1" applyAlignment="1">
      <alignment vertical="center"/>
    </xf>
    <xf numFmtId="49" fontId="11" fillId="0" borderId="135" xfId="0" applyNumberFormat="1" applyFont="1" applyBorder="1" applyAlignment="1">
      <alignment horizontal="center" vertical="center"/>
    </xf>
    <xf numFmtId="3" fontId="11" fillId="0" borderId="135" xfId="0" applyNumberFormat="1" applyFont="1" applyBorder="1" applyAlignment="1">
      <alignment vertical="center" wrapText="1"/>
    </xf>
    <xf numFmtId="3" fontId="10" fillId="0" borderId="44" xfId="1" applyNumberFormat="1" applyFont="1" applyFill="1" applyBorder="1" applyAlignment="1" applyProtection="1">
      <alignment horizontal="right" vertical="center"/>
    </xf>
    <xf numFmtId="3" fontId="10" fillId="0" borderId="44" xfId="0" applyNumberFormat="1" applyFont="1" applyBorder="1" applyAlignment="1">
      <alignment horizontal="right" vertical="center"/>
    </xf>
    <xf numFmtId="4" fontId="10" fillId="0" borderId="120" xfId="0" applyNumberFormat="1" applyFont="1" applyBorder="1" applyAlignment="1">
      <alignment horizontal="right" vertical="center"/>
    </xf>
    <xf numFmtId="0" fontId="10" fillId="0" borderId="89" xfId="0" applyFont="1" applyBorder="1" applyAlignment="1">
      <alignment horizontal="center" vertical="center"/>
    </xf>
    <xf numFmtId="0" fontId="10" fillId="0" borderId="44" xfId="0" applyFont="1" applyBorder="1" applyAlignment="1">
      <alignment horizontal="left" vertical="center"/>
    </xf>
    <xf numFmtId="0" fontId="10" fillId="0" borderId="47" xfId="0" applyFont="1" applyBorder="1" applyAlignment="1">
      <alignment horizontal="left" vertical="center"/>
    </xf>
    <xf numFmtId="3" fontId="11" fillId="0" borderId="90" xfId="0" applyNumberFormat="1" applyFont="1" applyBorder="1" applyAlignment="1" applyProtection="1">
      <alignment vertical="center"/>
      <protection locked="0"/>
    </xf>
    <xf numFmtId="3" fontId="11" fillId="0" borderId="142" xfId="0" applyNumberFormat="1" applyFont="1" applyBorder="1" applyAlignment="1">
      <alignment vertical="center"/>
    </xf>
    <xf numFmtId="4" fontId="11" fillId="0" borderId="142" xfId="0" applyNumberFormat="1" applyFont="1" applyBorder="1" applyAlignment="1">
      <alignment horizontal="right" vertical="center"/>
    </xf>
    <xf numFmtId="0" fontId="11" fillId="0" borderId="141" xfId="0" applyFont="1" applyBorder="1" applyAlignment="1">
      <alignment vertical="center"/>
    </xf>
    <xf numFmtId="0" fontId="11" fillId="0" borderId="137" xfId="0" applyFont="1" applyBorder="1" applyAlignment="1">
      <alignment horizontal="center" vertical="center"/>
    </xf>
    <xf numFmtId="0" fontId="10" fillId="0" borderId="137" xfId="0" applyFont="1" applyBorder="1" applyAlignment="1">
      <alignment horizontal="left" vertical="center"/>
    </xf>
    <xf numFmtId="3" fontId="10" fillId="0" borderId="137" xfId="0" applyNumberFormat="1" applyFont="1" applyBorder="1" applyAlignment="1">
      <alignment horizontal="right" vertical="center"/>
    </xf>
    <xf numFmtId="4" fontId="11" fillId="0" borderId="137" xfId="0" applyNumberFormat="1" applyFont="1" applyBorder="1" applyAlignment="1">
      <alignment horizontal="right" vertical="center"/>
    </xf>
    <xf numFmtId="0" fontId="10" fillId="0" borderId="13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0" fillId="0" borderId="137" xfId="0" applyFont="1" applyBorder="1" applyAlignment="1">
      <alignment vertical="top" wrapText="1"/>
    </xf>
    <xf numFmtId="3" fontId="10" fillId="0" borderId="137" xfId="1" applyNumberFormat="1" applyFont="1" applyFill="1" applyBorder="1" applyAlignment="1" applyProtection="1">
      <alignment horizontal="right" vertical="center"/>
    </xf>
    <xf numFmtId="4" fontId="10" fillId="0" borderId="137" xfId="1" applyNumberFormat="1" applyFont="1" applyFill="1" applyBorder="1" applyAlignment="1" applyProtection="1">
      <alignment horizontal="right" vertical="center"/>
    </xf>
    <xf numFmtId="4" fontId="10" fillId="0" borderId="137" xfId="0" applyNumberFormat="1" applyFont="1" applyBorder="1" applyAlignment="1">
      <alignment horizontal="right" vertical="center"/>
    </xf>
    <xf numFmtId="4" fontId="10" fillId="0" borderId="140" xfId="0" applyNumberFormat="1" applyFont="1" applyBorder="1" applyAlignment="1">
      <alignment horizontal="right" vertical="center"/>
    </xf>
    <xf numFmtId="0" fontId="10" fillId="0" borderId="134" xfId="0" applyFont="1" applyBorder="1" applyAlignment="1">
      <alignment vertical="center"/>
    </xf>
    <xf numFmtId="0" fontId="11" fillId="0" borderId="135" xfId="0" applyFont="1" applyBorder="1" applyAlignment="1">
      <alignment horizontal="center"/>
    </xf>
    <xf numFmtId="3" fontId="11" fillId="0" borderId="135" xfId="1" applyNumberFormat="1" applyFont="1" applyFill="1" applyBorder="1" applyAlignment="1" applyProtection="1">
      <alignment horizontal="right" vertical="center"/>
    </xf>
    <xf numFmtId="4" fontId="11" fillId="0" borderId="135" xfId="1" applyNumberFormat="1" applyFont="1" applyFill="1" applyBorder="1" applyAlignment="1" applyProtection="1">
      <alignment horizontal="right" vertical="center"/>
    </xf>
    <xf numFmtId="3" fontId="11" fillId="0" borderId="135" xfId="0" applyNumberFormat="1" applyFont="1" applyBorder="1" applyAlignment="1">
      <alignment horizontal="right" vertical="center"/>
    </xf>
    <xf numFmtId="0" fontId="11" fillId="0" borderId="136" xfId="0" applyFont="1" applyBorder="1" applyAlignment="1">
      <alignment vertical="center"/>
    </xf>
    <xf numFmtId="3" fontId="11" fillId="0" borderId="135" xfId="0" applyNumberFormat="1" applyFont="1" applyBorder="1"/>
    <xf numFmtId="3" fontId="11" fillId="0" borderId="136" xfId="0" applyNumberFormat="1" applyFont="1" applyBorder="1"/>
    <xf numFmtId="3" fontId="11" fillId="0" borderId="136" xfId="0" applyNumberFormat="1" applyFont="1" applyBorder="1" applyAlignment="1">
      <alignment vertical="center"/>
    </xf>
    <xf numFmtId="4" fontId="10" fillId="0" borderId="44" xfId="0" applyNumberFormat="1" applyFont="1" applyBorder="1" applyAlignment="1">
      <alignment vertical="center"/>
    </xf>
    <xf numFmtId="1" fontId="11" fillId="0" borderId="45" xfId="0" applyNumberFormat="1" applyFont="1" applyBorder="1" applyAlignment="1">
      <alignment horizontal="center" vertical="center"/>
    </xf>
    <xf numFmtId="0" fontId="11" fillId="0" borderId="49" xfId="0" applyFont="1" applyBorder="1"/>
    <xf numFmtId="4" fontId="11" fillId="0" borderId="135" xfId="0" applyNumberFormat="1" applyFont="1" applyBorder="1" applyAlignment="1">
      <alignment horizontal="right"/>
    </xf>
    <xf numFmtId="3" fontId="11" fillId="0" borderId="22" xfId="0" applyNumberFormat="1" applyFont="1" applyBorder="1"/>
    <xf numFmtId="0" fontId="11" fillId="0" borderId="31" xfId="0" applyFont="1" applyBorder="1" applyAlignment="1">
      <alignment horizontal="center" vertical="center"/>
    </xf>
    <xf numFmtId="3" fontId="11" fillId="0" borderId="129" xfId="1" applyNumberFormat="1" applyFont="1" applyFill="1" applyBorder="1" applyAlignment="1" applyProtection="1">
      <alignment horizontal="right" vertical="center"/>
    </xf>
    <xf numFmtId="3" fontId="11" fillId="0" borderId="129" xfId="0" applyNumberFormat="1" applyFont="1" applyBorder="1" applyAlignment="1">
      <alignment horizontal="right" vertical="center"/>
    </xf>
    <xf numFmtId="0" fontId="11" fillId="0" borderId="13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35" xfId="0" applyFont="1" applyBorder="1" applyAlignment="1">
      <alignment vertical="center"/>
    </xf>
    <xf numFmtId="0" fontId="10" fillId="0" borderId="137" xfId="0" applyFont="1" applyBorder="1" applyAlignment="1">
      <alignment vertical="center"/>
    </xf>
    <xf numFmtId="3" fontId="10" fillId="0" borderId="137" xfId="0" applyNumberFormat="1" applyFont="1" applyBorder="1" applyAlignment="1">
      <alignment vertical="center"/>
    </xf>
    <xf numFmtId="4" fontId="10" fillId="0" borderId="137" xfId="0" applyNumberFormat="1" applyFont="1" applyBorder="1" applyAlignment="1">
      <alignment vertical="center"/>
    </xf>
    <xf numFmtId="0" fontId="11" fillId="0" borderId="144" xfId="0" applyFont="1" applyBorder="1" applyAlignment="1">
      <alignment horizontal="center" vertical="center"/>
    </xf>
    <xf numFmtId="0" fontId="11" fillId="0" borderId="144" xfId="0" applyFont="1" applyBorder="1" applyAlignment="1">
      <alignment vertical="center"/>
    </xf>
    <xf numFmtId="0" fontId="11" fillId="0" borderId="90" xfId="0" applyFont="1" applyBorder="1" applyAlignment="1">
      <alignment horizontal="center"/>
    </xf>
    <xf numFmtId="3" fontId="11" fillId="0" borderId="90" xfId="0" applyNumberFormat="1" applyFont="1" applyBorder="1"/>
    <xf numFmtId="4" fontId="11" fillId="0" borderId="90" xfId="0" applyNumberFormat="1" applyFont="1" applyBorder="1"/>
    <xf numFmtId="4" fontId="11" fillId="0" borderId="90" xfId="0" applyNumberFormat="1" applyFont="1" applyBorder="1" applyAlignment="1">
      <alignment horizontal="right"/>
    </xf>
    <xf numFmtId="0" fontId="11" fillId="0" borderId="132" xfId="0" applyFont="1" applyBorder="1" applyAlignment="1">
      <alignment horizontal="center"/>
    </xf>
    <xf numFmtId="49" fontId="11" fillId="0" borderId="132" xfId="0" applyNumberFormat="1" applyFont="1" applyBorder="1"/>
    <xf numFmtId="3" fontId="11" fillId="0" borderId="132" xfId="0" applyNumberFormat="1" applyFont="1" applyBorder="1"/>
    <xf numFmtId="4" fontId="11" fillId="0" borderId="132" xfId="0" applyNumberFormat="1" applyFont="1" applyBorder="1"/>
    <xf numFmtId="4" fontId="11" fillId="0" borderId="132" xfId="0" applyNumberFormat="1" applyFont="1" applyBorder="1" applyAlignment="1">
      <alignment horizontal="right"/>
    </xf>
    <xf numFmtId="0" fontId="11" fillId="0" borderId="132" xfId="0" applyFont="1" applyBorder="1"/>
    <xf numFmtId="0" fontId="10" fillId="0" borderId="136" xfId="0" applyFont="1" applyBorder="1" applyAlignment="1">
      <alignment vertical="center"/>
    </xf>
    <xf numFmtId="0" fontId="11" fillId="4" borderId="12" xfId="0" applyFont="1" applyFill="1" applyBorder="1" applyAlignment="1" applyProtection="1">
      <alignment horizontal="center"/>
      <protection locked="0"/>
    </xf>
    <xf numFmtId="4" fontId="11" fillId="0" borderId="145" xfId="0" applyNumberFormat="1" applyFont="1" applyBorder="1" applyAlignment="1" applyProtection="1">
      <alignment horizontal="right" vertical="center"/>
      <protection locked="0"/>
    </xf>
    <xf numFmtId="0" fontId="11" fillId="0" borderId="43" xfId="0" applyFont="1" applyBorder="1" applyAlignment="1" applyProtection="1">
      <alignment horizontal="center" vertical="center"/>
      <protection locked="0"/>
    </xf>
    <xf numFmtId="0" fontId="11" fillId="0" borderId="45" xfId="0" applyFont="1" applyBorder="1" applyAlignment="1" applyProtection="1">
      <alignment horizontal="center"/>
      <protection locked="0"/>
    </xf>
    <xf numFmtId="4" fontId="11" fillId="0" borderId="45" xfId="0" applyNumberFormat="1" applyFont="1" applyBorder="1" applyAlignment="1" applyProtection="1">
      <alignment vertical="center"/>
      <protection locked="0"/>
    </xf>
    <xf numFmtId="4" fontId="11" fillId="0" borderId="45" xfId="0" applyNumberFormat="1" applyFont="1" applyBorder="1" applyAlignment="1" applyProtection="1">
      <alignment horizontal="right" vertical="center"/>
      <protection locked="0"/>
    </xf>
    <xf numFmtId="3" fontId="11" fillId="0" borderId="45" xfId="0" applyNumberFormat="1" applyFont="1" applyBorder="1" applyAlignment="1" applyProtection="1">
      <alignment vertical="center"/>
      <protection locked="0"/>
    </xf>
    <xf numFmtId="4" fontId="11" fillId="0" borderId="132" xfId="0" applyNumberFormat="1" applyFont="1" applyBorder="1" applyAlignment="1" applyProtection="1">
      <alignment horizontal="right" vertical="center"/>
      <protection locked="0"/>
    </xf>
    <xf numFmtId="0" fontId="11" fillId="0" borderId="46" xfId="0" applyFont="1" applyBorder="1" applyAlignment="1" applyProtection="1">
      <alignment vertical="center"/>
      <protection locked="0"/>
    </xf>
    <xf numFmtId="0" fontId="11" fillId="0" borderId="45" xfId="0" applyFont="1" applyBorder="1" applyProtection="1">
      <protection locked="0"/>
    </xf>
    <xf numFmtId="4" fontId="11" fillId="0" borderId="135" xfId="0" applyNumberFormat="1" applyFont="1" applyBorder="1" applyAlignment="1" applyProtection="1">
      <alignment horizontal="right" vertical="center"/>
      <protection locked="0"/>
    </xf>
    <xf numFmtId="0" fontId="11" fillId="0" borderId="136" xfId="0" applyFont="1" applyBorder="1" applyAlignment="1" applyProtection="1">
      <alignment vertical="center"/>
      <protection locked="0"/>
    </xf>
    <xf numFmtId="0" fontId="11" fillId="0" borderId="48" xfId="0" applyFont="1" applyBorder="1" applyAlignment="1" applyProtection="1">
      <alignment horizontal="center"/>
      <protection locked="0"/>
    </xf>
    <xf numFmtId="0" fontId="11" fillId="0" borderId="49" xfId="0" applyFont="1" applyBorder="1" applyProtection="1">
      <protection locked="0"/>
    </xf>
    <xf numFmtId="0" fontId="11" fillId="0" borderId="135" xfId="0" applyFont="1" applyBorder="1" applyAlignment="1" applyProtection="1">
      <alignment horizontal="center"/>
      <protection locked="0"/>
    </xf>
    <xf numFmtId="0" fontId="11" fillId="0" borderId="135" xfId="0" applyFont="1" applyBorder="1" applyProtection="1">
      <protection locked="0"/>
    </xf>
    <xf numFmtId="4" fontId="11" fillId="0" borderId="135" xfId="0" applyNumberFormat="1" applyFont="1" applyBorder="1" applyProtection="1">
      <protection locked="0"/>
    </xf>
    <xf numFmtId="4" fontId="11" fillId="0" borderId="135" xfId="0" applyNumberFormat="1" applyFont="1" applyBorder="1" applyAlignment="1" applyProtection="1">
      <alignment horizontal="right"/>
      <protection locked="0"/>
    </xf>
    <xf numFmtId="3" fontId="11" fillId="0" borderId="135" xfId="0" applyNumberFormat="1" applyFont="1" applyBorder="1" applyProtection="1">
      <protection locked="0"/>
    </xf>
    <xf numFmtId="0" fontId="11" fillId="0" borderId="136" xfId="0" applyFont="1" applyBorder="1" applyProtection="1">
      <protection locked="0"/>
    </xf>
    <xf numFmtId="0" fontId="10" fillId="0" borderId="48" xfId="0" applyFont="1" applyBorder="1" applyAlignment="1" applyProtection="1">
      <alignment vertical="center"/>
      <protection locked="0"/>
    </xf>
    <xf numFmtId="4" fontId="10" fillId="0" borderId="48" xfId="0" applyNumberFormat="1" applyFont="1" applyBorder="1" applyAlignment="1" applyProtection="1">
      <alignment vertical="center"/>
      <protection locked="0"/>
    </xf>
    <xf numFmtId="4" fontId="10" fillId="0" borderId="48" xfId="0" applyNumberFormat="1" applyFont="1" applyBorder="1" applyAlignment="1" applyProtection="1">
      <alignment horizontal="right" vertical="center"/>
      <protection locked="0"/>
    </xf>
    <xf numFmtId="3" fontId="10" fillId="0" borderId="48" xfId="0" applyNumberFormat="1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4" fontId="11" fillId="0" borderId="44" xfId="0" applyNumberFormat="1" applyFont="1" applyBorder="1" applyAlignment="1" applyProtection="1">
      <alignment horizontal="right"/>
      <protection locked="0"/>
    </xf>
    <xf numFmtId="3" fontId="11" fillId="0" borderId="72" xfId="0" applyNumberFormat="1" applyFont="1" applyBorder="1" applyAlignment="1">
      <alignment vertical="center"/>
    </xf>
    <xf numFmtId="3" fontId="11" fillId="0" borderId="146" xfId="0" applyNumberFormat="1" applyFont="1" applyBorder="1" applyAlignment="1">
      <alignment vertical="center"/>
    </xf>
    <xf numFmtId="4" fontId="11" fillId="4" borderId="21" xfId="1" applyNumberFormat="1" applyFont="1" applyFill="1" applyBorder="1" applyAlignment="1" applyProtection="1">
      <alignment horizontal="right" vertical="center"/>
      <protection locked="0"/>
    </xf>
    <xf numFmtId="0" fontId="10" fillId="0" borderId="84" xfId="0" applyFont="1" applyBorder="1" applyAlignment="1" applyProtection="1">
      <alignment vertical="center"/>
      <protection locked="0"/>
    </xf>
    <xf numFmtId="4" fontId="22" fillId="0" borderId="84" xfId="0" applyNumberFormat="1" applyFont="1" applyBorder="1" applyProtection="1">
      <protection locked="0"/>
    </xf>
    <xf numFmtId="4" fontId="11" fillId="0" borderId="84" xfId="0" applyNumberFormat="1" applyFont="1" applyBorder="1" applyAlignment="1" applyProtection="1">
      <alignment horizontal="right" vertical="center"/>
      <protection locked="0"/>
    </xf>
    <xf numFmtId="4" fontId="11" fillId="0" borderId="98" xfId="0" applyNumberFormat="1" applyFont="1" applyBorder="1" applyAlignment="1" applyProtection="1">
      <alignment horizontal="right" vertical="center"/>
      <protection locked="0"/>
    </xf>
    <xf numFmtId="4" fontId="11" fillId="0" borderId="101" xfId="0" applyNumberFormat="1" applyFont="1" applyBorder="1" applyAlignment="1" applyProtection="1">
      <alignment horizontal="right"/>
      <protection locked="0"/>
    </xf>
    <xf numFmtId="4" fontId="11" fillId="0" borderId="71" xfId="0" applyNumberFormat="1" applyFont="1" applyBorder="1" applyAlignment="1" applyProtection="1">
      <alignment horizontal="right" vertical="center"/>
      <protection locked="0"/>
    </xf>
    <xf numFmtId="4" fontId="11" fillId="0" borderId="120" xfId="0" applyNumberFormat="1" applyFont="1" applyBorder="1" applyAlignment="1">
      <alignment horizontal="right" vertical="center"/>
    </xf>
    <xf numFmtId="3" fontId="11" fillId="0" borderId="45" xfId="1" applyNumberFormat="1" applyFont="1" applyFill="1" applyBorder="1" applyAlignment="1" applyProtection="1">
      <alignment vertical="center"/>
    </xf>
    <xf numFmtId="0" fontId="10" fillId="0" borderId="46" xfId="0" applyFont="1" applyBorder="1" applyAlignment="1">
      <alignment vertical="center"/>
    </xf>
    <xf numFmtId="0" fontId="11" fillId="0" borderId="148" xfId="0" applyFont="1" applyBorder="1" applyAlignment="1">
      <alignment horizontal="center" vertical="center"/>
    </xf>
    <xf numFmtId="1" fontId="11" fillId="0" borderId="135" xfId="0" applyNumberFormat="1" applyFont="1" applyBorder="1" applyAlignment="1">
      <alignment horizontal="center"/>
    </xf>
    <xf numFmtId="0" fontId="11" fillId="0" borderId="149" xfId="0" applyFont="1" applyBorder="1" applyAlignment="1">
      <alignment horizontal="center" vertical="center"/>
    </xf>
    <xf numFmtId="0" fontId="11" fillId="0" borderId="149" xfId="0" applyFont="1" applyBorder="1" applyAlignment="1" applyProtection="1">
      <alignment vertical="center"/>
      <protection locked="0"/>
    </xf>
    <xf numFmtId="3" fontId="11" fillId="0" borderId="149" xfId="0" applyNumberFormat="1" applyFont="1" applyBorder="1" applyAlignment="1">
      <alignment vertical="center"/>
    </xf>
    <xf numFmtId="4" fontId="11" fillId="0" borderId="122" xfId="0" applyNumberFormat="1" applyFont="1" applyBorder="1" applyAlignment="1">
      <alignment vertical="center"/>
    </xf>
    <xf numFmtId="0" fontId="11" fillId="0" borderId="149" xfId="0" applyFont="1" applyBorder="1"/>
    <xf numFmtId="3" fontId="11" fillId="0" borderId="43" xfId="0" applyNumberFormat="1" applyFont="1" applyBorder="1" applyAlignment="1">
      <alignment vertical="center"/>
    </xf>
    <xf numFmtId="3" fontId="11" fillId="0" borderId="48" xfId="0" applyNumberFormat="1" applyFont="1" applyBorder="1"/>
    <xf numFmtId="4" fontId="11" fillId="0" borderId="48" xfId="0" applyNumberFormat="1" applyFont="1" applyBorder="1" applyAlignment="1">
      <alignment horizontal="right"/>
    </xf>
    <xf numFmtId="3" fontId="10" fillId="0" borderId="16" xfId="0" applyNumberFormat="1" applyFont="1" applyBorder="1"/>
    <xf numFmtId="3" fontId="10" fillId="0" borderId="48" xfId="1" applyNumberFormat="1" applyFont="1" applyFill="1" applyBorder="1" applyAlignment="1" applyProtection="1">
      <alignment vertical="center"/>
    </xf>
    <xf numFmtId="0" fontId="10" fillId="0" borderId="143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135" xfId="0" applyFont="1" applyBorder="1" applyAlignment="1">
      <alignment vertical="center" wrapText="1"/>
    </xf>
    <xf numFmtId="0" fontId="11" fillId="0" borderId="136" xfId="0" applyFont="1" applyBorder="1"/>
    <xf numFmtId="1" fontId="11" fillId="0" borderId="137" xfId="0" applyNumberFormat="1" applyFont="1" applyBorder="1" applyAlignment="1">
      <alignment horizontal="center" vertical="center"/>
    </xf>
    <xf numFmtId="0" fontId="10" fillId="0" borderId="137" xfId="0" applyFont="1" applyBorder="1" applyAlignment="1">
      <alignment vertical="center" wrapText="1"/>
    </xf>
    <xf numFmtId="49" fontId="11" fillId="0" borderId="133" xfId="0" applyNumberFormat="1" applyFont="1" applyBorder="1" applyAlignment="1">
      <alignment horizontal="center" vertical="center"/>
    </xf>
    <xf numFmtId="3" fontId="11" fillId="0" borderId="133" xfId="0" applyNumberFormat="1" applyFont="1" applyBorder="1" applyAlignment="1">
      <alignment vertical="center" wrapText="1"/>
    </xf>
    <xf numFmtId="1" fontId="11" fillId="0" borderId="44" xfId="0" applyNumberFormat="1" applyFont="1" applyBorder="1" applyAlignment="1">
      <alignment horizontal="center" vertical="center"/>
    </xf>
    <xf numFmtId="3" fontId="11" fillId="0" borderId="133" xfId="0" applyNumberFormat="1" applyFont="1" applyBorder="1" applyAlignment="1">
      <alignment vertical="center"/>
    </xf>
    <xf numFmtId="4" fontId="11" fillId="0" borderId="133" xfId="0" applyNumberFormat="1" applyFont="1" applyBorder="1" applyAlignment="1">
      <alignment horizontal="right" vertical="center"/>
    </xf>
    <xf numFmtId="0" fontId="11" fillId="0" borderId="139" xfId="0" applyFont="1" applyBorder="1"/>
    <xf numFmtId="0" fontId="11" fillId="0" borderId="137" xfId="0" applyFont="1" applyBorder="1" applyAlignment="1">
      <alignment horizontal="center"/>
    </xf>
    <xf numFmtId="3" fontId="10" fillId="0" borderId="137" xfId="0" applyNumberFormat="1" applyFont="1" applyBorder="1"/>
    <xf numFmtId="4" fontId="10" fillId="0" borderId="137" xfId="0" applyNumberFormat="1" applyFont="1" applyBorder="1" applyAlignment="1">
      <alignment horizontal="right"/>
    </xf>
    <xf numFmtId="0" fontId="10" fillId="0" borderId="134" xfId="0" applyFont="1" applyBorder="1"/>
    <xf numFmtId="4" fontId="11" fillId="0" borderId="48" xfId="0" applyNumberFormat="1" applyFont="1" applyBorder="1"/>
    <xf numFmtId="3" fontId="11" fillId="0" borderId="45" xfId="0" applyNumberFormat="1" applyFont="1" applyBorder="1" applyAlignment="1">
      <alignment horizontal="right"/>
    </xf>
    <xf numFmtId="49" fontId="11" fillId="0" borderId="44" xfId="0" applyNumberFormat="1" applyFont="1" applyBorder="1" applyAlignment="1">
      <alignment horizontal="center" vertical="center"/>
    </xf>
    <xf numFmtId="0" fontId="11" fillId="0" borderId="44" xfId="0" applyFont="1" applyBorder="1" applyAlignment="1">
      <alignment vertical="top" wrapText="1"/>
    </xf>
    <xf numFmtId="4" fontId="10" fillId="0" borderId="137" xfId="0" applyNumberFormat="1" applyFont="1" applyBorder="1" applyAlignment="1" applyProtection="1">
      <alignment horizontal="right" vertical="center"/>
      <protection locked="0"/>
    </xf>
    <xf numFmtId="0" fontId="11" fillId="0" borderId="134" xfId="0" applyFont="1" applyBorder="1" applyAlignment="1" applyProtection="1">
      <alignment vertical="center"/>
      <protection locked="0"/>
    </xf>
    <xf numFmtId="0" fontId="10" fillId="0" borderId="134" xfId="0" applyFont="1" applyBorder="1" applyProtection="1">
      <protection locked="0"/>
    </xf>
    <xf numFmtId="0" fontId="10" fillId="0" borderId="134" xfId="0" applyFont="1" applyBorder="1" applyAlignment="1" applyProtection="1">
      <alignment vertical="center"/>
      <protection locked="0"/>
    </xf>
    <xf numFmtId="0" fontId="11" fillId="0" borderId="134" xfId="0" applyFont="1" applyBorder="1" applyProtection="1">
      <protection locked="0"/>
    </xf>
    <xf numFmtId="4" fontId="10" fillId="0" borderId="137" xfId="0" applyNumberFormat="1" applyFont="1" applyBorder="1" applyAlignment="1" applyProtection="1">
      <alignment horizontal="right"/>
      <protection locked="0"/>
    </xf>
    <xf numFmtId="4" fontId="10" fillId="0" borderId="134" xfId="0" applyNumberFormat="1" applyFont="1" applyBorder="1" applyAlignment="1" applyProtection="1">
      <alignment vertical="center"/>
      <protection locked="0"/>
    </xf>
    <xf numFmtId="4" fontId="3" fillId="0" borderId="151" xfId="0" applyNumberFormat="1" applyFont="1" applyBorder="1" applyProtection="1">
      <protection locked="0"/>
    </xf>
    <xf numFmtId="4" fontId="8" fillId="0" borderId="152" xfId="0" applyNumberFormat="1" applyFont="1" applyBorder="1" applyProtection="1">
      <protection locked="0"/>
    </xf>
    <xf numFmtId="4" fontId="3" fillId="0" borderId="153" xfId="0" applyNumberFormat="1" applyFont="1" applyBorder="1" applyProtection="1">
      <protection locked="0"/>
    </xf>
    <xf numFmtId="4" fontId="8" fillId="0" borderId="151" xfId="0" applyNumberFormat="1" applyFont="1" applyBorder="1" applyProtection="1">
      <protection locked="0"/>
    </xf>
    <xf numFmtId="0" fontId="11" fillId="0" borderId="104" xfId="0" applyFont="1" applyBorder="1" applyAlignment="1" applyProtection="1">
      <alignment horizontal="center" vertical="center"/>
      <protection locked="0"/>
    </xf>
    <xf numFmtId="0" fontId="0" fillId="0" borderId="104" xfId="0" applyBorder="1" applyProtection="1">
      <protection locked="0"/>
    </xf>
    <xf numFmtId="0" fontId="0" fillId="0" borderId="154" xfId="0" applyBorder="1" applyProtection="1">
      <protection locked="0"/>
    </xf>
    <xf numFmtId="0" fontId="11" fillId="0" borderId="132" xfId="0" applyFont="1" applyBorder="1" applyAlignment="1" applyProtection="1">
      <alignment horizontal="center"/>
      <protection locked="0"/>
    </xf>
    <xf numFmtId="0" fontId="11" fillId="0" borderId="132" xfId="0" applyFont="1" applyBorder="1" applyProtection="1">
      <protection locked="0"/>
    </xf>
    <xf numFmtId="4" fontId="11" fillId="0" borderId="132" xfId="0" applyNumberFormat="1" applyFont="1" applyBorder="1" applyProtection="1">
      <protection locked="0"/>
    </xf>
    <xf numFmtId="4" fontId="11" fillId="0" borderId="132" xfId="0" applyNumberFormat="1" applyFont="1" applyBorder="1" applyAlignment="1" applyProtection="1">
      <alignment horizontal="right"/>
      <protection locked="0"/>
    </xf>
    <xf numFmtId="3" fontId="11" fillId="0" borderId="132" xfId="0" applyNumberFormat="1" applyFont="1" applyBorder="1" applyProtection="1">
      <protection locked="0"/>
    </xf>
    <xf numFmtId="0" fontId="11" fillId="0" borderId="155" xfId="0" applyFont="1" applyBorder="1" applyProtection="1">
      <protection locked="0"/>
    </xf>
    <xf numFmtId="3" fontId="11" fillId="0" borderId="20" xfId="0" applyNumberFormat="1" applyFont="1" applyBorder="1" applyAlignment="1">
      <alignment vertical="center"/>
    </xf>
    <xf numFmtId="0" fontId="10" fillId="4" borderId="133" xfId="0" applyFont="1" applyFill="1" applyBorder="1" applyAlignment="1" applyProtection="1">
      <alignment horizontal="center" vertical="center"/>
      <protection locked="0"/>
    </xf>
    <xf numFmtId="4" fontId="11" fillId="4" borderId="77" xfId="1" applyNumberFormat="1" applyFont="1" applyFill="1" applyBorder="1" applyAlignment="1" applyProtection="1">
      <alignment horizontal="right" vertical="center"/>
      <protection locked="0"/>
    </xf>
    <xf numFmtId="4" fontId="11" fillId="0" borderId="138" xfId="0" applyNumberFormat="1" applyFont="1" applyBorder="1" applyAlignment="1">
      <alignment horizontal="right" vertical="center"/>
    </xf>
    <xf numFmtId="0" fontId="11" fillId="0" borderId="144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 wrapText="1"/>
    </xf>
    <xf numFmtId="4" fontId="11" fillId="0" borderId="16" xfId="0" applyNumberFormat="1" applyFont="1" applyBorder="1" applyAlignment="1">
      <alignment vertical="center"/>
    </xf>
    <xf numFmtId="4" fontId="11" fillId="0" borderId="48" xfId="0" applyNumberFormat="1" applyFont="1" applyBorder="1" applyAlignment="1">
      <alignment vertical="center"/>
    </xf>
    <xf numFmtId="0" fontId="11" fillId="0" borderId="4" xfId="0" applyFont="1" applyBorder="1" applyAlignment="1">
      <alignment horizontal="left" vertical="center" wrapText="1"/>
    </xf>
    <xf numFmtId="4" fontId="11" fillId="0" borderId="124" xfId="0" applyNumberFormat="1" applyFont="1" applyBorder="1" applyAlignment="1">
      <alignment horizontal="right" vertical="center"/>
    </xf>
    <xf numFmtId="3" fontId="10" fillId="0" borderId="47" xfId="1" applyNumberFormat="1" applyFont="1" applyFill="1" applyBorder="1" applyAlignment="1" applyProtection="1">
      <alignment horizontal="right" vertical="center"/>
    </xf>
    <xf numFmtId="3" fontId="10" fillId="0" borderId="101" xfId="1" applyNumberFormat="1" applyFont="1" applyFill="1" applyBorder="1" applyAlignment="1" applyProtection="1">
      <alignment horizontal="right" vertical="center"/>
    </xf>
    <xf numFmtId="0" fontId="10" fillId="0" borderId="32" xfId="0" applyFont="1" applyBorder="1" applyAlignment="1">
      <alignment horizontal="center" vertical="center"/>
    </xf>
    <xf numFmtId="3" fontId="11" fillId="0" borderId="11" xfId="0" applyNumberFormat="1" applyFont="1" applyFill="1" applyBorder="1" applyAlignment="1">
      <alignment vertical="center"/>
    </xf>
    <xf numFmtId="3" fontId="11" fillId="0" borderId="137" xfId="0" applyNumberFormat="1" applyFont="1" applyBorder="1" applyAlignment="1">
      <alignment vertical="center"/>
    </xf>
    <xf numFmtId="0" fontId="11" fillId="0" borderId="94" xfId="0" applyFont="1" applyBorder="1" applyAlignment="1">
      <alignment horizontal="center" vertical="center"/>
    </xf>
    <xf numFmtId="4" fontId="11" fillId="0" borderId="41" xfId="0" applyNumberFormat="1" applyFont="1" applyBorder="1" applyAlignment="1">
      <alignment horizontal="right"/>
    </xf>
    <xf numFmtId="0" fontId="11" fillId="0" borderId="133" xfId="0" applyFont="1" applyBorder="1"/>
    <xf numFmtId="1" fontId="11" fillId="0" borderId="44" xfId="0" applyNumberFormat="1" applyFont="1" applyBorder="1" applyAlignment="1">
      <alignment horizontal="center"/>
    </xf>
    <xf numFmtId="3" fontId="10" fillId="0" borderId="44" xfId="0" applyNumberFormat="1" applyFont="1" applyBorder="1"/>
    <xf numFmtId="0" fontId="10" fillId="0" borderId="89" xfId="0" applyFont="1" applyBorder="1"/>
    <xf numFmtId="4" fontId="10" fillId="0" borderId="16" xfId="0" applyNumberFormat="1" applyFont="1" applyBorder="1" applyAlignment="1">
      <alignment horizontal="right"/>
    </xf>
    <xf numFmtId="1" fontId="11" fillId="0" borderId="48" xfId="0" applyNumberFormat="1" applyFont="1" applyBorder="1" applyAlignment="1">
      <alignment horizontal="center"/>
    </xf>
    <xf numFmtId="0" fontId="11" fillId="0" borderId="48" xfId="0" applyFont="1" applyBorder="1" applyAlignment="1">
      <alignment vertical="center"/>
    </xf>
    <xf numFmtId="4" fontId="11" fillId="0" borderId="156" xfId="0" applyNumberFormat="1" applyFont="1" applyBorder="1" applyAlignment="1">
      <alignment horizontal="right"/>
    </xf>
    <xf numFmtId="49" fontId="11" fillId="0" borderId="16" xfId="0" applyNumberFormat="1" applyFont="1" applyBorder="1" applyAlignment="1">
      <alignment horizontal="center" vertical="center"/>
    </xf>
    <xf numFmtId="3" fontId="10" fillId="0" borderId="30" xfId="0" applyNumberFormat="1" applyFont="1" applyBorder="1" applyAlignment="1">
      <alignment vertical="center"/>
    </xf>
    <xf numFmtId="49" fontId="10" fillId="0" borderId="48" xfId="0" applyNumberFormat="1" applyFont="1" applyBorder="1" applyAlignment="1">
      <alignment horizontal="center" vertical="center"/>
    </xf>
    <xf numFmtId="3" fontId="11" fillId="0" borderId="49" xfId="0" applyNumberFormat="1" applyFont="1" applyBorder="1" applyAlignment="1">
      <alignment vertical="center"/>
    </xf>
    <xf numFmtId="3" fontId="11" fillId="4" borderId="21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Border="1" applyAlignment="1">
      <alignment horizontal="center"/>
    </xf>
    <xf numFmtId="0" fontId="10" fillId="0" borderId="137" xfId="0" applyFont="1" applyBorder="1" applyAlignment="1">
      <alignment horizontal="center"/>
    </xf>
    <xf numFmtId="0" fontId="10" fillId="0" borderId="137" xfId="0" applyFont="1" applyBorder="1"/>
    <xf numFmtId="0" fontId="11" fillId="0" borderId="9" xfId="0" applyFont="1" applyBorder="1" applyAlignment="1" applyProtection="1">
      <alignment horizontal="center"/>
      <protection locked="0"/>
    </xf>
    <xf numFmtId="49" fontId="10" fillId="0" borderId="137" xfId="0" applyNumberFormat="1" applyFont="1" applyFill="1" applyBorder="1" applyAlignment="1">
      <alignment horizontal="center" vertical="center"/>
    </xf>
    <xf numFmtId="0" fontId="10" fillId="0" borderId="137" xfId="0" applyFont="1" applyBorder="1" applyAlignment="1" applyProtection="1">
      <alignment vertical="center"/>
      <protection locked="0"/>
    </xf>
    <xf numFmtId="3" fontId="10" fillId="0" borderId="137" xfId="0" applyNumberFormat="1" applyFont="1" applyBorder="1" applyAlignment="1">
      <alignment vertical="center" wrapText="1"/>
    </xf>
    <xf numFmtId="0" fontId="10" fillId="0" borderId="134" xfId="0" applyFont="1" applyBorder="1" applyAlignment="1">
      <alignment vertical="center" wrapText="1"/>
    </xf>
    <xf numFmtId="0" fontId="11" fillId="4" borderId="135" xfId="0" applyFont="1" applyFill="1" applyBorder="1" applyAlignment="1">
      <alignment horizontal="center" vertical="center"/>
    </xf>
    <xf numFmtId="0" fontId="11" fillId="4" borderId="135" xfId="0" applyFont="1" applyFill="1" applyBorder="1" applyAlignment="1">
      <alignment vertical="center" wrapText="1"/>
    </xf>
    <xf numFmtId="3" fontId="11" fillId="4" borderId="135" xfId="0" applyNumberFormat="1" applyFont="1" applyFill="1" applyBorder="1" applyAlignment="1">
      <alignment vertical="center"/>
    </xf>
    <xf numFmtId="4" fontId="11" fillId="4" borderId="135" xfId="0" applyNumberFormat="1" applyFont="1" applyFill="1" applyBorder="1" applyAlignment="1">
      <alignment horizontal="right" vertical="center"/>
    </xf>
    <xf numFmtId="0" fontId="11" fillId="4" borderId="136" xfId="0" applyFont="1" applyFill="1" applyBorder="1" applyAlignment="1">
      <alignment vertical="center"/>
    </xf>
    <xf numFmtId="0" fontId="11" fillId="4" borderId="12" xfId="0" applyFont="1" applyFill="1" applyBorder="1" applyAlignment="1">
      <alignment horizontal="center" vertical="center"/>
    </xf>
    <xf numFmtId="3" fontId="11" fillId="4" borderId="12" xfId="0" applyNumberFormat="1" applyFont="1" applyFill="1" applyBorder="1" applyAlignment="1">
      <alignment vertical="center"/>
    </xf>
    <xf numFmtId="4" fontId="11" fillId="4" borderId="12" xfId="0" applyNumberFormat="1" applyFont="1" applyFill="1" applyBorder="1" applyAlignment="1">
      <alignment horizontal="right" vertical="center"/>
    </xf>
    <xf numFmtId="0" fontId="10" fillId="4" borderId="22" xfId="0" applyFont="1" applyFill="1" applyBorder="1" applyAlignment="1">
      <alignment vertical="center"/>
    </xf>
    <xf numFmtId="3" fontId="11" fillId="4" borderId="9" xfId="0" applyNumberFormat="1" applyFont="1" applyFill="1" applyBorder="1" applyAlignment="1">
      <alignment vertical="center"/>
    </xf>
    <xf numFmtId="0" fontId="10" fillId="4" borderId="31" xfId="0" applyFont="1" applyFill="1" applyBorder="1" applyAlignment="1">
      <alignment vertical="center"/>
    </xf>
    <xf numFmtId="4" fontId="11" fillId="0" borderId="123" xfId="0" applyNumberFormat="1" applyFont="1" applyBorder="1" applyAlignment="1">
      <alignment horizontal="right"/>
    </xf>
    <xf numFmtId="4" fontId="11" fillId="0" borderId="146" xfId="0" applyNumberFormat="1" applyFont="1" applyBorder="1" applyAlignment="1">
      <alignment horizontal="right"/>
    </xf>
    <xf numFmtId="0" fontId="11" fillId="0" borderId="85" xfId="0" applyFont="1" applyBorder="1" applyAlignment="1">
      <alignment horizontal="center"/>
    </xf>
    <xf numFmtId="0" fontId="11" fillId="0" borderId="71" xfId="0" applyFont="1" applyBorder="1"/>
    <xf numFmtId="3" fontId="11" fillId="0" borderId="71" xfId="0" applyNumberFormat="1" applyFont="1" applyBorder="1"/>
    <xf numFmtId="4" fontId="10" fillId="0" borderId="137" xfId="0" applyNumberFormat="1" applyFont="1" applyBorder="1" applyAlignment="1" applyProtection="1">
      <alignment vertical="center"/>
      <protection locked="0"/>
    </xf>
    <xf numFmtId="0" fontId="11" fillId="4" borderId="45" xfId="0" applyFont="1" applyFill="1" applyBorder="1" applyAlignment="1" applyProtection="1">
      <alignment horizontal="center" vertical="center"/>
      <protection locked="0"/>
    </xf>
    <xf numFmtId="4" fontId="11" fillId="4" borderId="45" xfId="1" applyNumberFormat="1" applyFont="1" applyFill="1" applyBorder="1" applyAlignment="1" applyProtection="1">
      <alignment horizontal="right" vertical="center"/>
      <protection locked="0"/>
    </xf>
    <xf numFmtId="3" fontId="11" fillId="0" borderId="44" xfId="0" applyNumberFormat="1" applyFont="1" applyBorder="1" applyAlignment="1" applyProtection="1">
      <alignment vertical="center"/>
      <protection locked="0"/>
    </xf>
    <xf numFmtId="0" fontId="10" fillId="4" borderId="101" xfId="0" applyFont="1" applyFill="1" applyBorder="1" applyAlignment="1" applyProtection="1">
      <alignment horizontal="center" vertical="center"/>
      <protection locked="0"/>
    </xf>
    <xf numFmtId="0" fontId="10" fillId="4" borderId="101" xfId="0" applyFont="1" applyFill="1" applyBorder="1" applyAlignment="1" applyProtection="1">
      <alignment vertical="center"/>
      <protection locked="0"/>
    </xf>
    <xf numFmtId="4" fontId="10" fillId="4" borderId="101" xfId="1" applyNumberFormat="1" applyFont="1" applyFill="1" applyBorder="1" applyAlignment="1" applyProtection="1">
      <alignment horizontal="right" vertical="center"/>
      <protection locked="0"/>
    </xf>
    <xf numFmtId="4" fontId="10" fillId="0" borderId="101" xfId="0" applyNumberFormat="1" applyFont="1" applyBorder="1" applyAlignment="1" applyProtection="1">
      <alignment horizontal="right" vertical="center"/>
      <protection locked="0"/>
    </xf>
    <xf numFmtId="0" fontId="10" fillId="0" borderId="157" xfId="0" applyFont="1" applyBorder="1" applyAlignment="1" applyProtection="1">
      <alignment vertical="center"/>
      <protection locked="0"/>
    </xf>
    <xf numFmtId="0" fontId="11" fillId="0" borderId="44" xfId="0" applyFont="1" applyBorder="1" applyAlignment="1" applyProtection="1">
      <alignment horizontal="center"/>
      <protection locked="0"/>
    </xf>
    <xf numFmtId="49" fontId="11" fillId="0" borderId="44" xfId="0" applyNumberFormat="1" applyFont="1" applyBorder="1" applyProtection="1">
      <protection locked="0"/>
    </xf>
    <xf numFmtId="4" fontId="11" fillId="0" borderId="44" xfId="0" applyNumberFormat="1" applyFont="1" applyBorder="1" applyAlignment="1" applyProtection="1">
      <alignment horizontal="right" vertical="center"/>
      <protection locked="0"/>
    </xf>
    <xf numFmtId="0" fontId="11" fillId="0" borderId="154" xfId="0" applyFont="1" applyBorder="1" applyAlignment="1" applyProtection="1">
      <alignment horizontal="center" vertical="center"/>
      <protection locked="0"/>
    </xf>
    <xf numFmtId="0" fontId="11" fillId="0" borderId="84" xfId="0" applyFont="1" applyBorder="1" applyAlignment="1" applyProtection="1">
      <alignment horizontal="center" vertical="center"/>
      <protection locked="0"/>
    </xf>
    <xf numFmtId="4" fontId="11" fillId="0" borderId="12" xfId="1" applyNumberFormat="1" applyFont="1" applyFill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vertical="center"/>
      <protection locked="0"/>
    </xf>
    <xf numFmtId="0" fontId="11" fillId="0" borderId="90" xfId="0" applyFont="1" applyBorder="1" applyAlignment="1">
      <alignment vertical="center"/>
    </xf>
    <xf numFmtId="1" fontId="11" fillId="0" borderId="90" xfId="0" applyNumberFormat="1" applyFont="1" applyBorder="1" applyAlignment="1" applyProtection="1">
      <alignment vertical="center"/>
      <protection locked="0"/>
    </xf>
    <xf numFmtId="4" fontId="11" fillId="4" borderId="4" xfId="1" applyNumberFormat="1" applyFont="1" applyFill="1" applyBorder="1" applyAlignment="1" applyProtection="1">
      <alignment vertical="center"/>
      <protection locked="0"/>
    </xf>
    <xf numFmtId="4" fontId="11" fillId="0" borderId="4" xfId="1" applyNumberFormat="1" applyFont="1" applyFill="1" applyBorder="1" applyAlignment="1" applyProtection="1">
      <alignment horizontal="right" vertical="center"/>
      <protection locked="0"/>
    </xf>
    <xf numFmtId="0" fontId="10" fillId="4" borderId="48" xfId="0" applyFont="1" applyFill="1" applyBorder="1" applyAlignment="1" applyProtection="1">
      <alignment vertical="center"/>
      <protection locked="0"/>
    </xf>
    <xf numFmtId="0" fontId="10" fillId="0" borderId="49" xfId="0" applyFont="1" applyBorder="1" applyAlignment="1" applyProtection="1">
      <alignment vertical="center"/>
      <protection locked="0"/>
    </xf>
    <xf numFmtId="0" fontId="10" fillId="0" borderId="16" xfId="0" applyFont="1" applyBorder="1" applyAlignment="1" applyProtection="1">
      <alignment vertical="center"/>
      <protection locked="0"/>
    </xf>
    <xf numFmtId="4" fontId="10" fillId="0" borderId="16" xfId="0" applyNumberFormat="1" applyFont="1" applyFill="1" applyBorder="1" applyAlignment="1">
      <alignment horizontal="right" vertical="center"/>
    </xf>
    <xf numFmtId="0" fontId="10" fillId="0" borderId="30" xfId="0" applyFont="1" applyFill="1" applyBorder="1" applyAlignment="1">
      <alignment vertical="center"/>
    </xf>
    <xf numFmtId="0" fontId="11" fillId="0" borderId="133" xfId="0" applyFont="1" applyBorder="1" applyAlignment="1">
      <alignment vertical="center"/>
    </xf>
    <xf numFmtId="1" fontId="11" fillId="0" borderId="137" xfId="0" applyNumberFormat="1" applyFont="1" applyBorder="1" applyAlignment="1">
      <alignment horizontal="center"/>
    </xf>
    <xf numFmtId="1" fontId="11" fillId="0" borderId="16" xfId="0" applyNumberFormat="1" applyFont="1" applyBorder="1" applyAlignment="1">
      <alignment horizontal="center" vertical="center"/>
    </xf>
    <xf numFmtId="0" fontId="11" fillId="4" borderId="16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vertical="center"/>
    </xf>
    <xf numFmtId="0" fontId="10" fillId="4" borderId="48" xfId="0" applyFont="1" applyFill="1" applyBorder="1" applyAlignment="1">
      <alignment horizontal="center" vertical="center"/>
    </xf>
    <xf numFmtId="0" fontId="10" fillId="4" borderId="48" xfId="0" applyFont="1" applyFill="1" applyBorder="1" applyAlignment="1">
      <alignment vertical="center"/>
    </xf>
    <xf numFmtId="3" fontId="10" fillId="4" borderId="48" xfId="0" applyNumberFormat="1" applyFont="1" applyFill="1" applyBorder="1" applyAlignment="1">
      <alignment vertical="center"/>
    </xf>
    <xf numFmtId="4" fontId="10" fillId="4" borderId="48" xfId="0" applyNumberFormat="1" applyFont="1" applyFill="1" applyBorder="1" applyAlignment="1">
      <alignment horizontal="right" vertical="center"/>
    </xf>
    <xf numFmtId="0" fontId="11" fillId="4" borderId="49" xfId="0" applyFont="1" applyFill="1" applyBorder="1"/>
    <xf numFmtId="4" fontId="19" fillId="0" borderId="39" xfId="0" applyNumberFormat="1" applyFont="1" applyBorder="1" applyAlignment="1">
      <alignment horizontal="right" vertical="center"/>
    </xf>
    <xf numFmtId="1" fontId="11" fillId="0" borderId="133" xfId="0" applyNumberFormat="1" applyFont="1" applyBorder="1" applyAlignment="1">
      <alignment horizontal="center" vertical="center"/>
    </xf>
    <xf numFmtId="0" fontId="11" fillId="0" borderId="133" xfId="0" applyFont="1" applyBorder="1" applyAlignment="1">
      <alignment vertical="center" wrapText="1"/>
    </xf>
    <xf numFmtId="3" fontId="11" fillId="0" borderId="133" xfId="1" applyNumberFormat="1" applyFont="1" applyFill="1" applyBorder="1" applyAlignment="1" applyProtection="1">
      <alignment vertical="center"/>
    </xf>
    <xf numFmtId="0" fontId="10" fillId="0" borderId="139" xfId="0" applyFont="1" applyBorder="1" applyAlignment="1">
      <alignment vertical="center"/>
    </xf>
    <xf numFmtId="4" fontId="11" fillId="4" borderId="4" xfId="0" applyNumberFormat="1" applyFont="1" applyFill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137" xfId="0" applyFont="1" applyBorder="1" applyAlignment="1" applyProtection="1">
      <alignment horizontal="center"/>
      <protection locked="0"/>
    </xf>
    <xf numFmtId="3" fontId="10" fillId="0" borderId="137" xfId="0" applyNumberFormat="1" applyFont="1" applyBorder="1" applyAlignment="1" applyProtection="1">
      <alignment vertical="center"/>
      <protection locked="0"/>
    </xf>
    <xf numFmtId="0" fontId="10" fillId="4" borderId="48" xfId="0" applyFont="1" applyFill="1" applyBorder="1" applyAlignment="1" applyProtection="1">
      <alignment horizontal="center" vertical="center"/>
      <protection locked="0"/>
    </xf>
    <xf numFmtId="4" fontId="10" fillId="4" borderId="48" xfId="1" applyNumberFormat="1" applyFont="1" applyFill="1" applyBorder="1" applyAlignment="1" applyProtection="1">
      <alignment horizontal="right" vertical="center"/>
      <protection locked="0"/>
    </xf>
    <xf numFmtId="0" fontId="11" fillId="0" borderId="122" xfId="0" applyFont="1" applyBorder="1" applyAlignment="1">
      <alignment horizontal="center" vertical="center"/>
    </xf>
    <xf numFmtId="49" fontId="11" fillId="0" borderId="122" xfId="0" applyNumberFormat="1" applyFont="1" applyBorder="1"/>
    <xf numFmtId="3" fontId="11" fillId="0" borderId="122" xfId="0" applyNumberFormat="1" applyFont="1" applyBorder="1" applyAlignment="1">
      <alignment vertical="center"/>
    </xf>
    <xf numFmtId="4" fontId="11" fillId="0" borderId="122" xfId="0" applyNumberFormat="1" applyFont="1" applyBorder="1" applyAlignment="1">
      <alignment horizontal="right" vertical="center"/>
    </xf>
    <xf numFmtId="49" fontId="11" fillId="0" borderId="113" xfId="0" applyNumberFormat="1" applyFont="1" applyBorder="1"/>
    <xf numFmtId="4" fontId="10" fillId="0" borderId="137" xfId="1" applyNumberFormat="1" applyFont="1" applyFill="1" applyBorder="1" applyAlignment="1" applyProtection="1">
      <alignment horizontal="right" vertical="center" wrapText="1"/>
    </xf>
    <xf numFmtId="0" fontId="20" fillId="0" borderId="134" xfId="0" applyFont="1" applyBorder="1"/>
    <xf numFmtId="0" fontId="11" fillId="0" borderId="133" xfId="0" applyFont="1" applyBorder="1" applyAlignment="1">
      <alignment horizontal="center"/>
    </xf>
    <xf numFmtId="3" fontId="11" fillId="0" borderId="133" xfId="0" applyNumberFormat="1" applyFont="1" applyBorder="1"/>
    <xf numFmtId="0" fontId="19" fillId="0" borderId="139" xfId="0" applyFont="1" applyBorder="1"/>
    <xf numFmtId="0" fontId="11" fillId="0" borderId="9" xfId="0" applyFont="1" applyBorder="1" applyProtection="1">
      <protection locked="0"/>
    </xf>
    <xf numFmtId="0" fontId="11" fillId="4" borderId="13" xfId="0" applyFont="1" applyFill="1" applyBorder="1" applyAlignment="1">
      <alignment horizontal="center" vertical="center"/>
    </xf>
    <xf numFmtId="3" fontId="11" fillId="4" borderId="13" xfId="0" applyNumberFormat="1" applyFont="1" applyFill="1" applyBorder="1" applyAlignment="1">
      <alignment vertical="center"/>
    </xf>
    <xf numFmtId="0" fontId="10" fillId="4" borderId="23" xfId="0" applyFont="1" applyFill="1" applyBorder="1" applyAlignment="1">
      <alignment vertical="center"/>
    </xf>
    <xf numFmtId="0" fontId="10" fillId="4" borderId="134" xfId="0" applyFont="1" applyFill="1" applyBorder="1" applyAlignment="1">
      <alignment vertical="center"/>
    </xf>
    <xf numFmtId="0" fontId="10" fillId="4" borderId="137" xfId="0" applyFont="1" applyFill="1" applyBorder="1" applyAlignment="1">
      <alignment horizontal="center" vertical="center"/>
    </xf>
    <xf numFmtId="3" fontId="10" fillId="4" borderId="137" xfId="0" applyNumberFormat="1" applyFont="1" applyFill="1" applyBorder="1" applyAlignment="1">
      <alignment vertical="center"/>
    </xf>
    <xf numFmtId="0" fontId="10" fillId="4" borderId="136" xfId="0" applyFont="1" applyFill="1" applyBorder="1" applyAlignment="1">
      <alignment vertical="center"/>
    </xf>
    <xf numFmtId="2" fontId="10" fillId="0" borderId="16" xfId="0" applyNumberFormat="1" applyFont="1" applyBorder="1" applyAlignment="1">
      <alignment horizontal="right" vertical="center"/>
    </xf>
    <xf numFmtId="0" fontId="11" fillId="0" borderId="8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49" fontId="10" fillId="0" borderId="74" xfId="0" applyNumberFormat="1" applyFont="1" applyBorder="1" applyAlignment="1">
      <alignment horizontal="center" vertical="center"/>
    </xf>
    <xf numFmtId="4" fontId="10" fillId="0" borderId="10" xfId="1" applyNumberFormat="1" applyFont="1" applyFill="1" applyBorder="1" applyAlignment="1" applyProtection="1">
      <alignment vertical="center"/>
    </xf>
    <xf numFmtId="4" fontId="10" fillId="0" borderId="137" xfId="0" applyNumberFormat="1" applyFont="1" applyBorder="1"/>
    <xf numFmtId="4" fontId="10" fillId="0" borderId="44" xfId="0" applyNumberFormat="1" applyFont="1" applyBorder="1"/>
    <xf numFmtId="4" fontId="11" fillId="0" borderId="142" xfId="0" applyNumberFormat="1" applyFont="1" applyBorder="1" applyAlignment="1">
      <alignment vertical="center"/>
    </xf>
    <xf numFmtId="0" fontId="0" fillId="0" borderId="98" xfId="0" applyBorder="1"/>
    <xf numFmtId="0" fontId="10" fillId="0" borderId="159" xfId="0" applyFont="1" applyBorder="1"/>
    <xf numFmtId="0" fontId="0" fillId="0" borderId="84" xfId="0" applyBorder="1"/>
    <xf numFmtId="0" fontId="10" fillId="0" borderId="84" xfId="0" applyFont="1" applyBorder="1" applyAlignment="1">
      <alignment horizontal="center"/>
    </xf>
    <xf numFmtId="0" fontId="10" fillId="0" borderId="84" xfId="0" applyFont="1" applyBorder="1"/>
    <xf numFmtId="4" fontId="10" fillId="0" borderId="84" xfId="0" applyNumberFormat="1" applyFont="1" applyBorder="1"/>
    <xf numFmtId="4" fontId="10" fillId="0" borderId="16" xfId="1" applyNumberFormat="1" applyFont="1" applyFill="1" applyBorder="1" applyAlignment="1" applyProtection="1">
      <alignment vertical="center"/>
    </xf>
    <xf numFmtId="4" fontId="10" fillId="0" borderId="160" xfId="0" applyNumberFormat="1" applyFont="1" applyBorder="1"/>
    <xf numFmtId="0" fontId="10" fillId="0" borderId="160" xfId="0" applyFont="1" applyBorder="1"/>
    <xf numFmtId="4" fontId="11" fillId="0" borderId="132" xfId="0" applyNumberFormat="1" applyFont="1" applyBorder="1" applyAlignment="1"/>
    <xf numFmtId="0" fontId="11" fillId="4" borderId="161" xfId="0" applyFont="1" applyFill="1" applyBorder="1" applyAlignment="1" applyProtection="1">
      <alignment horizontal="center" vertical="center"/>
      <protection locked="0"/>
    </xf>
    <xf numFmtId="0" fontId="11" fillId="4" borderId="40" xfId="0" applyFont="1" applyFill="1" applyBorder="1" applyAlignment="1" applyProtection="1">
      <alignment horizontal="center" vertical="center"/>
      <protection locked="0"/>
    </xf>
    <xf numFmtId="0" fontId="11" fillId="4" borderId="12" xfId="0" applyFont="1" applyFill="1" applyBorder="1" applyAlignment="1" applyProtection="1">
      <alignment vertical="center"/>
      <protection locked="0"/>
    </xf>
    <xf numFmtId="0" fontId="11" fillId="0" borderId="162" xfId="0" applyFont="1" applyBorder="1" applyAlignment="1">
      <alignment vertical="center" wrapText="1"/>
    </xf>
    <xf numFmtId="0" fontId="11" fillId="0" borderId="101" xfId="0" applyFont="1" applyBorder="1"/>
    <xf numFmtId="0" fontId="11" fillId="0" borderId="163" xfId="0" applyFont="1" applyBorder="1" applyAlignment="1">
      <alignment horizontal="center" vertical="center"/>
    </xf>
    <xf numFmtId="0" fontId="11" fillId="0" borderId="163" xfId="0" applyFont="1" applyBorder="1" applyAlignment="1">
      <alignment horizontal="left" vertical="center" wrapText="1"/>
    </xf>
    <xf numFmtId="3" fontId="11" fillId="0" borderId="163" xfId="0" applyNumberFormat="1" applyFont="1" applyBorder="1" applyAlignment="1">
      <alignment horizontal="right" vertical="center"/>
    </xf>
    <xf numFmtId="4" fontId="11" fillId="0" borderId="163" xfId="0" applyNumberFormat="1" applyFont="1" applyBorder="1" applyAlignment="1">
      <alignment horizontal="right" vertical="center"/>
    </xf>
    <xf numFmtId="3" fontId="11" fillId="0" borderId="163" xfId="0" applyNumberFormat="1" applyFont="1" applyBorder="1" applyAlignment="1">
      <alignment vertical="center"/>
    </xf>
    <xf numFmtId="4" fontId="11" fillId="0" borderId="164" xfId="0" applyNumberFormat="1" applyFont="1" applyBorder="1" applyAlignment="1">
      <alignment horizontal="right" vertical="center"/>
    </xf>
    <xf numFmtId="0" fontId="11" fillId="0" borderId="165" xfId="0" applyFont="1" applyBorder="1" applyAlignment="1">
      <alignment vertical="center"/>
    </xf>
    <xf numFmtId="0" fontId="11" fillId="0" borderId="9" xfId="0" applyFont="1" applyBorder="1" applyAlignment="1">
      <alignment horizontal="left" vertical="center" wrapText="1"/>
    </xf>
    <xf numFmtId="0" fontId="11" fillId="0" borderId="165" xfId="0" applyFont="1" applyFill="1" applyBorder="1" applyAlignment="1">
      <alignment vertical="center"/>
    </xf>
    <xf numFmtId="0" fontId="11" fillId="0" borderId="163" xfId="0" applyFont="1" applyBorder="1" applyAlignment="1" applyProtection="1">
      <alignment horizontal="center" vertical="center"/>
      <protection locked="0"/>
    </xf>
    <xf numFmtId="0" fontId="11" fillId="0" borderId="163" xfId="0" applyFont="1" applyBorder="1" applyAlignment="1">
      <alignment vertical="center" wrapText="1"/>
    </xf>
    <xf numFmtId="4" fontId="11" fillId="0" borderId="163" xfId="0" applyNumberFormat="1" applyFont="1" applyBorder="1" applyAlignment="1" applyProtection="1">
      <alignment vertical="center"/>
      <protection locked="0"/>
    </xf>
    <xf numFmtId="4" fontId="11" fillId="0" borderId="163" xfId="0" applyNumberFormat="1" applyFont="1" applyBorder="1" applyAlignment="1" applyProtection="1">
      <alignment horizontal="right" vertical="center"/>
      <protection locked="0"/>
    </xf>
    <xf numFmtId="0" fontId="11" fillId="0" borderId="165" xfId="0" applyFont="1" applyBorder="1" applyAlignment="1" applyProtection="1">
      <alignment vertical="center"/>
      <protection locked="0"/>
    </xf>
    <xf numFmtId="49" fontId="11" fillId="0" borderId="163" xfId="0" applyNumberFormat="1" applyFont="1" applyFill="1" applyBorder="1" applyAlignment="1">
      <alignment horizontal="center" vertical="center"/>
    </xf>
    <xf numFmtId="0" fontId="11" fillId="0" borderId="163" xfId="0" applyFont="1" applyFill="1" applyBorder="1" applyAlignment="1">
      <alignment horizontal="left" vertical="center" wrapText="1"/>
    </xf>
    <xf numFmtId="4" fontId="11" fillId="0" borderId="163" xfId="1" applyNumberFormat="1" applyFont="1" applyFill="1" applyBorder="1" applyAlignment="1" applyProtection="1">
      <alignment horizontal="right" vertical="center"/>
    </xf>
    <xf numFmtId="3" fontId="11" fillId="0" borderId="163" xfId="1" applyNumberFormat="1" applyFont="1" applyFill="1" applyBorder="1" applyAlignment="1" applyProtection="1">
      <alignment horizontal="right" vertical="center"/>
    </xf>
    <xf numFmtId="4" fontId="11" fillId="0" borderId="164" xfId="0" applyNumberFormat="1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11" fillId="0" borderId="163" xfId="0" applyFont="1" applyBorder="1" applyAlignment="1">
      <alignment horizontal="center"/>
    </xf>
    <xf numFmtId="0" fontId="11" fillId="0" borderId="163" xfId="0" applyFont="1" applyBorder="1"/>
    <xf numFmtId="3" fontId="11" fillId="0" borderId="163" xfId="0" applyNumberFormat="1" applyFont="1" applyBorder="1"/>
    <xf numFmtId="4" fontId="11" fillId="0" borderId="163" xfId="0" applyNumberFormat="1" applyFont="1" applyBorder="1" applyAlignment="1">
      <alignment horizontal="right"/>
    </xf>
    <xf numFmtId="0" fontId="11" fillId="0" borderId="165" xfId="0" applyFont="1" applyBorder="1"/>
    <xf numFmtId="4" fontId="11" fillId="0" borderId="48" xfId="0" applyNumberFormat="1" applyFont="1" applyBorder="1" applyAlignment="1">
      <alignment horizontal="right" vertical="center"/>
    </xf>
    <xf numFmtId="49" fontId="11" fillId="0" borderId="163" xfId="0" applyNumberFormat="1" applyFont="1" applyBorder="1" applyAlignment="1">
      <alignment vertical="center"/>
    </xf>
    <xf numFmtId="4" fontId="10" fillId="0" borderId="135" xfId="0" applyNumberFormat="1" applyFont="1" applyBorder="1" applyAlignment="1">
      <alignment horizontal="right"/>
    </xf>
    <xf numFmtId="4" fontId="11" fillId="0" borderId="156" xfId="0" applyNumberFormat="1" applyFont="1" applyBorder="1" applyAlignment="1">
      <alignment horizontal="right" vertical="center"/>
    </xf>
    <xf numFmtId="0" fontId="11" fillId="0" borderId="160" xfId="0" applyFont="1" applyBorder="1"/>
    <xf numFmtId="0" fontId="11" fillId="0" borderId="150" xfId="0" applyFont="1" applyBorder="1" applyAlignment="1">
      <alignment horizontal="center"/>
    </xf>
    <xf numFmtId="49" fontId="11" fillId="0" borderId="150" xfId="0" applyNumberFormat="1" applyFont="1" applyBorder="1"/>
    <xf numFmtId="3" fontId="11" fillId="0" borderId="150" xfId="0" applyNumberFormat="1" applyFont="1" applyBorder="1"/>
    <xf numFmtId="4" fontId="11" fillId="0" borderId="132" xfId="0" applyNumberFormat="1" applyFont="1" applyBorder="1" applyAlignment="1">
      <alignment vertical="center"/>
    </xf>
    <xf numFmtId="4" fontId="11" fillId="0" borderId="132" xfId="0" applyNumberFormat="1" applyFont="1" applyBorder="1" applyAlignment="1">
      <alignment horizontal="right" vertical="center"/>
    </xf>
    <xf numFmtId="0" fontId="11" fillId="0" borderId="51" xfId="0" applyFont="1" applyBorder="1" applyAlignment="1">
      <alignment horizontal="center" vertical="center"/>
    </xf>
    <xf numFmtId="0" fontId="11" fillId="0" borderId="51" xfId="0" applyFont="1" applyBorder="1" applyAlignment="1" applyProtection="1">
      <alignment vertical="center"/>
      <protection locked="0"/>
    </xf>
    <xf numFmtId="0" fontId="10" fillId="0" borderId="166" xfId="0" applyFont="1" applyBorder="1" applyAlignment="1">
      <alignment vertical="center"/>
    </xf>
    <xf numFmtId="0" fontId="11" fillId="0" borderId="168" xfId="0" applyFont="1" applyBorder="1" applyAlignment="1">
      <alignment horizontal="center" vertical="center"/>
    </xf>
    <xf numFmtId="0" fontId="11" fillId="0" borderId="98" xfId="0" applyFont="1" applyBorder="1" applyAlignment="1">
      <alignment vertical="center" wrapText="1"/>
    </xf>
    <xf numFmtId="0" fontId="11" fillId="0" borderId="168" xfId="0" applyFont="1" applyBorder="1" applyAlignment="1">
      <alignment vertical="center"/>
    </xf>
    <xf numFmtId="0" fontId="11" fillId="0" borderId="149" xfId="0" applyFont="1" applyBorder="1" applyAlignment="1">
      <alignment horizontal="center"/>
    </xf>
    <xf numFmtId="3" fontId="11" fillId="0" borderId="149" xfId="0" applyNumberFormat="1" applyFont="1" applyBorder="1"/>
    <xf numFmtId="4" fontId="11" fillId="0" borderId="147" xfId="0" applyNumberFormat="1" applyFont="1" applyBorder="1" applyAlignment="1">
      <alignment vertical="center"/>
    </xf>
    <xf numFmtId="4" fontId="11" fillId="0" borderId="147" xfId="0" applyNumberFormat="1" applyFont="1" applyBorder="1" applyAlignment="1">
      <alignment horizontal="right" vertical="center"/>
    </xf>
    <xf numFmtId="0" fontId="11" fillId="0" borderId="167" xfId="0" applyFont="1" applyBorder="1" applyAlignment="1">
      <alignment horizontal="center"/>
    </xf>
    <xf numFmtId="0" fontId="10" fillId="0" borderId="167" xfId="0" applyFont="1" applyBorder="1" applyAlignment="1" applyProtection="1">
      <alignment vertical="center"/>
      <protection locked="0"/>
    </xf>
    <xf numFmtId="3" fontId="10" fillId="0" borderId="167" xfId="0" applyNumberFormat="1" applyFont="1" applyBorder="1"/>
    <xf numFmtId="4" fontId="10" fillId="0" borderId="169" xfId="0" applyNumberFormat="1" applyFont="1" applyBorder="1" applyAlignment="1">
      <alignment vertical="center"/>
    </xf>
    <xf numFmtId="4" fontId="10" fillId="0" borderId="169" xfId="0" applyNumberFormat="1" applyFont="1" applyFill="1" applyBorder="1" applyAlignment="1">
      <alignment horizontal="right" vertical="center"/>
    </xf>
    <xf numFmtId="4" fontId="10" fillId="0" borderId="170" xfId="0" applyNumberFormat="1" applyFont="1" applyFill="1" applyBorder="1" applyAlignment="1">
      <alignment horizontal="right" vertical="center"/>
    </xf>
    <xf numFmtId="0" fontId="11" fillId="2" borderId="4" xfId="0" applyFont="1" applyFill="1" applyBorder="1"/>
    <xf numFmtId="0" fontId="10" fillId="0" borderId="56" xfId="0" applyFont="1" applyFill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11" fillId="0" borderId="171" xfId="0" applyFont="1" applyBorder="1"/>
    <xf numFmtId="0" fontId="11" fillId="0" borderId="172" xfId="0" applyFont="1" applyBorder="1"/>
    <xf numFmtId="0" fontId="10" fillId="0" borderId="12" xfId="0" applyFont="1" applyBorder="1"/>
    <xf numFmtId="0" fontId="10" fillId="0" borderId="45" xfId="0" applyFont="1" applyBorder="1"/>
    <xf numFmtId="0" fontId="10" fillId="0" borderId="173" xfId="0" applyFont="1" applyBorder="1"/>
    <xf numFmtId="0" fontId="10" fillId="0" borderId="174" xfId="0" applyFont="1" applyBorder="1"/>
    <xf numFmtId="0" fontId="10" fillId="0" borderId="169" xfId="0" applyFont="1" applyBorder="1"/>
    <xf numFmtId="0" fontId="10" fillId="0" borderId="176" xfId="0" applyFont="1" applyBorder="1"/>
    <xf numFmtId="0" fontId="11" fillId="0" borderId="176" xfId="0" applyFont="1" applyBorder="1"/>
    <xf numFmtId="0" fontId="11" fillId="0" borderId="177" xfId="0" applyFont="1" applyBorder="1" applyAlignment="1">
      <alignment vertical="center"/>
    </xf>
    <xf numFmtId="0" fontId="11" fillId="0" borderId="178" xfId="0" applyFont="1" applyBorder="1" applyAlignment="1">
      <alignment vertical="center"/>
    </xf>
    <xf numFmtId="0" fontId="11" fillId="0" borderId="179" xfId="0" applyFont="1" applyBorder="1" applyAlignment="1">
      <alignment horizontal="center" vertical="center"/>
    </xf>
    <xf numFmtId="0" fontId="10" fillId="0" borderId="179" xfId="0" applyFont="1" applyBorder="1"/>
    <xf numFmtId="0" fontId="11" fillId="0" borderId="180" xfId="0" applyFont="1" applyBorder="1" applyAlignment="1">
      <alignment vertical="center"/>
    </xf>
    <xf numFmtId="0" fontId="11" fillId="0" borderId="173" xfId="0" applyFont="1" applyBorder="1"/>
    <xf numFmtId="0" fontId="11" fillId="0" borderId="181" xfId="0" applyFont="1" applyBorder="1"/>
    <xf numFmtId="4" fontId="11" fillId="0" borderId="138" xfId="0" applyNumberFormat="1" applyFont="1" applyBorder="1" applyAlignment="1">
      <alignment horizontal="right"/>
    </xf>
    <xf numFmtId="4" fontId="11" fillId="0" borderId="140" xfId="0" applyNumberFormat="1" applyFont="1" applyBorder="1" applyAlignment="1">
      <alignment horizontal="right" vertical="center"/>
    </xf>
    <xf numFmtId="3" fontId="11" fillId="0" borderId="163" xfId="0" applyNumberFormat="1" applyFont="1" applyBorder="1" applyProtection="1">
      <protection locked="0"/>
    </xf>
    <xf numFmtId="4" fontId="11" fillId="0" borderId="163" xfId="0" applyNumberFormat="1" applyFont="1" applyBorder="1" applyAlignment="1" applyProtection="1">
      <alignment horizontal="right"/>
      <protection locked="0"/>
    </xf>
    <xf numFmtId="0" fontId="11" fillId="0" borderId="30" xfId="0" applyFont="1" applyBorder="1" applyAlignment="1">
      <alignment vertical="center"/>
    </xf>
    <xf numFmtId="0" fontId="11" fillId="0" borderId="169" xfId="0" applyFont="1" applyBorder="1" applyAlignment="1" applyProtection="1">
      <alignment horizontal="center" vertical="center"/>
      <protection locked="0"/>
    </xf>
    <xf numFmtId="0" fontId="10" fillId="0" borderId="169" xfId="0" applyFont="1" applyBorder="1" applyAlignment="1" applyProtection="1">
      <alignment vertical="center"/>
      <protection locked="0"/>
    </xf>
    <xf numFmtId="4" fontId="11" fillId="0" borderId="169" xfId="0" applyNumberFormat="1" applyFont="1" applyBorder="1" applyAlignment="1" applyProtection="1">
      <alignment vertical="center"/>
      <protection locked="0"/>
    </xf>
    <xf numFmtId="4" fontId="11" fillId="0" borderId="169" xfId="0" applyNumberFormat="1" applyFont="1" applyBorder="1" applyAlignment="1" applyProtection="1">
      <alignment horizontal="right" vertical="center"/>
      <protection locked="0"/>
    </xf>
    <xf numFmtId="3" fontId="11" fillId="0" borderId="184" xfId="0" applyNumberFormat="1" applyFont="1" applyBorder="1" applyAlignment="1">
      <alignment vertical="center"/>
    </xf>
    <xf numFmtId="0" fontId="11" fillId="0" borderId="183" xfId="0" applyFont="1" applyBorder="1" applyAlignment="1" applyProtection="1">
      <alignment vertical="center"/>
      <protection locked="0"/>
    </xf>
    <xf numFmtId="0" fontId="11" fillId="0" borderId="162" xfId="0" applyFont="1" applyBorder="1" applyAlignment="1" applyProtection="1">
      <alignment horizontal="center" vertical="center"/>
      <protection locked="0"/>
    </xf>
    <xf numFmtId="4" fontId="11" fillId="0" borderId="162" xfId="0" applyNumberFormat="1" applyFont="1" applyBorder="1" applyAlignment="1" applyProtection="1">
      <alignment vertical="center"/>
      <protection locked="0"/>
    </xf>
    <xf numFmtId="4" fontId="11" fillId="0" borderId="162" xfId="0" applyNumberFormat="1" applyFont="1" applyBorder="1" applyAlignment="1" applyProtection="1">
      <alignment horizontal="right" vertical="center"/>
      <protection locked="0"/>
    </xf>
    <xf numFmtId="0" fontId="11" fillId="0" borderId="137" xfId="0" applyFont="1" applyBorder="1" applyAlignment="1" applyProtection="1">
      <alignment horizontal="center" vertical="center"/>
      <protection locked="0"/>
    </xf>
    <xf numFmtId="4" fontId="11" fillId="0" borderId="137" xfId="0" applyNumberFormat="1" applyFont="1" applyBorder="1" applyAlignment="1" applyProtection="1">
      <alignment vertical="center"/>
      <protection locked="0"/>
    </xf>
    <xf numFmtId="4" fontId="11" fillId="0" borderId="137" xfId="0" applyNumberFormat="1" applyFont="1" applyBorder="1" applyAlignment="1" applyProtection="1">
      <alignment horizontal="right" vertical="center"/>
      <protection locked="0"/>
    </xf>
    <xf numFmtId="3" fontId="11" fillId="0" borderId="186" xfId="0" applyNumberFormat="1" applyFont="1" applyBorder="1" applyAlignment="1">
      <alignment vertical="center"/>
    </xf>
    <xf numFmtId="3" fontId="11" fillId="0" borderId="124" xfId="0" applyNumberFormat="1" applyFont="1" applyBorder="1" applyAlignment="1">
      <alignment vertical="center"/>
    </xf>
    <xf numFmtId="0" fontId="11" fillId="0" borderId="129" xfId="0" applyFont="1" applyBorder="1" applyAlignment="1" applyProtection="1">
      <alignment horizontal="center" vertical="center"/>
      <protection locked="0"/>
    </xf>
    <xf numFmtId="0" fontId="11" fillId="0" borderId="129" xfId="0" applyFont="1" applyBorder="1" applyAlignment="1" applyProtection="1">
      <alignment vertical="center"/>
      <protection locked="0"/>
    </xf>
    <xf numFmtId="4" fontId="11" fillId="0" borderId="129" xfId="0" applyNumberFormat="1" applyFont="1" applyBorder="1" applyAlignment="1" applyProtection="1">
      <alignment vertical="center"/>
      <protection locked="0"/>
    </xf>
    <xf numFmtId="4" fontId="11" fillId="0" borderId="129" xfId="0" applyNumberFormat="1" applyFont="1" applyBorder="1" applyAlignment="1" applyProtection="1">
      <alignment horizontal="right" vertical="center"/>
      <protection locked="0"/>
    </xf>
    <xf numFmtId="3" fontId="11" fillId="0" borderId="187" xfId="0" applyNumberFormat="1" applyFont="1" applyBorder="1" applyAlignment="1">
      <alignment vertical="center"/>
    </xf>
    <xf numFmtId="0" fontId="11" fillId="0" borderId="130" xfId="0" applyFont="1" applyBorder="1" applyAlignment="1" applyProtection="1">
      <alignment vertical="center"/>
      <protection locked="0"/>
    </xf>
    <xf numFmtId="0" fontId="11" fillId="0" borderId="9" xfId="0" applyFont="1" applyBorder="1" applyAlignment="1" applyProtection="1">
      <alignment vertical="center"/>
      <protection locked="0"/>
    </xf>
    <xf numFmtId="0" fontId="11" fillId="0" borderId="0" xfId="0" applyFont="1" applyAlignment="1">
      <alignment wrapText="1"/>
    </xf>
    <xf numFmtId="0" fontId="11" fillId="0" borderId="160" xfId="0" applyFont="1" applyBorder="1" applyAlignment="1">
      <alignment horizontal="center"/>
    </xf>
    <xf numFmtId="4" fontId="11" fillId="0" borderId="160" xfId="0" applyNumberFormat="1" applyFont="1" applyBorder="1"/>
    <xf numFmtId="4" fontId="11" fillId="0" borderId="162" xfId="1" applyNumberFormat="1" applyFont="1" applyFill="1" applyBorder="1" applyAlignment="1" applyProtection="1">
      <alignment vertical="center"/>
    </xf>
    <xf numFmtId="4" fontId="11" fillId="0" borderId="162" xfId="0" applyNumberFormat="1" applyFont="1" applyBorder="1" applyAlignment="1">
      <alignment vertical="center"/>
    </xf>
    <xf numFmtId="4" fontId="11" fillId="0" borderId="149" xfId="0" applyNumberFormat="1" applyFont="1" applyBorder="1"/>
    <xf numFmtId="4" fontId="11" fillId="0" borderId="122" xfId="1" applyNumberFormat="1" applyFont="1" applyFill="1" applyBorder="1" applyAlignment="1" applyProtection="1">
      <alignment vertical="center"/>
    </xf>
    <xf numFmtId="0" fontId="11" fillId="0" borderId="51" xfId="0" applyFont="1" applyBorder="1" applyAlignment="1">
      <alignment horizontal="center"/>
    </xf>
    <xf numFmtId="4" fontId="11" fillId="0" borderId="112" xfId="1" applyNumberFormat="1" applyFont="1" applyFill="1" applyBorder="1" applyAlignment="1" applyProtection="1">
      <alignment vertical="center"/>
    </xf>
    <xf numFmtId="0" fontId="10" fillId="0" borderId="98" xfId="0" applyFont="1" applyBorder="1"/>
    <xf numFmtId="4" fontId="11" fillId="0" borderId="188" xfId="0" applyNumberFormat="1" applyFont="1" applyBorder="1" applyAlignment="1" applyProtection="1">
      <alignment vertical="center"/>
      <protection locked="0"/>
    </xf>
    <xf numFmtId="4" fontId="11" fillId="0" borderId="188" xfId="0" applyNumberFormat="1" applyFont="1" applyBorder="1" applyAlignment="1" applyProtection="1">
      <alignment horizontal="right" vertical="center"/>
      <protection locked="0"/>
    </xf>
    <xf numFmtId="3" fontId="11" fillId="0" borderId="188" xfId="0" applyNumberFormat="1" applyFont="1" applyBorder="1" applyProtection="1">
      <protection locked="0"/>
    </xf>
    <xf numFmtId="4" fontId="11" fillId="0" borderId="188" xfId="0" applyNumberFormat="1" applyFont="1" applyBorder="1" applyAlignment="1" applyProtection="1">
      <alignment horizontal="right"/>
      <protection locked="0"/>
    </xf>
    <xf numFmtId="0" fontId="11" fillId="0" borderId="189" xfId="0" applyFont="1" applyBorder="1" applyProtection="1">
      <protection locked="0"/>
    </xf>
    <xf numFmtId="3" fontId="11" fillId="0" borderId="4" xfId="0" applyNumberFormat="1" applyFont="1" applyBorder="1" applyProtection="1">
      <protection locked="0"/>
    </xf>
    <xf numFmtId="0" fontId="10" fillId="0" borderId="137" xfId="0" applyFont="1" applyBorder="1" applyAlignment="1" applyProtection="1">
      <alignment horizontal="center" vertical="center"/>
      <protection locked="0"/>
    </xf>
    <xf numFmtId="3" fontId="10" fillId="0" borderId="137" xfId="0" applyNumberFormat="1" applyFont="1" applyBorder="1" applyProtection="1">
      <protection locked="0"/>
    </xf>
    <xf numFmtId="0" fontId="11" fillId="0" borderId="98" xfId="0" applyFont="1" applyBorder="1" applyAlignment="1">
      <alignment horizontal="center"/>
    </xf>
    <xf numFmtId="3" fontId="11" fillId="0" borderId="98" xfId="0" applyNumberFormat="1" applyFont="1" applyBorder="1"/>
    <xf numFmtId="4" fontId="11" fillId="0" borderId="98" xfId="0" applyNumberFormat="1" applyFont="1" applyBorder="1" applyAlignment="1">
      <alignment vertical="center"/>
    </xf>
    <xf numFmtId="4" fontId="11" fillId="0" borderId="98" xfId="0" applyNumberFormat="1" applyFont="1" applyBorder="1" applyAlignment="1">
      <alignment horizontal="right" vertical="center"/>
    </xf>
    <xf numFmtId="0" fontId="11" fillId="0" borderId="178" xfId="0" applyFont="1" applyBorder="1"/>
    <xf numFmtId="4" fontId="10" fillId="0" borderId="167" xfId="0" applyNumberFormat="1" applyFont="1" applyBorder="1"/>
    <xf numFmtId="4" fontId="11" fillId="0" borderId="98" xfId="0" applyNumberFormat="1" applyFont="1" applyBorder="1"/>
    <xf numFmtId="4" fontId="11" fillId="0" borderId="150" xfId="0" applyNumberFormat="1" applyFont="1" applyBorder="1"/>
    <xf numFmtId="0" fontId="11" fillId="0" borderId="165" xfId="0" applyFont="1" applyBorder="1" applyProtection="1">
      <protection locked="0"/>
    </xf>
    <xf numFmtId="0" fontId="10" fillId="0" borderId="188" xfId="0" applyFont="1" applyBorder="1" applyAlignment="1" applyProtection="1">
      <alignment vertical="center"/>
      <protection locked="0"/>
    </xf>
    <xf numFmtId="3" fontId="10" fillId="0" borderId="137" xfId="0" applyNumberFormat="1" applyFont="1" applyBorder="1" applyAlignment="1" applyProtection="1">
      <alignment horizontal="center" vertical="center"/>
      <protection locked="0"/>
    </xf>
    <xf numFmtId="0" fontId="11" fillId="0" borderId="182" xfId="0" applyFont="1" applyBorder="1" applyAlignment="1" applyProtection="1">
      <alignment horizontal="center" vertical="center"/>
      <protection locked="0"/>
    </xf>
    <xf numFmtId="0" fontId="11" fillId="4" borderId="129" xfId="0" applyFont="1" applyFill="1" applyBorder="1" applyAlignment="1" applyProtection="1">
      <alignment horizontal="center" vertical="center"/>
      <protection locked="0"/>
    </xf>
    <xf numFmtId="0" fontId="11" fillId="4" borderId="129" xfId="0" applyFont="1" applyFill="1" applyBorder="1" applyAlignment="1" applyProtection="1">
      <alignment vertical="center"/>
      <protection locked="0"/>
    </xf>
    <xf numFmtId="4" fontId="11" fillId="4" borderId="190" xfId="1" applyNumberFormat="1" applyFont="1" applyFill="1" applyBorder="1" applyAlignment="1" applyProtection="1">
      <alignment horizontal="right" vertical="center"/>
      <protection locked="0"/>
    </xf>
    <xf numFmtId="4" fontId="11" fillId="0" borderId="129" xfId="0" applyNumberFormat="1" applyFont="1" applyBorder="1" applyAlignment="1" applyProtection="1">
      <alignment horizontal="right"/>
      <protection locked="0"/>
    </xf>
    <xf numFmtId="4" fontId="11" fillId="0" borderId="187" xfId="0" applyNumberFormat="1" applyFont="1" applyBorder="1" applyAlignment="1" applyProtection="1">
      <alignment horizontal="right" vertical="center"/>
      <protection locked="0"/>
    </xf>
    <xf numFmtId="4" fontId="11" fillId="0" borderId="77" xfId="0" applyNumberFormat="1" applyFont="1" applyBorder="1" applyAlignment="1" applyProtection="1">
      <alignment horizontal="right" vertical="center"/>
      <protection locked="0"/>
    </xf>
    <xf numFmtId="3" fontId="10" fillId="4" borderId="101" xfId="1" applyNumberFormat="1" applyFont="1" applyFill="1" applyBorder="1" applyAlignment="1" applyProtection="1">
      <alignment horizontal="right" vertical="center"/>
      <protection locked="0"/>
    </xf>
    <xf numFmtId="3" fontId="11" fillId="4" borderId="129" xfId="1" applyNumberFormat="1" applyFont="1" applyFill="1" applyBorder="1" applyAlignment="1" applyProtection="1">
      <alignment horizontal="right" vertical="center"/>
      <protection locked="0"/>
    </xf>
    <xf numFmtId="3" fontId="11" fillId="4" borderId="12" xfId="1" applyNumberFormat="1" applyFont="1" applyFill="1" applyBorder="1" applyAlignment="1" applyProtection="1">
      <alignment horizontal="right" vertical="center"/>
      <protection locked="0"/>
    </xf>
    <xf numFmtId="2" fontId="11" fillId="0" borderId="137" xfId="0" applyNumberFormat="1" applyFont="1" applyBorder="1" applyAlignment="1" applyProtection="1">
      <alignment horizontal="center" vertical="center"/>
      <protection locked="0"/>
    </xf>
    <xf numFmtId="2" fontId="10" fillId="0" borderId="137" xfId="0" applyNumberFormat="1" applyFont="1" applyBorder="1" applyAlignment="1" applyProtection="1">
      <alignment vertical="center"/>
      <protection locked="0"/>
    </xf>
    <xf numFmtId="0" fontId="11" fillId="0" borderId="192" xfId="0" applyFont="1" applyBorder="1" applyAlignment="1" applyProtection="1">
      <alignment horizontal="center" vertical="center"/>
      <protection locked="0"/>
    </xf>
    <xf numFmtId="4" fontId="11" fillId="0" borderId="192" xfId="0" applyNumberFormat="1" applyFont="1" applyBorder="1" applyAlignment="1" applyProtection="1">
      <alignment vertical="center"/>
      <protection locked="0"/>
    </xf>
    <xf numFmtId="4" fontId="11" fillId="0" borderId="192" xfId="0" applyNumberFormat="1" applyFont="1" applyBorder="1" applyAlignment="1" applyProtection="1">
      <alignment horizontal="right" vertical="center"/>
      <protection locked="0"/>
    </xf>
    <xf numFmtId="3" fontId="11" fillId="0" borderId="192" xfId="0" applyNumberFormat="1" applyFont="1" applyBorder="1" applyProtection="1">
      <protection locked="0"/>
    </xf>
    <xf numFmtId="4" fontId="11" fillId="0" borderId="192" xfId="0" applyNumberFormat="1" applyFont="1" applyBorder="1" applyAlignment="1" applyProtection="1">
      <alignment horizontal="right"/>
      <protection locked="0"/>
    </xf>
    <xf numFmtId="0" fontId="11" fillId="0" borderId="191" xfId="0" applyFont="1" applyBorder="1" applyProtection="1">
      <protection locked="0"/>
    </xf>
    <xf numFmtId="2" fontId="10" fillId="0" borderId="188" xfId="0" applyNumberFormat="1" applyFont="1" applyBorder="1" applyAlignment="1" applyProtection="1">
      <alignment vertical="center"/>
      <protection locked="0"/>
    </xf>
    <xf numFmtId="0" fontId="10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center" wrapText="1"/>
    </xf>
    <xf numFmtId="0" fontId="10" fillId="0" borderId="192" xfId="0" applyFont="1" applyBorder="1" applyAlignment="1">
      <alignment horizontal="center" vertical="center"/>
    </xf>
    <xf numFmtId="3" fontId="10" fillId="0" borderId="192" xfId="1" applyNumberFormat="1" applyFont="1" applyFill="1" applyBorder="1" applyAlignment="1" applyProtection="1">
      <alignment horizontal="right" vertical="center"/>
    </xf>
    <xf numFmtId="4" fontId="10" fillId="0" borderId="192" xfId="1" applyNumberFormat="1" applyFont="1" applyFill="1" applyBorder="1" applyAlignment="1" applyProtection="1">
      <alignment horizontal="right" vertical="center"/>
    </xf>
    <xf numFmtId="4" fontId="10" fillId="0" borderId="192" xfId="0" applyNumberFormat="1" applyFont="1" applyBorder="1" applyAlignment="1">
      <alignment horizontal="right" vertical="center"/>
    </xf>
    <xf numFmtId="0" fontId="10" fillId="0" borderId="191" xfId="0" applyFont="1" applyBorder="1" applyAlignment="1">
      <alignment horizontal="center" vertical="center"/>
    </xf>
    <xf numFmtId="0" fontId="10" fillId="0" borderId="192" xfId="0" applyFont="1" applyBorder="1" applyAlignment="1">
      <alignment horizontal="left" vertical="center"/>
    </xf>
    <xf numFmtId="4" fontId="19" fillId="4" borderId="12" xfId="0" applyNumberFormat="1" applyFont="1" applyFill="1" applyBorder="1" applyAlignment="1">
      <alignment horizontal="right"/>
    </xf>
    <xf numFmtId="0" fontId="11" fillId="0" borderId="192" xfId="0" applyFont="1" applyBorder="1" applyAlignment="1">
      <alignment vertical="center" wrapText="1"/>
    </xf>
    <xf numFmtId="0" fontId="10" fillId="0" borderId="192" xfId="0" applyFont="1" applyBorder="1" applyAlignment="1">
      <alignment vertical="center" wrapText="1"/>
    </xf>
    <xf numFmtId="0" fontId="10" fillId="0" borderId="182" xfId="0" applyFont="1" applyBorder="1" applyAlignment="1" applyProtection="1">
      <alignment vertical="center"/>
      <protection locked="0"/>
    </xf>
    <xf numFmtId="3" fontId="11" fillId="0" borderId="188" xfId="0" applyNumberFormat="1" applyFont="1" applyBorder="1" applyAlignment="1" applyProtection="1">
      <alignment vertical="center"/>
      <protection locked="0"/>
    </xf>
    <xf numFmtId="0" fontId="11" fillId="0" borderId="189" xfId="0" applyFont="1" applyBorder="1" applyAlignment="1" applyProtection="1">
      <alignment vertical="center"/>
      <protection locked="0"/>
    </xf>
    <xf numFmtId="0" fontId="11" fillId="0" borderId="191" xfId="0" applyFont="1" applyBorder="1" applyAlignment="1" applyProtection="1">
      <alignment vertical="center"/>
      <protection locked="0"/>
    </xf>
    <xf numFmtId="0" fontId="10" fillId="0" borderId="98" xfId="0" applyFont="1" applyBorder="1" applyAlignment="1">
      <alignment horizontal="center"/>
    </xf>
    <xf numFmtId="2" fontId="10" fillId="0" borderId="137" xfId="0" applyNumberFormat="1" applyFont="1" applyBorder="1" applyAlignment="1" applyProtection="1">
      <alignment horizontal="right" vertical="center"/>
      <protection locked="0"/>
    </xf>
    <xf numFmtId="2" fontId="10" fillId="0" borderId="137" xfId="0" applyNumberFormat="1" applyFont="1" applyBorder="1" applyAlignment="1" applyProtection="1">
      <alignment horizontal="right"/>
      <protection locked="0"/>
    </xf>
    <xf numFmtId="2" fontId="10" fillId="0" borderId="134" xfId="0" applyNumberFormat="1" applyFont="1" applyBorder="1" applyProtection="1">
      <protection locked="0"/>
    </xf>
    <xf numFmtId="3" fontId="10" fillId="0" borderId="192" xfId="0" applyNumberFormat="1" applyFont="1" applyBorder="1" applyProtection="1">
      <protection locked="0"/>
    </xf>
    <xf numFmtId="3" fontId="10" fillId="0" borderId="185" xfId="0" applyNumberFormat="1" applyFont="1" applyBorder="1" applyAlignment="1">
      <alignment vertical="center"/>
    </xf>
    <xf numFmtId="3" fontId="10" fillId="0" borderId="188" xfId="0" applyNumberFormat="1" applyFont="1" applyBorder="1" applyProtection="1">
      <protection locked="0"/>
    </xf>
    <xf numFmtId="3" fontId="19" fillId="0" borderId="112" xfId="0" applyNumberFormat="1" applyFont="1" applyBorder="1"/>
    <xf numFmtId="4" fontId="19" fillId="0" borderId="117" xfId="0" applyNumberFormat="1" applyFont="1" applyBorder="1"/>
    <xf numFmtId="4" fontId="19" fillId="0" borderId="112" xfId="0" applyNumberFormat="1" applyFont="1" applyBorder="1"/>
    <xf numFmtId="0" fontId="19" fillId="0" borderId="112" xfId="0" applyFont="1" applyBorder="1"/>
    <xf numFmtId="0" fontId="10" fillId="0" borderId="175" xfId="0" applyFont="1" applyBorder="1" applyAlignment="1">
      <alignment vertical="center"/>
    </xf>
    <xf numFmtId="0" fontId="10" fillId="0" borderId="176" xfId="0" applyFont="1" applyBorder="1" applyAlignment="1">
      <alignment vertical="center"/>
    </xf>
    <xf numFmtId="0" fontId="11" fillId="0" borderId="193" xfId="0" applyFont="1" applyBorder="1" applyAlignment="1">
      <alignment vertical="center" wrapText="1"/>
    </xf>
    <xf numFmtId="0" fontId="11" fillId="0" borderId="112" xfId="0" applyFont="1" applyBorder="1" applyAlignment="1">
      <alignment vertical="center" wrapText="1"/>
    </xf>
    <xf numFmtId="0" fontId="11" fillId="4" borderId="192" xfId="0" applyFont="1" applyFill="1" applyBorder="1" applyAlignment="1" applyProtection="1">
      <alignment horizontal="center" vertical="center"/>
      <protection locked="0"/>
    </xf>
    <xf numFmtId="0" fontId="10" fillId="4" borderId="192" xfId="0" applyFont="1" applyFill="1" applyBorder="1" applyAlignment="1" applyProtection="1">
      <alignment vertical="center"/>
      <protection locked="0"/>
    </xf>
    <xf numFmtId="4" fontId="10" fillId="4" borderId="192" xfId="1" applyNumberFormat="1" applyFont="1" applyFill="1" applyBorder="1" applyAlignment="1" applyProtection="1">
      <alignment vertical="center"/>
      <protection locked="0"/>
    </xf>
    <xf numFmtId="4" fontId="10" fillId="0" borderId="192" xfId="1" applyNumberFormat="1" applyFont="1" applyFill="1" applyBorder="1" applyAlignment="1" applyProtection="1">
      <alignment horizontal="right" vertical="center"/>
      <protection locked="0"/>
    </xf>
    <xf numFmtId="3" fontId="10" fillId="0" borderId="192" xfId="0" applyNumberFormat="1" applyFont="1" applyBorder="1" applyAlignment="1" applyProtection="1">
      <alignment vertical="center"/>
      <protection locked="0"/>
    </xf>
    <xf numFmtId="4" fontId="10" fillId="0" borderId="192" xfId="0" applyNumberFormat="1" applyFont="1" applyBorder="1" applyAlignment="1" applyProtection="1">
      <alignment horizontal="right" vertical="center"/>
      <protection locked="0"/>
    </xf>
    <xf numFmtId="0" fontId="10" fillId="0" borderId="191" xfId="0" applyFont="1" applyBorder="1" applyAlignment="1" applyProtection="1">
      <alignment vertical="center"/>
      <protection locked="0"/>
    </xf>
    <xf numFmtId="3" fontId="11" fillId="0" borderId="188" xfId="0" applyNumberFormat="1" applyFont="1" applyBorder="1" applyAlignment="1">
      <alignment vertical="center"/>
    </xf>
    <xf numFmtId="3" fontId="11" fillId="0" borderId="182" xfId="1" applyNumberFormat="1" applyFont="1" applyFill="1" applyBorder="1" applyAlignment="1" applyProtection="1">
      <alignment vertical="center"/>
    </xf>
    <xf numFmtId="4" fontId="11" fillId="0" borderId="182" xfId="1" applyNumberFormat="1" applyFont="1" applyFill="1" applyBorder="1" applyAlignment="1" applyProtection="1">
      <alignment horizontal="right" vertical="center"/>
    </xf>
    <xf numFmtId="3" fontId="11" fillId="0" borderId="192" xfId="0" applyNumberFormat="1" applyFont="1" applyBorder="1" applyAlignment="1">
      <alignment vertical="center"/>
    </xf>
    <xf numFmtId="4" fontId="11" fillId="0" borderId="192" xfId="0" applyNumberFormat="1" applyFont="1" applyBorder="1" applyAlignment="1">
      <alignment horizontal="right"/>
    </xf>
    <xf numFmtId="3" fontId="11" fillId="0" borderId="182" xfId="0" applyNumberFormat="1" applyFont="1" applyBorder="1" applyAlignment="1">
      <alignment vertical="center"/>
    </xf>
    <xf numFmtId="1" fontId="11" fillId="0" borderId="188" xfId="0" applyNumberFormat="1" applyFont="1" applyBorder="1" applyAlignment="1">
      <alignment horizontal="center" vertical="center"/>
    </xf>
    <xf numFmtId="0" fontId="11" fillId="0" borderId="188" xfId="0" applyFont="1" applyBorder="1" applyAlignment="1">
      <alignment wrapText="1"/>
    </xf>
    <xf numFmtId="4" fontId="11" fillId="0" borderId="188" xfId="0" applyNumberFormat="1" applyFont="1" applyBorder="1" applyAlignment="1">
      <alignment vertical="center"/>
    </xf>
    <xf numFmtId="3" fontId="11" fillId="0" borderId="189" xfId="0" applyNumberFormat="1" applyFont="1" applyBorder="1" applyAlignment="1">
      <alignment vertical="center"/>
    </xf>
    <xf numFmtId="3" fontId="11" fillId="0" borderId="46" xfId="0" applyNumberFormat="1" applyFont="1" applyBorder="1" applyAlignment="1">
      <alignment vertical="center"/>
    </xf>
    <xf numFmtId="0" fontId="10" fillId="0" borderId="194" xfId="0" applyFont="1" applyBorder="1"/>
    <xf numFmtId="0" fontId="11" fillId="0" borderId="184" xfId="0" applyFont="1" applyBorder="1" applyAlignment="1">
      <alignment vertical="center" wrapText="1"/>
    </xf>
    <xf numFmtId="0" fontId="11" fillId="0" borderId="196" xfId="0" applyFont="1" applyBorder="1"/>
    <xf numFmtId="0" fontId="11" fillId="0" borderId="196" xfId="0" applyFont="1" applyBorder="1" applyAlignment="1" applyProtection="1">
      <alignment horizontal="center" vertical="center"/>
      <protection locked="0"/>
    </xf>
    <xf numFmtId="4" fontId="11" fillId="0" borderId="196" xfId="0" applyNumberFormat="1" applyFont="1" applyBorder="1" applyAlignment="1" applyProtection="1">
      <alignment vertical="center"/>
      <protection locked="0"/>
    </xf>
    <xf numFmtId="4" fontId="11" fillId="0" borderId="196" xfId="0" applyNumberFormat="1" applyFont="1" applyBorder="1" applyAlignment="1" applyProtection="1">
      <alignment horizontal="right" vertical="center"/>
      <protection locked="0"/>
    </xf>
    <xf numFmtId="3" fontId="11" fillId="0" borderId="196" xfId="0" applyNumberFormat="1" applyFont="1" applyBorder="1" applyProtection="1">
      <protection locked="0"/>
    </xf>
    <xf numFmtId="4" fontId="11" fillId="0" borderId="196" xfId="0" applyNumberFormat="1" applyFont="1" applyBorder="1" applyAlignment="1" applyProtection="1">
      <alignment horizontal="right"/>
      <protection locked="0"/>
    </xf>
    <xf numFmtId="0" fontId="11" fillId="0" borderId="195" xfId="0" applyFont="1" applyBorder="1" applyProtection="1">
      <protection locked="0"/>
    </xf>
    <xf numFmtId="3" fontId="11" fillId="0" borderId="31" xfId="0" applyNumberFormat="1" applyFont="1" applyBorder="1"/>
    <xf numFmtId="4" fontId="11" fillId="4" borderId="192" xfId="1" applyNumberFormat="1" applyFont="1" applyFill="1" applyBorder="1" applyAlignment="1" applyProtection="1">
      <alignment horizontal="right" vertical="center"/>
      <protection locked="0"/>
    </xf>
    <xf numFmtId="3" fontId="11" fillId="0" borderId="192" xfId="0" applyNumberFormat="1" applyFont="1" applyBorder="1" applyAlignment="1" applyProtection="1">
      <alignment vertical="center"/>
      <protection locked="0"/>
    </xf>
    <xf numFmtId="4" fontId="11" fillId="0" borderId="72" xfId="0" applyNumberFormat="1" applyFont="1" applyBorder="1" applyAlignment="1" applyProtection="1">
      <alignment horizontal="right" vertical="center"/>
      <protection locked="0"/>
    </xf>
    <xf numFmtId="4" fontId="11" fillId="0" borderId="146" xfId="0" applyNumberFormat="1" applyFont="1" applyBorder="1" applyAlignment="1" applyProtection="1">
      <alignment horizontal="right" vertical="center"/>
      <protection locked="0"/>
    </xf>
    <xf numFmtId="0" fontId="10" fillId="4" borderId="137" xfId="0" applyFont="1" applyFill="1" applyBorder="1" applyAlignment="1" applyProtection="1">
      <alignment horizontal="center" vertical="center"/>
      <protection locked="0"/>
    </xf>
    <xf numFmtId="0" fontId="10" fillId="4" borderId="137" xfId="0" applyFont="1" applyFill="1" applyBorder="1" applyAlignment="1" applyProtection="1">
      <alignment vertical="center"/>
      <protection locked="0"/>
    </xf>
    <xf numFmtId="4" fontId="10" fillId="4" borderId="137" xfId="1" applyNumberFormat="1" applyFont="1" applyFill="1" applyBorder="1" applyAlignment="1" applyProtection="1">
      <alignment horizontal="right" vertical="center"/>
      <protection locked="0"/>
    </xf>
    <xf numFmtId="4" fontId="10" fillId="0" borderId="56" xfId="0" applyNumberFormat="1" applyFont="1" applyBorder="1" applyAlignment="1" applyProtection="1">
      <alignment horizontal="right" vertical="center"/>
      <protection locked="0"/>
    </xf>
    <xf numFmtId="3" fontId="10" fillId="0" borderId="56" xfId="0" applyNumberFormat="1" applyFont="1" applyBorder="1" applyAlignment="1" applyProtection="1">
      <alignment horizontal="right" vertical="center"/>
      <protection locked="0"/>
    </xf>
    <xf numFmtId="0" fontId="10" fillId="0" borderId="57" xfId="0" applyFont="1" applyBorder="1" applyAlignment="1" applyProtection="1">
      <alignment vertical="center"/>
      <protection locked="0"/>
    </xf>
    <xf numFmtId="4" fontId="11" fillId="0" borderId="196" xfId="1" applyNumberFormat="1" applyFont="1" applyFill="1" applyBorder="1" applyAlignment="1" applyProtection="1">
      <alignment horizontal="right" vertical="center"/>
    </xf>
    <xf numFmtId="3" fontId="11" fillId="0" borderId="196" xfId="0" applyNumberFormat="1" applyFont="1" applyBorder="1" applyAlignment="1">
      <alignment vertical="center"/>
    </xf>
    <xf numFmtId="4" fontId="11" fillId="0" borderId="196" xfId="0" applyNumberFormat="1" applyFont="1" applyBorder="1" applyAlignment="1">
      <alignment horizontal="right" vertical="center"/>
    </xf>
    <xf numFmtId="0" fontId="11" fillId="0" borderId="195" xfId="0" applyFont="1" applyBorder="1" applyAlignment="1">
      <alignment vertical="center"/>
    </xf>
    <xf numFmtId="49" fontId="11" fillId="0" borderId="196" xfId="0" applyNumberFormat="1" applyFont="1" applyBorder="1" applyAlignment="1">
      <alignment horizontal="center"/>
    </xf>
    <xf numFmtId="3" fontId="11" fillId="0" borderId="196" xfId="0" applyNumberFormat="1" applyFont="1" applyBorder="1"/>
    <xf numFmtId="4" fontId="11" fillId="0" borderId="196" xfId="0" applyNumberFormat="1" applyFont="1" applyBorder="1" applyAlignment="1">
      <alignment horizontal="right"/>
    </xf>
    <xf numFmtId="0" fontId="11" fillId="0" borderId="43" xfId="0" applyFont="1" applyBorder="1" applyAlignment="1">
      <alignment horizontal="center"/>
    </xf>
    <xf numFmtId="3" fontId="11" fillId="0" borderId="192" xfId="0" applyNumberFormat="1" applyFont="1" applyBorder="1"/>
    <xf numFmtId="0" fontId="11" fillId="0" borderId="45" xfId="0" applyFont="1" applyBorder="1" applyAlignment="1"/>
    <xf numFmtId="0" fontId="11" fillId="0" borderId="196" xfId="0" applyFont="1" applyBorder="1" applyAlignment="1">
      <alignment horizontal="center" vertical="center"/>
    </xf>
    <xf numFmtId="0" fontId="11" fillId="0" borderId="196" xfId="0" applyFont="1" applyBorder="1" applyAlignment="1">
      <alignment vertical="center" wrapText="1"/>
    </xf>
    <xf numFmtId="4" fontId="19" fillId="0" borderId="196" xfId="0" applyNumberFormat="1" applyFont="1" applyBorder="1" applyAlignment="1">
      <alignment horizontal="right" vertical="center"/>
    </xf>
    <xf numFmtId="0" fontId="19" fillId="0" borderId="195" xfId="0" applyFont="1" applyBorder="1" applyAlignment="1">
      <alignment vertical="center"/>
    </xf>
    <xf numFmtId="49" fontId="11" fillId="0" borderId="21" xfId="0" applyNumberFormat="1" applyFont="1" applyBorder="1" applyAlignment="1" applyProtection="1">
      <alignment vertical="center" wrapText="1"/>
      <protection locked="0"/>
    </xf>
    <xf numFmtId="0" fontId="11" fillId="0" borderId="192" xfId="0" applyFont="1" applyBorder="1" applyAlignment="1">
      <alignment horizontal="center" vertical="center"/>
    </xf>
    <xf numFmtId="49" fontId="11" fillId="0" borderId="45" xfId="0" applyNumberFormat="1" applyFont="1" applyBorder="1" applyAlignment="1" applyProtection="1">
      <alignment vertical="center"/>
      <protection locked="0"/>
    </xf>
    <xf numFmtId="0" fontId="10" fillId="4" borderId="179" xfId="0" applyFont="1" applyFill="1" applyBorder="1" applyAlignment="1" applyProtection="1">
      <alignment vertical="center"/>
      <protection locked="0"/>
    </xf>
    <xf numFmtId="4" fontId="10" fillId="0" borderId="192" xfId="1" applyNumberFormat="1" applyFont="1" applyFill="1" applyBorder="1" applyAlignment="1" applyProtection="1">
      <alignment vertical="center"/>
    </xf>
    <xf numFmtId="4" fontId="10" fillId="0" borderId="192" xfId="0" applyNumberFormat="1" applyFont="1" applyBorder="1" applyAlignment="1">
      <alignment vertical="center"/>
    </xf>
    <xf numFmtId="3" fontId="11" fillId="0" borderId="43" xfId="0" applyNumberFormat="1" applyFont="1" applyBorder="1" applyAlignment="1" applyProtection="1">
      <alignment vertical="center"/>
      <protection locked="0"/>
    </xf>
    <xf numFmtId="0" fontId="10" fillId="0" borderId="45" xfId="0" applyFont="1" applyBorder="1" applyAlignment="1">
      <alignment vertical="center" wrapText="1"/>
    </xf>
    <xf numFmtId="0" fontId="11" fillId="0" borderId="196" xfId="0" applyFont="1" applyBorder="1" applyAlignment="1" applyProtection="1">
      <alignment horizontal="center"/>
      <protection locked="0"/>
    </xf>
    <xf numFmtId="3" fontId="11" fillId="0" borderId="196" xfId="0" applyNumberFormat="1" applyFont="1" applyBorder="1" applyAlignment="1" applyProtection="1">
      <alignment vertical="center"/>
      <protection locked="0"/>
    </xf>
    <xf numFmtId="4" fontId="11" fillId="0" borderId="21" xfId="1" applyNumberFormat="1" applyFont="1" applyFill="1" applyBorder="1" applyAlignment="1" applyProtection="1">
      <alignment vertical="center"/>
      <protection locked="0"/>
    </xf>
    <xf numFmtId="4" fontId="11" fillId="0" borderId="21" xfId="1" applyNumberFormat="1" applyFont="1" applyFill="1" applyBorder="1" applyAlignment="1" applyProtection="1">
      <alignment horizontal="right" vertical="center"/>
      <protection locked="0"/>
    </xf>
    <xf numFmtId="4" fontId="10" fillId="0" borderId="137" xfId="1" applyNumberFormat="1" applyFont="1" applyFill="1" applyBorder="1" applyAlignment="1" applyProtection="1">
      <alignment vertical="center"/>
      <protection locked="0"/>
    </xf>
    <xf numFmtId="4" fontId="10" fillId="0" borderId="137" xfId="1" applyNumberFormat="1" applyFont="1" applyFill="1" applyBorder="1" applyAlignment="1" applyProtection="1">
      <alignment horizontal="right" vertical="center"/>
      <protection locked="0"/>
    </xf>
    <xf numFmtId="4" fontId="10" fillId="0" borderId="182" xfId="1" applyNumberFormat="1" applyFont="1" applyFill="1" applyBorder="1" applyAlignment="1" applyProtection="1">
      <alignment vertical="center"/>
      <protection locked="0"/>
    </xf>
    <xf numFmtId="4" fontId="10" fillId="0" borderId="182" xfId="1" applyNumberFormat="1" applyFont="1" applyFill="1" applyBorder="1" applyAlignment="1" applyProtection="1">
      <alignment horizontal="right" vertical="center"/>
      <protection locked="0"/>
    </xf>
    <xf numFmtId="3" fontId="10" fillId="0" borderId="182" xfId="0" applyNumberFormat="1" applyFont="1" applyBorder="1" applyAlignment="1" applyProtection="1">
      <alignment vertical="center"/>
      <protection locked="0"/>
    </xf>
    <xf numFmtId="4" fontId="10" fillId="0" borderId="182" xfId="0" applyNumberFormat="1" applyFont="1" applyBorder="1" applyAlignment="1" applyProtection="1">
      <alignment horizontal="right"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4" fontId="11" fillId="0" borderId="196" xfId="0" applyNumberFormat="1" applyFont="1" applyBorder="1" applyProtection="1">
      <protection locked="0"/>
    </xf>
    <xf numFmtId="0" fontId="11" fillId="0" borderId="188" xfId="0" applyFont="1" applyBorder="1" applyAlignment="1" applyProtection="1">
      <alignment horizontal="center"/>
      <protection locked="0"/>
    </xf>
    <xf numFmtId="4" fontId="10" fillId="0" borderId="188" xfId="0" applyNumberFormat="1" applyFont="1" applyBorder="1" applyProtection="1">
      <protection locked="0"/>
    </xf>
    <xf numFmtId="4" fontId="10" fillId="0" borderId="188" xfId="0" applyNumberFormat="1" applyFont="1" applyBorder="1" applyAlignment="1" applyProtection="1">
      <alignment horizontal="right"/>
      <protection locked="0"/>
    </xf>
    <xf numFmtId="3" fontId="11" fillId="0" borderId="45" xfId="0" applyNumberFormat="1" applyFont="1" applyBorder="1" applyAlignment="1" applyProtection="1">
      <alignment horizontal="right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4" fontId="11" fillId="0" borderId="147" xfId="0" applyNumberFormat="1" applyFont="1" applyBorder="1" applyAlignment="1" applyProtection="1">
      <alignment horizontal="right" vertical="center"/>
      <protection locked="0"/>
    </xf>
    <xf numFmtId="49" fontId="11" fillId="0" borderId="196" xfId="0" applyNumberFormat="1" applyFont="1" applyBorder="1" applyProtection="1">
      <protection locked="0"/>
    </xf>
    <xf numFmtId="0" fontId="11" fillId="0" borderId="182" xfId="0" applyFont="1" applyBorder="1" applyAlignment="1" applyProtection="1">
      <alignment horizontal="center"/>
      <protection locked="0"/>
    </xf>
    <xf numFmtId="49" fontId="11" fillId="0" borderId="182" xfId="0" applyNumberFormat="1" applyFont="1" applyBorder="1" applyProtection="1">
      <protection locked="0"/>
    </xf>
    <xf numFmtId="4" fontId="11" fillId="0" borderId="182" xfId="0" applyNumberFormat="1" applyFont="1" applyBorder="1" applyAlignment="1" applyProtection="1">
      <alignment vertical="center"/>
      <protection locked="0"/>
    </xf>
    <xf numFmtId="4" fontId="11" fillId="0" borderId="182" xfId="0" applyNumberFormat="1" applyFont="1" applyBorder="1" applyAlignment="1" applyProtection="1">
      <alignment horizontal="right" vertical="center"/>
      <protection locked="0"/>
    </xf>
    <xf numFmtId="3" fontId="11" fillId="0" borderId="197" xfId="0" applyNumberFormat="1" applyFont="1" applyBorder="1"/>
    <xf numFmtId="4" fontId="10" fillId="0" borderId="182" xfId="0" applyNumberFormat="1" applyFont="1" applyBorder="1" applyAlignment="1" applyProtection="1">
      <alignment vertical="center"/>
      <protection locked="0"/>
    </xf>
    <xf numFmtId="0" fontId="11" fillId="4" borderId="21" xfId="0" applyFont="1" applyFill="1" applyBorder="1" applyProtection="1">
      <protection locked="0"/>
    </xf>
    <xf numFmtId="0" fontId="10" fillId="0" borderId="43" xfId="0" applyFont="1" applyBorder="1" applyAlignment="1" applyProtection="1">
      <alignment horizontal="center" vertical="center"/>
      <protection locked="0"/>
    </xf>
    <xf numFmtId="0" fontId="10" fillId="4" borderId="192" xfId="0" applyFont="1" applyFill="1" applyBorder="1" applyAlignment="1" applyProtection="1">
      <alignment horizontal="center" vertical="center"/>
      <protection locked="0"/>
    </xf>
    <xf numFmtId="0" fontId="11" fillId="4" borderId="45" xfId="0" applyFont="1" applyFill="1" applyBorder="1" applyProtection="1">
      <protection locked="0"/>
    </xf>
    <xf numFmtId="0" fontId="11" fillId="4" borderId="52" xfId="0" applyFont="1" applyFill="1" applyBorder="1" applyAlignment="1" applyProtection="1">
      <alignment horizontal="center" vertical="center"/>
      <protection locked="0"/>
    </xf>
    <xf numFmtId="0" fontId="11" fillId="4" borderId="147" xfId="0" applyFont="1" applyFill="1" applyBorder="1" applyAlignment="1" applyProtection="1">
      <alignment vertical="center"/>
      <protection locked="0"/>
    </xf>
    <xf numFmtId="4" fontId="11" fillId="4" borderId="147" xfId="1" applyNumberFormat="1" applyFont="1" applyFill="1" applyBorder="1" applyAlignment="1" applyProtection="1">
      <alignment horizontal="right" vertical="center"/>
      <protection locked="0"/>
    </xf>
    <xf numFmtId="0" fontId="11" fillId="4" borderId="83" xfId="0" applyFont="1" applyFill="1" applyBorder="1" applyAlignment="1" applyProtection="1">
      <alignment horizontal="center" vertical="center"/>
      <protection locked="0"/>
    </xf>
    <xf numFmtId="0" fontId="11" fillId="4" borderId="132" xfId="0" applyFont="1" applyFill="1" applyBorder="1" applyAlignment="1" applyProtection="1">
      <alignment vertical="center"/>
      <protection locked="0"/>
    </xf>
    <xf numFmtId="4" fontId="11" fillId="4" borderId="132" xfId="1" applyNumberFormat="1" applyFont="1" applyFill="1" applyBorder="1" applyAlignment="1" applyProtection="1">
      <alignment horizontal="right" vertical="center"/>
      <protection locked="0"/>
    </xf>
    <xf numFmtId="4" fontId="11" fillId="0" borderId="192" xfId="0" applyNumberFormat="1" applyFont="1" applyBorder="1" applyAlignment="1">
      <alignment horizontal="right" vertical="center"/>
    </xf>
    <xf numFmtId="0" fontId="11" fillId="0" borderId="191" xfId="0" applyFont="1" applyBorder="1"/>
    <xf numFmtId="0" fontId="11" fillId="0" borderId="191" xfId="0" applyFont="1" applyBorder="1" applyAlignment="1">
      <alignment vertical="center"/>
    </xf>
    <xf numFmtId="0" fontId="10" fillId="0" borderId="192" xfId="0" applyFont="1" applyBorder="1" applyAlignment="1">
      <alignment vertical="center"/>
    </xf>
    <xf numFmtId="0" fontId="10" fillId="0" borderId="182" xfId="0" applyFont="1" applyBorder="1" applyAlignment="1">
      <alignment vertical="center"/>
    </xf>
    <xf numFmtId="3" fontId="11" fillId="0" borderId="182" xfId="0" applyNumberFormat="1" applyFont="1" applyBorder="1"/>
    <xf numFmtId="4" fontId="11" fillId="0" borderId="182" xfId="0" applyNumberFormat="1" applyFont="1" applyBorder="1" applyAlignment="1">
      <alignment horizontal="right"/>
    </xf>
    <xf numFmtId="3" fontId="11" fillId="0" borderId="45" xfId="0" applyNumberFormat="1" applyFont="1" applyBorder="1" applyAlignment="1">
      <alignment vertical="center" wrapText="1"/>
    </xf>
    <xf numFmtId="4" fontId="11" fillId="0" borderId="45" xfId="0" applyNumberFormat="1" applyFont="1" applyBorder="1" applyAlignment="1">
      <alignment horizontal="right" vertical="center" wrapText="1"/>
    </xf>
    <xf numFmtId="0" fontId="11" fillId="0" borderId="46" xfId="0" applyFont="1" applyBorder="1" applyAlignment="1">
      <alignment vertical="center" wrapText="1"/>
    </xf>
    <xf numFmtId="3" fontId="11" fillId="0" borderId="37" xfId="0" applyNumberFormat="1" applyFont="1" applyBorder="1"/>
    <xf numFmtId="3" fontId="11" fillId="0" borderId="46" xfId="0" applyNumberFormat="1" applyFont="1" applyBorder="1"/>
    <xf numFmtId="49" fontId="11" fillId="0" borderId="21" xfId="0" applyNumberFormat="1" applyFont="1" applyBorder="1" applyAlignment="1">
      <alignment horizontal="center" vertical="center"/>
    </xf>
    <xf numFmtId="3" fontId="11" fillId="0" borderId="37" xfId="0" applyNumberFormat="1" applyFont="1" applyBorder="1" applyAlignment="1">
      <alignment vertical="center"/>
    </xf>
    <xf numFmtId="1" fontId="10" fillId="0" borderId="192" xfId="0" applyNumberFormat="1" applyFont="1" applyBorder="1" applyAlignment="1">
      <alignment horizontal="center" vertical="center"/>
    </xf>
    <xf numFmtId="4" fontId="11" fillId="0" borderId="192" xfId="0" applyNumberFormat="1" applyFont="1" applyBorder="1" applyAlignment="1">
      <alignment vertical="center"/>
    </xf>
    <xf numFmtId="0" fontId="11" fillId="2" borderId="119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80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0" fontId="11" fillId="0" borderId="144" xfId="0" applyFont="1" applyBorder="1" applyAlignment="1">
      <alignment horizontal="center" vertical="center"/>
    </xf>
    <xf numFmtId="0" fontId="11" fillId="0" borderId="158" xfId="0" applyFont="1" applyBorder="1" applyAlignment="1">
      <alignment horizontal="center" vertical="center"/>
    </xf>
    <xf numFmtId="0" fontId="12" fillId="2" borderId="119" xfId="0" applyFont="1" applyFill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2" fillId="0" borderId="121" xfId="0" applyFont="1" applyBorder="1" applyAlignment="1">
      <alignment horizontal="center" vertical="center"/>
    </xf>
    <xf numFmtId="0" fontId="11" fillId="2" borderId="119" xfId="0" applyFont="1" applyFill="1" applyBorder="1" applyAlignment="1" applyProtection="1">
      <alignment horizontal="center" vertical="center"/>
      <protection locked="0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workbookViewId="0">
      <pane xSplit="3" ySplit="11" topLeftCell="E12" activePane="bottomRight" state="frozen"/>
      <selection pane="topRight" activeCell="D1" sqref="D1"/>
      <selection pane="bottomLeft" activeCell="A12" sqref="A12"/>
      <selection pane="bottomRight" activeCell="G14" sqref="G14"/>
    </sheetView>
  </sheetViews>
  <sheetFormatPr defaultColWidth="9.109375" defaultRowHeight="13.2" x14ac:dyDescent="0.25"/>
  <cols>
    <col min="1" max="1" width="5.33203125" style="1" customWidth="1"/>
    <col min="2" max="2" width="7.6640625" style="1" customWidth="1"/>
    <col min="3" max="3" width="5.6640625" style="2" customWidth="1"/>
    <col min="4" max="4" width="44.6640625" style="3" customWidth="1"/>
    <col min="5" max="5" width="14.6640625" style="3" customWidth="1"/>
    <col min="6" max="6" width="14.6640625" style="1" customWidth="1"/>
    <col min="7" max="7" width="9.109375" style="1"/>
    <col min="8" max="8" width="14.6640625" style="1" customWidth="1"/>
    <col min="9" max="10" width="9.109375" style="1"/>
    <col min="11" max="11" width="8.6640625" style="1" customWidth="1"/>
    <col min="12" max="12" width="8.5546875" style="1" customWidth="1"/>
    <col min="13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5"/>
      <c r="I1" s="45" t="s">
        <v>0</v>
      </c>
      <c r="J1" s="45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5"/>
      <c r="I2" s="45" t="s">
        <v>212</v>
      </c>
      <c r="J2" s="45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5"/>
      <c r="I3" s="45" t="s">
        <v>250</v>
      </c>
      <c r="J3" s="45"/>
      <c r="K3" s="43"/>
    </row>
    <row r="4" spans="1:11" ht="13.8" x14ac:dyDescent="0.2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13.8" x14ac:dyDescent="0.25">
      <c r="A5" s="48"/>
      <c r="B5" s="48"/>
      <c r="C5" s="48"/>
      <c r="D5" s="49" t="s">
        <v>251</v>
      </c>
      <c r="E5" s="48"/>
      <c r="F5" s="48"/>
      <c r="G5" s="48"/>
      <c r="H5" s="48"/>
      <c r="I5" s="48"/>
      <c r="J5" s="48"/>
      <c r="K5" s="48"/>
    </row>
    <row r="6" spans="1:11" ht="13.8" x14ac:dyDescent="0.25">
      <c r="A6" s="48"/>
      <c r="B6" s="48"/>
      <c r="C6" s="48"/>
      <c r="D6" s="49"/>
      <c r="E6" s="48"/>
      <c r="F6" s="48"/>
      <c r="G6" s="48"/>
      <c r="H6" s="48"/>
      <c r="I6" s="48"/>
      <c r="J6" s="48"/>
      <c r="K6" s="48"/>
    </row>
    <row r="7" spans="1:11" ht="13.8" x14ac:dyDescent="0.25">
      <c r="A7" s="43"/>
      <c r="B7" s="43"/>
      <c r="C7" s="50"/>
      <c r="D7" s="43"/>
      <c r="E7" s="43"/>
      <c r="F7" s="43"/>
      <c r="G7" s="43"/>
      <c r="H7" s="43"/>
      <c r="I7" s="43"/>
      <c r="J7" s="43"/>
      <c r="K7" s="43"/>
    </row>
    <row r="8" spans="1:11" ht="13.8" x14ac:dyDescent="0.25">
      <c r="A8" s="51"/>
      <c r="B8" s="52"/>
      <c r="C8" s="53"/>
      <c r="D8" s="1577" t="s">
        <v>1</v>
      </c>
      <c r="E8" s="54" t="s">
        <v>2</v>
      </c>
      <c r="F8" s="55" t="s">
        <v>3</v>
      </c>
      <c r="G8" s="55" t="s">
        <v>4</v>
      </c>
      <c r="H8" s="55" t="s">
        <v>5</v>
      </c>
      <c r="I8" s="55" t="s">
        <v>4</v>
      </c>
      <c r="J8" s="55" t="s">
        <v>4</v>
      </c>
      <c r="K8" s="56"/>
    </row>
    <row r="9" spans="1:11" ht="13.8" x14ac:dyDescent="0.25">
      <c r="A9" s="57" t="s">
        <v>6</v>
      </c>
      <c r="B9" s="58" t="s">
        <v>7</v>
      </c>
      <c r="C9" s="59" t="s">
        <v>8</v>
      </c>
      <c r="D9" s="1577"/>
      <c r="E9" s="60" t="s">
        <v>9</v>
      </c>
      <c r="F9" s="61" t="s">
        <v>10</v>
      </c>
      <c r="G9" s="62" t="s">
        <v>11</v>
      </c>
      <c r="H9" s="61" t="s">
        <v>12</v>
      </c>
      <c r="I9" s="62" t="s">
        <v>13</v>
      </c>
      <c r="J9" s="62" t="s">
        <v>14</v>
      </c>
      <c r="K9" s="63" t="s">
        <v>15</v>
      </c>
    </row>
    <row r="10" spans="1:11" ht="13.8" x14ac:dyDescent="0.25">
      <c r="A10" s="57"/>
      <c r="B10" s="58"/>
      <c r="C10" s="59"/>
      <c r="D10" s="1577"/>
      <c r="E10" s="60" t="s">
        <v>232</v>
      </c>
      <c r="F10" s="61" t="s">
        <v>248</v>
      </c>
      <c r="G10" s="61" t="s">
        <v>16</v>
      </c>
      <c r="H10" s="61" t="s">
        <v>249</v>
      </c>
      <c r="I10" s="61" t="s">
        <v>16</v>
      </c>
      <c r="J10" s="61" t="s">
        <v>16</v>
      </c>
      <c r="K10" s="64"/>
    </row>
    <row r="11" spans="1:11" s="4" customFormat="1" ht="10.5" customHeight="1" thickTop="1" thickBot="1" x14ac:dyDescent="0.3">
      <c r="A11" s="65">
        <v>1</v>
      </c>
      <c r="B11" s="66">
        <v>2</v>
      </c>
      <c r="C11" s="67">
        <v>3</v>
      </c>
      <c r="D11" s="67">
        <v>4</v>
      </c>
      <c r="E11" s="68">
        <v>5</v>
      </c>
      <c r="F11" s="67">
        <v>6</v>
      </c>
      <c r="G11" s="67">
        <v>7</v>
      </c>
      <c r="H11" s="67">
        <v>8</v>
      </c>
      <c r="I11" s="67">
        <v>9</v>
      </c>
      <c r="J11" s="67">
        <v>10</v>
      </c>
      <c r="K11" s="69">
        <v>11</v>
      </c>
    </row>
    <row r="12" spans="1:11" s="5" customFormat="1" ht="21.75" customHeight="1" thickTop="1" thickBot="1" x14ac:dyDescent="0.3">
      <c r="A12" s="34" t="s">
        <v>17</v>
      </c>
      <c r="B12" s="35"/>
      <c r="C12" s="35"/>
      <c r="D12" s="36" t="s">
        <v>18</v>
      </c>
      <c r="E12" s="37">
        <f>SUM(E13)</f>
        <v>1500</v>
      </c>
      <c r="F12" s="38">
        <f>SUM(F13)</f>
        <v>1500</v>
      </c>
      <c r="G12" s="39">
        <f>SUM(F12/E12*100)</f>
        <v>100</v>
      </c>
      <c r="H12" s="40">
        <f>SUM(H13)</f>
        <v>5000</v>
      </c>
      <c r="I12" s="41">
        <f>SUM(H12/F12*100)</f>
        <v>333.33333333333337</v>
      </c>
      <c r="J12" s="41">
        <f>SUM(H12/E12*100)</f>
        <v>333.33333333333337</v>
      </c>
      <c r="K12" s="42"/>
    </row>
    <row r="13" spans="1:11" s="6" customFormat="1" ht="28.5" customHeight="1" x14ac:dyDescent="0.25">
      <c r="A13" s="79"/>
      <c r="B13" s="80" t="s">
        <v>19</v>
      </c>
      <c r="C13" s="81"/>
      <c r="D13" s="70" t="s">
        <v>20</v>
      </c>
      <c r="E13" s="82">
        <f>SUM(E14)</f>
        <v>1500</v>
      </c>
      <c r="F13" s="82">
        <f>SUM(F14)</f>
        <v>1500</v>
      </c>
      <c r="G13" s="83">
        <f>SUM(F13/E13*100)</f>
        <v>100</v>
      </c>
      <c r="H13" s="84">
        <f>SUM(H14)</f>
        <v>5000</v>
      </c>
      <c r="I13" s="85">
        <f>SUM(H13/F13*100)</f>
        <v>333.33333333333337</v>
      </c>
      <c r="J13" s="86">
        <f>SUM(H13/E13*100)</f>
        <v>333.33333333333337</v>
      </c>
      <c r="K13" s="87"/>
    </row>
    <row r="14" spans="1:11" s="7" customFormat="1" ht="15" customHeight="1" x14ac:dyDescent="0.25">
      <c r="A14" s="71"/>
      <c r="B14" s="72"/>
      <c r="C14" s="72" t="s">
        <v>21</v>
      </c>
      <c r="D14" s="73" t="s">
        <v>22</v>
      </c>
      <c r="E14" s="74">
        <v>1500</v>
      </c>
      <c r="F14" s="74">
        <v>1500</v>
      </c>
      <c r="G14" s="75">
        <f>SUM(F14/E14*100)</f>
        <v>100</v>
      </c>
      <c r="H14" s="76">
        <v>5000</v>
      </c>
      <c r="I14" s="77">
        <f>SUM(H14/F14*100)</f>
        <v>333.33333333333337</v>
      </c>
      <c r="J14" s="77">
        <f>SUM(H14/E14*100)</f>
        <v>333.33333333333337</v>
      </c>
      <c r="K14" s="78"/>
    </row>
    <row r="15" spans="1:11" x14ac:dyDescent="0.25">
      <c r="B15" s="8"/>
      <c r="C15" s="9"/>
      <c r="D15" s="8"/>
      <c r="E15" s="8"/>
      <c r="F15" s="8"/>
      <c r="G15" s="8"/>
      <c r="H15" s="8"/>
      <c r="I15" s="8"/>
      <c r="J15" s="8"/>
      <c r="K15" s="8"/>
    </row>
  </sheetData>
  <sheetProtection selectLockedCells="1" selectUnlockedCells="1"/>
  <mergeCells count="1">
    <mergeCell ref="D8:D10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93" firstPageNumber="0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="115" zoomScaleNormal="100" zoomScaleSheetLayoutView="115" workbookViewId="0">
      <pane xSplit="3" ySplit="10" topLeftCell="D11" activePane="bottomRight" state="frozen"/>
      <selection pane="topRight" activeCell="D1" sqref="D1"/>
      <selection pane="bottomLeft" activeCell="A41" sqref="A41"/>
      <selection pane="bottomRight" activeCell="I1" sqref="I1:I3"/>
    </sheetView>
  </sheetViews>
  <sheetFormatPr defaultColWidth="9.109375" defaultRowHeight="13.2" x14ac:dyDescent="0.25"/>
  <cols>
    <col min="1" max="1" width="7" style="1" customWidth="1"/>
    <col min="2" max="2" width="7.5546875" style="1" customWidth="1"/>
    <col min="3" max="3" width="5.6640625" style="1" customWidth="1"/>
    <col min="4" max="4" width="45.109375" style="3" customWidth="1"/>
    <col min="5" max="5" width="14.6640625" style="3" customWidth="1"/>
    <col min="6" max="6" width="14.6640625" style="1" customWidth="1"/>
    <col min="7" max="7" width="9.33203125" style="1" customWidth="1"/>
    <col min="8" max="8" width="12.5546875" style="1" customWidth="1"/>
    <col min="9" max="9" width="11" style="1" customWidth="1"/>
    <col min="10" max="10" width="9.33203125" style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3"/>
      <c r="D1" s="43"/>
      <c r="E1" s="43"/>
      <c r="F1" s="43"/>
      <c r="G1" s="43"/>
      <c r="H1" s="45"/>
      <c r="I1" s="43"/>
      <c r="J1" s="43"/>
      <c r="K1" s="43"/>
    </row>
    <row r="2" spans="1:11" ht="13.8" x14ac:dyDescent="0.25">
      <c r="A2" s="43"/>
      <c r="B2" s="43"/>
      <c r="C2" s="43"/>
      <c r="D2" s="43"/>
      <c r="E2" s="43"/>
      <c r="F2" s="43"/>
      <c r="G2" s="43"/>
      <c r="H2" s="45"/>
      <c r="I2" s="45"/>
      <c r="J2" s="43"/>
      <c r="K2" s="43"/>
    </row>
    <row r="3" spans="1:11" ht="13.8" x14ac:dyDescent="0.25">
      <c r="A3" s="43"/>
      <c r="B3" s="43"/>
      <c r="C3" s="43"/>
      <c r="D3" s="43"/>
      <c r="E3" s="43"/>
      <c r="F3" s="43"/>
      <c r="G3" s="43"/>
      <c r="H3" s="45"/>
      <c r="I3" s="43"/>
      <c r="J3" s="43"/>
      <c r="K3" s="43"/>
    </row>
    <row r="4" spans="1:11" ht="18.75" customHeight="1" x14ac:dyDescent="0.25">
      <c r="A4" s="43"/>
      <c r="B4" s="43"/>
      <c r="C4" s="43"/>
      <c r="D4" s="1578" t="s">
        <v>260</v>
      </c>
      <c r="E4" s="1578"/>
      <c r="F4" s="1578"/>
      <c r="G4" s="43"/>
      <c r="H4" s="43"/>
      <c r="I4" s="43"/>
      <c r="J4" s="43"/>
      <c r="K4" s="43"/>
    </row>
    <row r="5" spans="1:11" ht="14.4" thickBo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4.4" thickBot="1" x14ac:dyDescent="0.3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1" ht="15" thickTop="1" thickBot="1" x14ac:dyDescent="0.3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1" ht="15" thickTop="1" thickBot="1" x14ac:dyDescent="0.3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1" s="4" customFormat="1" ht="10.5" customHeight="1" thickTop="1" thickBot="1" x14ac:dyDescent="0.3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1" s="14" customFormat="1" ht="31.5" customHeight="1" thickTop="1" thickBot="1" x14ac:dyDescent="0.3">
      <c r="A10" s="365">
        <v>755</v>
      </c>
      <c r="B10" s="270"/>
      <c r="C10" s="270"/>
      <c r="D10" s="366" t="s">
        <v>236</v>
      </c>
      <c r="E10" s="40">
        <f>SUM(E13)</f>
        <v>125208</v>
      </c>
      <c r="F10" s="40">
        <f>SUM(F13)</f>
        <v>125208</v>
      </c>
      <c r="G10" s="41">
        <f t="shared" ref="G10:G19" si="0">SUM(F10/E10*100)</f>
        <v>100</v>
      </c>
      <c r="H10" s="40">
        <f>SUM(H13)</f>
        <v>125208</v>
      </c>
      <c r="I10" s="41">
        <f t="shared" ref="I10:I18" si="1">SUM(H10/F10*100)</f>
        <v>100</v>
      </c>
      <c r="J10" s="91">
        <f t="shared" ref="J10:J19" si="2">SUM(H10/E10*100)</f>
        <v>100</v>
      </c>
      <c r="K10" s="297"/>
    </row>
    <row r="11" spans="1:11" s="14" customFormat="1" ht="15" hidden="1" customHeight="1" x14ac:dyDescent="0.25">
      <c r="A11" s="367"/>
      <c r="B11" s="219">
        <v>75405</v>
      </c>
      <c r="C11" s="219"/>
      <c r="D11" s="1153" t="s">
        <v>113</v>
      </c>
      <c r="E11" s="307">
        <f>SUM(E12)</f>
        <v>0</v>
      </c>
      <c r="F11" s="307">
        <f>SUM(F12)</f>
        <v>0</v>
      </c>
      <c r="G11" s="216" t="e">
        <f t="shared" si="0"/>
        <v>#DIV/0!</v>
      </c>
      <c r="H11" s="215">
        <f>SUM(H12)</f>
        <v>0</v>
      </c>
      <c r="I11" s="216" t="e">
        <f t="shared" si="1"/>
        <v>#DIV/0!</v>
      </c>
      <c r="J11" s="216" t="e">
        <f t="shared" si="2"/>
        <v>#DIV/0!</v>
      </c>
      <c r="K11" s="218"/>
    </row>
    <row r="12" spans="1:11" s="14" customFormat="1" ht="12.75" hidden="1" customHeight="1" x14ac:dyDescent="0.25">
      <c r="A12" s="367"/>
      <c r="B12" s="89"/>
      <c r="C12" s="149">
        <v>3000</v>
      </c>
      <c r="D12" s="1156" t="s">
        <v>112</v>
      </c>
      <c r="E12" s="210"/>
      <c r="F12" s="210"/>
      <c r="G12" s="154" t="e">
        <f t="shared" si="0"/>
        <v>#DIV/0!</v>
      </c>
      <c r="H12" s="153"/>
      <c r="I12" s="154" t="e">
        <f t="shared" si="1"/>
        <v>#DIV/0!</v>
      </c>
      <c r="J12" s="155" t="e">
        <f t="shared" si="2"/>
        <v>#DIV/0!</v>
      </c>
      <c r="K12" s="156"/>
    </row>
    <row r="13" spans="1:11" s="6" customFormat="1" ht="27" customHeight="1" x14ac:dyDescent="0.25">
      <c r="A13" s="367"/>
      <c r="B13" s="224">
        <v>75515</v>
      </c>
      <c r="C13" s="224"/>
      <c r="D13" s="323" t="s">
        <v>237</v>
      </c>
      <c r="E13" s="225">
        <f>SUM(E14:E16)</f>
        <v>125208</v>
      </c>
      <c r="F13" s="225">
        <f>SUM(F14:F16)</f>
        <v>125208</v>
      </c>
      <c r="G13" s="141">
        <f t="shared" si="0"/>
        <v>100</v>
      </c>
      <c r="H13" s="225">
        <f>SUM(H14:H16)</f>
        <v>125208</v>
      </c>
      <c r="I13" s="141">
        <f t="shared" si="1"/>
        <v>100</v>
      </c>
      <c r="J13" s="141">
        <f t="shared" si="2"/>
        <v>100</v>
      </c>
      <c r="K13" s="222"/>
    </row>
    <row r="14" spans="1:11" ht="77.25" customHeight="1" x14ac:dyDescent="0.25">
      <c r="A14" s="373"/>
      <c r="B14" s="153"/>
      <c r="C14" s="991">
        <v>2360</v>
      </c>
      <c r="D14" s="1000" t="s">
        <v>73</v>
      </c>
      <c r="E14" s="994">
        <v>60726</v>
      </c>
      <c r="F14" s="994">
        <v>60726</v>
      </c>
      <c r="G14" s="993">
        <f t="shared" si="0"/>
        <v>100</v>
      </c>
      <c r="H14" s="994">
        <v>60726</v>
      </c>
      <c r="I14" s="993">
        <f t="shared" si="1"/>
        <v>100</v>
      </c>
      <c r="J14" s="1151">
        <f t="shared" si="2"/>
        <v>100</v>
      </c>
      <c r="K14" s="1027"/>
    </row>
    <row r="15" spans="1:11" ht="19.5" customHeight="1" x14ac:dyDescent="0.25">
      <c r="A15" s="373"/>
      <c r="B15" s="153"/>
      <c r="C15" s="180">
        <v>4210</v>
      </c>
      <c r="D15" s="173" t="s">
        <v>31</v>
      </c>
      <c r="E15" s="174">
        <v>3756</v>
      </c>
      <c r="F15" s="174">
        <v>3756</v>
      </c>
      <c r="G15" s="175">
        <f t="shared" si="0"/>
        <v>100</v>
      </c>
      <c r="H15" s="174">
        <v>3756</v>
      </c>
      <c r="I15" s="175">
        <f t="shared" si="1"/>
        <v>100</v>
      </c>
      <c r="J15" s="176">
        <f t="shared" si="2"/>
        <v>100</v>
      </c>
      <c r="K15" s="177"/>
    </row>
    <row r="16" spans="1:11" ht="18" customHeight="1" thickBot="1" x14ac:dyDescent="0.3">
      <c r="A16" s="1163"/>
      <c r="B16" s="244"/>
      <c r="C16" s="284">
        <v>4300</v>
      </c>
      <c r="D16" s="332" t="s">
        <v>22</v>
      </c>
      <c r="E16" s="285">
        <v>60726</v>
      </c>
      <c r="F16" s="285">
        <v>60726</v>
      </c>
      <c r="G16" s="488">
        <f t="shared" si="0"/>
        <v>100</v>
      </c>
      <c r="H16" s="285">
        <v>60726</v>
      </c>
      <c r="I16" s="488">
        <f t="shared" si="1"/>
        <v>100</v>
      </c>
      <c r="J16" s="1164">
        <f t="shared" si="2"/>
        <v>100</v>
      </c>
      <c r="K16" s="287"/>
    </row>
    <row r="17" spans="1:11" ht="12.75" hidden="1" customHeight="1" x14ac:dyDescent="0.25">
      <c r="A17" s="1152"/>
      <c r="B17" s="283"/>
      <c r="C17" s="1109">
        <v>4610</v>
      </c>
      <c r="D17" s="209" t="s">
        <v>93</v>
      </c>
      <c r="E17" s="542"/>
      <c r="F17" s="542"/>
      <c r="G17" s="543" t="e">
        <f t="shared" si="0"/>
        <v>#DIV/0!</v>
      </c>
      <c r="H17" s="542"/>
      <c r="I17" s="543" t="e">
        <f t="shared" si="1"/>
        <v>#DIV/0!</v>
      </c>
      <c r="J17" s="543" t="e">
        <f t="shared" si="2"/>
        <v>#DIV/0!</v>
      </c>
      <c r="K17" s="664"/>
    </row>
    <row r="18" spans="1:11" ht="12.75" hidden="1" customHeight="1" x14ac:dyDescent="0.25">
      <c r="A18" s="1152"/>
      <c r="B18" s="283"/>
      <c r="C18" s="385">
        <v>6050</v>
      </c>
      <c r="D18" s="264" t="s">
        <v>61</v>
      </c>
      <c r="E18" s="386"/>
      <c r="F18" s="386"/>
      <c r="G18" s="387" t="e">
        <f t="shared" si="0"/>
        <v>#DIV/0!</v>
      </c>
      <c r="H18" s="386"/>
      <c r="I18" s="888" t="e">
        <f t="shared" si="1"/>
        <v>#DIV/0!</v>
      </c>
      <c r="J18" s="387" t="e">
        <f t="shared" si="2"/>
        <v>#DIV/0!</v>
      </c>
      <c r="K18" s="389"/>
    </row>
    <row r="19" spans="1:11" ht="12.75" hidden="1" customHeight="1" x14ac:dyDescent="0.25">
      <c r="A19" s="1152"/>
      <c r="B19" s="283"/>
      <c r="C19" s="390">
        <v>6060</v>
      </c>
      <c r="D19" s="209" t="s">
        <v>62</v>
      </c>
      <c r="E19" s="391"/>
      <c r="F19" s="391"/>
      <c r="G19" s="392" t="e">
        <f t="shared" si="0"/>
        <v>#DIV/0!</v>
      </c>
      <c r="H19" s="391"/>
      <c r="I19" s="392"/>
      <c r="J19" s="392" t="e">
        <f t="shared" si="2"/>
        <v>#DIV/0!</v>
      </c>
      <c r="K19" s="393"/>
    </row>
  </sheetData>
  <sheetProtection selectLockedCells="1" selectUnlockedCells="1"/>
  <mergeCells count="2">
    <mergeCell ref="D4:F4"/>
    <mergeCell ref="D6:D8"/>
  </mergeCells>
  <printOptions horizontalCentered="1"/>
  <pageMargins left="0.70866141732283472" right="0.70866141732283472" top="0.98425196850393704" bottom="0.70866141732283472" header="0" footer="0"/>
  <pageSetup paperSize="9" scale="81" firstPageNumber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zoomScale="115" zoomScaleNormal="115" workbookViewId="0">
      <pane xSplit="3" ySplit="9" topLeftCell="E10" activePane="bottomRight" state="frozen"/>
      <selection pane="topRight" activeCell="D1" sqref="D1"/>
      <selection pane="bottomLeft" activeCell="A10" sqref="A10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7.44140625" style="1" customWidth="1"/>
    <col min="3" max="3" width="5.6640625" style="2" customWidth="1"/>
    <col min="4" max="4" width="44.6640625" style="3" customWidth="1"/>
    <col min="5" max="5" width="14.6640625" style="3" customWidth="1"/>
    <col min="6" max="6" width="14.6640625" style="1" customWidth="1"/>
    <col min="7" max="7" width="9.33203125" style="1" customWidth="1"/>
    <col min="8" max="8" width="14.6640625" style="1" customWidth="1"/>
    <col min="9" max="10" width="10.5546875" style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3"/>
      <c r="I1" s="46"/>
      <c r="J1" s="46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3"/>
      <c r="I2" s="45"/>
      <c r="J2" s="46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3"/>
      <c r="I3" s="46"/>
      <c r="J3" s="46"/>
      <c r="K3" s="43"/>
    </row>
    <row r="4" spans="1:11" ht="13.8" x14ac:dyDescent="0.25">
      <c r="A4" s="43"/>
      <c r="B4" s="43"/>
      <c r="C4" s="44"/>
      <c r="D4" s="93" t="s">
        <v>261</v>
      </c>
      <c r="E4" s="93"/>
      <c r="F4" s="43"/>
      <c r="G4" s="43"/>
      <c r="H4" s="43"/>
      <c r="I4" s="43"/>
      <c r="J4" s="43"/>
      <c r="K4" s="43"/>
    </row>
    <row r="5" spans="1:11" ht="13.8" x14ac:dyDescent="0.25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1" ht="13.8" x14ac:dyDescent="0.25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1" ht="13.8" x14ac:dyDescent="0.25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1" ht="13.8" x14ac:dyDescent="0.25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1" s="4" customFormat="1" ht="10.5" customHeight="1" thickTop="1" thickBot="1" x14ac:dyDescent="0.3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1" s="15" customFormat="1" ht="29.25" customHeight="1" thickTop="1" thickBot="1" x14ac:dyDescent="0.3">
      <c r="A10" s="145">
        <v>757</v>
      </c>
      <c r="B10" s="405"/>
      <c r="C10" s="402"/>
      <c r="D10" s="271" t="s">
        <v>122</v>
      </c>
      <c r="E10" s="403">
        <f>SUM(E11)</f>
        <v>300000</v>
      </c>
      <c r="F10" s="403">
        <f>SUM(F11)</f>
        <v>300000</v>
      </c>
      <c r="G10" s="404">
        <f>SUM(F10/E10*100)</f>
        <v>100</v>
      </c>
      <c r="H10" s="403">
        <f>SUM(H11)</f>
        <v>300000</v>
      </c>
      <c r="I10" s="404">
        <f>SUM(H10/F10*100)</f>
        <v>100</v>
      </c>
      <c r="J10" s="404">
        <f>SUM(H10/E10*100)</f>
        <v>100</v>
      </c>
      <c r="K10" s="406"/>
    </row>
    <row r="11" spans="1:11" s="6" customFormat="1" ht="36" customHeight="1" x14ac:dyDescent="0.25">
      <c r="A11" s="213"/>
      <c r="B11" s="409">
        <v>75702</v>
      </c>
      <c r="C11" s="410"/>
      <c r="D11" s="407" t="s">
        <v>123</v>
      </c>
      <c r="E11" s="84">
        <f>SUM(E12:E12)</f>
        <v>300000</v>
      </c>
      <c r="F11" s="84">
        <f>SUM(F12:F12)</f>
        <v>300000</v>
      </c>
      <c r="G11" s="86">
        <f>SUM(F11/E11*100)</f>
        <v>100</v>
      </c>
      <c r="H11" s="84">
        <f>SUM(H12:H12)</f>
        <v>300000</v>
      </c>
      <c r="I11" s="86">
        <f>SUM(H11/F11*100)</f>
        <v>100</v>
      </c>
      <c r="J11" s="86">
        <f>SUM(H11/E11*100)</f>
        <v>100</v>
      </c>
      <c r="K11" s="268"/>
    </row>
    <row r="12" spans="1:11" s="6" customFormat="1" ht="72" customHeight="1" x14ac:dyDescent="0.25">
      <c r="A12" s="890"/>
      <c r="B12" s="586"/>
      <c r="C12" s="1126" t="s">
        <v>124</v>
      </c>
      <c r="D12" s="1127" t="s">
        <v>227</v>
      </c>
      <c r="E12" s="377">
        <v>300000</v>
      </c>
      <c r="F12" s="377">
        <v>300000</v>
      </c>
      <c r="G12" s="571">
        <f>SUM(F12/E12*100)</f>
        <v>100</v>
      </c>
      <c r="H12" s="377">
        <v>300000</v>
      </c>
      <c r="I12" s="571">
        <f>SUM(H12/F12*100)</f>
        <v>100</v>
      </c>
      <c r="J12" s="571">
        <f>SUM(H12/E12*100)</f>
        <v>100</v>
      </c>
      <c r="K12" s="566"/>
    </row>
    <row r="13" spans="1:11" s="16" customFormat="1" ht="15" customHeight="1" x14ac:dyDescent="0.25">
      <c r="C13" s="17"/>
      <c r="D13" s="18"/>
      <c r="E13" s="18"/>
    </row>
    <row r="14" spans="1:11" s="16" customFormat="1" ht="15" customHeight="1" x14ac:dyDescent="0.25">
      <c r="C14" s="17"/>
      <c r="D14" s="19"/>
      <c r="E14" s="19"/>
    </row>
    <row r="15" spans="1:11" s="16" customFormat="1" ht="15" customHeight="1" x14ac:dyDescent="0.25">
      <c r="C15" s="17"/>
      <c r="D15" s="19"/>
      <c r="E15" s="19"/>
    </row>
    <row r="16" spans="1:11" s="16" customFormat="1" ht="15" customHeight="1" x14ac:dyDescent="0.25">
      <c r="C16" s="17"/>
      <c r="D16" s="19"/>
      <c r="E16" s="19"/>
    </row>
  </sheetData>
  <sheetProtection selectLockedCells="1" selectUnlockedCells="1"/>
  <mergeCells count="1">
    <mergeCell ref="D6:D8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="115" zoomScaleNormal="115" workbookViewId="0">
      <pane xSplit="3" ySplit="5" topLeftCell="E6" activePane="bottomRight" state="frozen"/>
      <selection pane="topRight" activeCell="D1" sqref="D1"/>
      <selection pane="bottomLeft" activeCell="A6" sqref="A6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7.5546875" style="1" customWidth="1"/>
    <col min="3" max="3" width="5.6640625" style="2" customWidth="1"/>
    <col min="4" max="4" width="44.6640625" style="3" customWidth="1"/>
    <col min="5" max="5" width="14.6640625" style="3" customWidth="1"/>
    <col min="6" max="6" width="14.6640625" style="1" customWidth="1"/>
    <col min="7" max="7" width="9.33203125" style="1" customWidth="1"/>
    <col min="8" max="8" width="14.6640625" style="1" customWidth="1"/>
    <col min="9" max="10" width="9.33203125" style="1" customWidth="1"/>
    <col min="11" max="11" width="8.6640625" style="1" customWidth="1"/>
    <col min="12" max="16384" width="9.109375" style="1"/>
  </cols>
  <sheetData>
    <row r="1" spans="1:11" x14ac:dyDescent="0.25">
      <c r="A1" s="336"/>
      <c r="B1" s="336"/>
      <c r="C1" s="337"/>
      <c r="D1" s="336"/>
      <c r="E1" s="336"/>
      <c r="F1" s="336"/>
      <c r="G1" s="336"/>
      <c r="H1" s="338"/>
      <c r="I1" s="338"/>
      <c r="J1" s="338"/>
      <c r="K1" s="336"/>
    </row>
    <row r="2" spans="1:11" ht="13.8" x14ac:dyDescent="0.25">
      <c r="A2" s="336"/>
      <c r="B2" s="336"/>
      <c r="C2" s="337"/>
      <c r="D2" s="336"/>
      <c r="E2" s="336"/>
      <c r="F2" s="336"/>
      <c r="G2" s="336"/>
      <c r="H2" s="338"/>
      <c r="I2" s="45"/>
      <c r="J2" s="45"/>
      <c r="K2" s="336"/>
    </row>
    <row r="3" spans="1:11" x14ac:dyDescent="0.25">
      <c r="A3" s="336"/>
      <c r="B3" s="336"/>
      <c r="C3" s="337"/>
      <c r="D3" s="336"/>
      <c r="E3" s="336"/>
      <c r="F3" s="336"/>
      <c r="G3" s="336"/>
      <c r="H3" s="338"/>
      <c r="I3" s="338"/>
      <c r="J3" s="338"/>
      <c r="K3" s="336"/>
    </row>
    <row r="4" spans="1:11" ht="17.399999999999999" x14ac:dyDescent="0.3">
      <c r="A4" s="336"/>
      <c r="B4" s="336"/>
      <c r="C4" s="337"/>
      <c r="D4" s="339" t="s">
        <v>262</v>
      </c>
      <c r="E4" s="339"/>
      <c r="F4" s="336"/>
      <c r="G4" s="336"/>
      <c r="H4" s="336"/>
      <c r="I4" s="336"/>
      <c r="J4" s="336"/>
      <c r="K4" s="336"/>
    </row>
    <row r="5" spans="1:11" x14ac:dyDescent="0.25">
      <c r="A5" s="336"/>
      <c r="B5" s="336"/>
      <c r="C5" s="340"/>
      <c r="D5" s="336"/>
      <c r="E5" s="336"/>
      <c r="F5" s="336"/>
      <c r="G5" s="336"/>
      <c r="H5" s="336"/>
      <c r="I5" s="336"/>
      <c r="J5" s="336"/>
      <c r="K5" s="336"/>
    </row>
    <row r="6" spans="1:11" ht="13.5" customHeight="1" x14ac:dyDescent="0.25">
      <c r="A6" s="341"/>
      <c r="B6" s="342"/>
      <c r="C6" s="343"/>
      <c r="D6" s="1584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344" t="s">
        <v>4</v>
      </c>
      <c r="J6" s="344" t="s">
        <v>4</v>
      </c>
      <c r="K6" s="345"/>
    </row>
    <row r="7" spans="1:11" ht="13.5" customHeight="1" x14ac:dyDescent="0.25">
      <c r="A7" s="346" t="s">
        <v>6</v>
      </c>
      <c r="B7" s="347" t="s">
        <v>7</v>
      </c>
      <c r="C7" s="348" t="s">
        <v>8</v>
      </c>
      <c r="D7" s="1584"/>
      <c r="E7" s="60" t="s">
        <v>9</v>
      </c>
      <c r="F7" s="61" t="s">
        <v>10</v>
      </c>
      <c r="G7" s="62" t="s">
        <v>11</v>
      </c>
      <c r="H7" s="61" t="s">
        <v>12</v>
      </c>
      <c r="I7" s="350" t="s">
        <v>13</v>
      </c>
      <c r="J7" s="350" t="s">
        <v>14</v>
      </c>
      <c r="K7" s="351" t="s">
        <v>15</v>
      </c>
    </row>
    <row r="8" spans="1:11" ht="15" customHeight="1" x14ac:dyDescent="0.25">
      <c r="A8" s="346"/>
      <c r="B8" s="348"/>
      <c r="C8" s="348"/>
      <c r="D8" s="1584"/>
      <c r="E8" s="60" t="s">
        <v>232</v>
      </c>
      <c r="F8" s="61" t="s">
        <v>248</v>
      </c>
      <c r="G8" s="61" t="s">
        <v>16</v>
      </c>
      <c r="H8" s="61" t="s">
        <v>249</v>
      </c>
      <c r="I8" s="349" t="s">
        <v>16</v>
      </c>
      <c r="J8" s="349" t="s">
        <v>16</v>
      </c>
      <c r="K8" s="352"/>
    </row>
    <row r="9" spans="1:11" s="4" customFormat="1" ht="15" customHeight="1" thickTop="1" thickBot="1" x14ac:dyDescent="0.3">
      <c r="A9" s="353">
        <v>1</v>
      </c>
      <c r="B9" s="354">
        <v>2</v>
      </c>
      <c r="C9" s="354">
        <v>3</v>
      </c>
      <c r="D9" s="354">
        <v>4</v>
      </c>
      <c r="E9" s="355">
        <v>5</v>
      </c>
      <c r="F9" s="354">
        <v>6</v>
      </c>
      <c r="G9" s="354"/>
      <c r="H9" s="354">
        <v>8</v>
      </c>
      <c r="I9" s="354">
        <v>9</v>
      </c>
      <c r="J9" s="354">
        <v>10</v>
      </c>
      <c r="K9" s="356">
        <v>11</v>
      </c>
    </row>
    <row r="10" spans="1:11" s="14" customFormat="1" ht="23.25" customHeight="1" thickTop="1" thickBot="1" x14ac:dyDescent="0.3">
      <c r="A10" s="145">
        <v>758</v>
      </c>
      <c r="B10" s="411"/>
      <c r="C10" s="89"/>
      <c r="D10" s="399" t="s">
        <v>125</v>
      </c>
      <c r="E10" s="403">
        <f>SUM(E11)</f>
        <v>241000</v>
      </c>
      <c r="F10" s="403">
        <f>SUM(F11)</f>
        <v>241000</v>
      </c>
      <c r="G10" s="404">
        <f>SUM(F10/E10*100)</f>
        <v>100</v>
      </c>
      <c r="H10" s="412">
        <f>SUM(H11)</f>
        <v>300000</v>
      </c>
      <c r="I10" s="41">
        <f>SUM(H10/F10*100)</f>
        <v>124.48132780082987</v>
      </c>
      <c r="J10" s="404">
        <f>SUM(H10/E10*100)</f>
        <v>124.48132780082987</v>
      </c>
      <c r="K10" s="406"/>
    </row>
    <row r="11" spans="1:11" s="6" customFormat="1" ht="15" customHeight="1" thickBot="1" x14ac:dyDescent="0.3">
      <c r="A11" s="1585"/>
      <c r="B11" s="425">
        <v>75818</v>
      </c>
      <c r="C11" s="425"/>
      <c r="D11" s="413" t="s">
        <v>126</v>
      </c>
      <c r="E11" s="426">
        <f>SUM(E12)</f>
        <v>241000</v>
      </c>
      <c r="F11" s="426">
        <f>SUM(F12)</f>
        <v>241000</v>
      </c>
      <c r="G11" s="427">
        <f>SUM(F11/E11*100)</f>
        <v>100</v>
      </c>
      <c r="H11" s="426">
        <f>SUM(H12)</f>
        <v>300000</v>
      </c>
      <c r="I11" s="428">
        <f>SUM(H11/F11*100)</f>
        <v>124.48132780082987</v>
      </c>
      <c r="J11" s="427">
        <f>SUM(H11/E11*100)</f>
        <v>124.48132780082987</v>
      </c>
      <c r="K11" s="429"/>
    </row>
    <row r="12" spans="1:11" s="7" customFormat="1" ht="12.75" customHeight="1" thickBot="1" x14ac:dyDescent="0.3">
      <c r="A12" s="1585"/>
      <c r="B12" s="1586"/>
      <c r="C12" s="414">
        <v>4810</v>
      </c>
      <c r="D12" s="415" t="s">
        <v>127</v>
      </c>
      <c r="E12" s="369">
        <f>SUM(E14:E15)</f>
        <v>241000</v>
      </c>
      <c r="F12" s="369">
        <f>SUM(F14:F15)</f>
        <v>241000</v>
      </c>
      <c r="G12" s="368">
        <f>SUM(F12/E12*100)</f>
        <v>100</v>
      </c>
      <c r="H12" s="369">
        <f>SUM(H14:H15)</f>
        <v>300000</v>
      </c>
      <c r="I12" s="368">
        <f>SUM(H12/F12*100)</f>
        <v>124.48132780082987</v>
      </c>
      <c r="J12" s="368">
        <f>SUM(H12/E12*100)</f>
        <v>124.48132780082987</v>
      </c>
      <c r="K12" s="370"/>
    </row>
    <row r="13" spans="1:11" s="7" customFormat="1" ht="12.75" customHeight="1" thickBot="1" x14ac:dyDescent="0.3">
      <c r="A13" s="1585"/>
      <c r="B13" s="1586"/>
      <c r="C13" s="1587"/>
      <c r="D13" s="416" t="s">
        <v>128</v>
      </c>
      <c r="E13" s="417"/>
      <c r="F13" s="417"/>
      <c r="G13" s="418"/>
      <c r="H13" s="417"/>
      <c r="I13" s="418"/>
      <c r="J13" s="418"/>
      <c r="K13" s="419"/>
    </row>
    <row r="14" spans="1:11" s="7" customFormat="1" ht="12.75" customHeight="1" thickBot="1" x14ac:dyDescent="0.3">
      <c r="A14" s="1585"/>
      <c r="B14" s="1586"/>
      <c r="C14" s="1587"/>
      <c r="D14" s="371" t="s">
        <v>129</v>
      </c>
      <c r="E14" s="369">
        <v>140000</v>
      </c>
      <c r="F14" s="369">
        <v>140000</v>
      </c>
      <c r="G14" s="368">
        <f>SUM(F14/E14*100)</f>
        <v>100</v>
      </c>
      <c r="H14" s="369">
        <v>199000</v>
      </c>
      <c r="I14" s="368">
        <f>SUM(H14/F14*100)</f>
        <v>142.14285714285714</v>
      </c>
      <c r="J14" s="368">
        <f>SUM(H14/E14*100)</f>
        <v>142.14285714285714</v>
      </c>
      <c r="K14" s="370"/>
    </row>
    <row r="15" spans="1:11" ht="13.8" thickBot="1" x14ac:dyDescent="0.3">
      <c r="A15" s="1585"/>
      <c r="B15" s="1586"/>
      <c r="C15" s="1587"/>
      <c r="D15" s="420" t="s">
        <v>130</v>
      </c>
      <c r="E15" s="421">
        <v>101000</v>
      </c>
      <c r="F15" s="421">
        <v>101000</v>
      </c>
      <c r="G15" s="422">
        <f>SUM(F15/E15*100)</f>
        <v>100</v>
      </c>
      <c r="H15" s="421">
        <v>101000</v>
      </c>
      <c r="I15" s="423">
        <f>SUM(H15/F15*100)</f>
        <v>100</v>
      </c>
      <c r="J15" s="423">
        <f>SUM(H15/E15*100)</f>
        <v>100</v>
      </c>
      <c r="K15" s="424"/>
    </row>
  </sheetData>
  <sheetProtection selectLockedCells="1" selectUnlockedCells="1"/>
  <mergeCells count="4">
    <mergeCell ref="D6:D8"/>
    <mergeCell ref="A11:A15"/>
    <mergeCell ref="B12:B15"/>
    <mergeCell ref="C13:C15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53"/>
  <sheetViews>
    <sheetView view="pageBreakPreview" zoomScale="85" zoomScaleNormal="100" zoomScaleSheetLayoutView="85" workbookViewId="0">
      <pane xSplit="3" ySplit="10" topLeftCell="D415" activePane="bottomRight" state="frozen"/>
      <selection pane="topRight" activeCell="D1" sqref="D1"/>
      <selection pane="bottomLeft" activeCell="A87" sqref="A87"/>
      <selection pane="bottomRight" activeCell="I1" sqref="I1:I4"/>
    </sheetView>
  </sheetViews>
  <sheetFormatPr defaultColWidth="9.109375" defaultRowHeight="13.2" x14ac:dyDescent="0.25"/>
  <cols>
    <col min="1" max="1" width="5.33203125" style="20" customWidth="1"/>
    <col min="2" max="2" width="9" style="20" customWidth="1"/>
    <col min="3" max="3" width="5.6640625" style="21" customWidth="1"/>
    <col min="4" max="4" width="42.6640625" style="22" customWidth="1"/>
    <col min="5" max="5" width="16.88671875" style="22" customWidth="1"/>
    <col min="6" max="6" width="16.5546875" style="20" customWidth="1"/>
    <col min="7" max="7" width="12.5546875" style="20" customWidth="1"/>
    <col min="8" max="8" width="14.109375" style="20" customWidth="1"/>
    <col min="9" max="10" width="12.5546875" style="20" customWidth="1"/>
    <col min="11" max="11" width="9.88671875" style="20" customWidth="1"/>
    <col min="12" max="16384" width="9.109375" style="20"/>
  </cols>
  <sheetData>
    <row r="1" spans="1:11" ht="13.8" x14ac:dyDescent="0.25">
      <c r="A1" s="785"/>
      <c r="B1" s="785"/>
      <c r="C1" s="786"/>
      <c r="D1" s="785"/>
      <c r="E1" s="785"/>
      <c r="F1" s="785"/>
      <c r="G1" s="785"/>
      <c r="H1" s="787"/>
      <c r="I1" s="785"/>
      <c r="J1" s="785"/>
      <c r="K1" s="785"/>
    </row>
    <row r="2" spans="1:11" ht="13.8" x14ac:dyDescent="0.25">
      <c r="A2" s="785"/>
      <c r="B2" s="785"/>
      <c r="C2" s="786"/>
      <c r="D2" s="785"/>
      <c r="E2" s="785"/>
      <c r="F2" s="785"/>
      <c r="G2" s="785"/>
      <c r="H2" s="787"/>
      <c r="I2" s="45"/>
      <c r="J2" s="45"/>
      <c r="K2" s="785"/>
    </row>
    <row r="3" spans="1:11" ht="13.8" x14ac:dyDescent="0.25">
      <c r="A3" s="785"/>
      <c r="B3" s="785"/>
      <c r="C3" s="786"/>
      <c r="D3" s="785"/>
      <c r="E3" s="785"/>
      <c r="F3" s="785"/>
      <c r="G3" s="785"/>
      <c r="H3" s="787"/>
      <c r="I3" s="785"/>
      <c r="J3" s="785"/>
      <c r="K3" s="785"/>
    </row>
    <row r="4" spans="1:11" ht="13.8" x14ac:dyDescent="0.25">
      <c r="A4" s="785"/>
      <c r="B4" s="785"/>
      <c r="C4" s="786"/>
      <c r="D4" s="789" t="s">
        <v>263</v>
      </c>
      <c r="E4" s="789"/>
      <c r="F4" s="785"/>
      <c r="G4" s="785"/>
      <c r="H4" s="785"/>
      <c r="I4" s="785"/>
      <c r="J4" s="788"/>
      <c r="K4" s="785"/>
    </row>
    <row r="5" spans="1:11" ht="13.8" x14ac:dyDescent="0.25">
      <c r="A5" s="785"/>
      <c r="B5" s="785"/>
      <c r="C5" s="790"/>
      <c r="D5" s="785"/>
      <c r="E5" s="785"/>
      <c r="F5" s="785"/>
      <c r="G5" s="785"/>
      <c r="H5" s="785"/>
      <c r="I5" s="785"/>
      <c r="J5" s="785"/>
      <c r="K5" s="785"/>
    </row>
    <row r="6" spans="1:11" ht="13.8" x14ac:dyDescent="0.25">
      <c r="A6" s="791"/>
      <c r="B6" s="792"/>
      <c r="C6" s="793"/>
      <c r="D6" s="1588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794" t="s">
        <v>4</v>
      </c>
      <c r="J6" s="794" t="s">
        <v>4</v>
      </c>
      <c r="K6" s="795"/>
    </row>
    <row r="7" spans="1:11" ht="13.8" x14ac:dyDescent="0.25">
      <c r="A7" s="796" t="s">
        <v>6</v>
      </c>
      <c r="B7" s="797" t="s">
        <v>7</v>
      </c>
      <c r="C7" s="797" t="s">
        <v>8</v>
      </c>
      <c r="D7" s="1588"/>
      <c r="E7" s="60" t="s">
        <v>9</v>
      </c>
      <c r="F7" s="61" t="s">
        <v>10</v>
      </c>
      <c r="G7" s="62" t="s">
        <v>11</v>
      </c>
      <c r="H7" s="61" t="s">
        <v>12</v>
      </c>
      <c r="I7" s="798" t="s">
        <v>13</v>
      </c>
      <c r="J7" s="798" t="s">
        <v>14</v>
      </c>
      <c r="K7" s="799" t="s">
        <v>15</v>
      </c>
    </row>
    <row r="8" spans="1:11" ht="13.8" x14ac:dyDescent="0.25">
      <c r="A8" s="796"/>
      <c r="B8" s="797"/>
      <c r="C8" s="797"/>
      <c r="D8" s="1588"/>
      <c r="E8" s="60" t="s">
        <v>232</v>
      </c>
      <c r="F8" s="61" t="s">
        <v>248</v>
      </c>
      <c r="G8" s="61" t="s">
        <v>16</v>
      </c>
      <c r="H8" s="61" t="s">
        <v>249</v>
      </c>
      <c r="I8" s="800" t="s">
        <v>16</v>
      </c>
      <c r="J8" s="800" t="s">
        <v>16</v>
      </c>
      <c r="K8" s="801"/>
    </row>
    <row r="9" spans="1:11" s="23" customFormat="1" ht="12.75" customHeight="1" thickTop="1" thickBot="1" x14ac:dyDescent="0.3">
      <c r="A9" s="802">
        <v>1</v>
      </c>
      <c r="B9" s="803">
        <v>2</v>
      </c>
      <c r="C9" s="803">
        <v>3</v>
      </c>
      <c r="D9" s="803">
        <v>4</v>
      </c>
      <c r="E9" s="804">
        <v>5</v>
      </c>
      <c r="F9" s="803">
        <v>6</v>
      </c>
      <c r="G9" s="803">
        <v>7</v>
      </c>
      <c r="H9" s="803">
        <v>8</v>
      </c>
      <c r="I9" s="803">
        <v>9</v>
      </c>
      <c r="J9" s="803">
        <v>10</v>
      </c>
      <c r="K9" s="805">
        <v>11</v>
      </c>
    </row>
    <row r="10" spans="1:11" s="24" customFormat="1" ht="21.75" customHeight="1" thickTop="1" thickBot="1" x14ac:dyDescent="0.3">
      <c r="A10" s="783">
        <v>801</v>
      </c>
      <c r="B10" s="490"/>
      <c r="C10" s="490"/>
      <c r="D10" s="490" t="s">
        <v>131</v>
      </c>
      <c r="E10" s="784">
        <f>SUM(E11+E33+E134+E200+E251+E389+E267+E289)</f>
        <v>13335060.74</v>
      </c>
      <c r="F10" s="784">
        <f>SUM(F11+F33+F134+F200+F251+F389+F267+F289)</f>
        <v>13314084.74</v>
      </c>
      <c r="G10" s="1501">
        <f t="shared" ref="G10:G221" si="0">SUM(F10/E10*100)</f>
        <v>99.842700379031044</v>
      </c>
      <c r="H10" s="1502">
        <f>SUM(H11+H33+H134+H200+H251+H389+H267+H289+H341+H50+H91+H113+H339)</f>
        <v>14191420</v>
      </c>
      <c r="I10" s="1501">
        <f t="shared" ref="I10:I221" si="1">SUM(H10/F10*100)</f>
        <v>106.5895273849669</v>
      </c>
      <c r="J10" s="1501">
        <f t="shared" ref="J10:J221" si="2">SUM(H10/E10*100)</f>
        <v>106.42186246239775</v>
      </c>
      <c r="K10" s="1503"/>
    </row>
    <row r="11" spans="1:11" s="25" customFormat="1" ht="15" customHeight="1" x14ac:dyDescent="0.25">
      <c r="A11" s="871"/>
      <c r="B11" s="872">
        <v>80102</v>
      </c>
      <c r="C11" s="872"/>
      <c r="D11" s="806" t="s">
        <v>132</v>
      </c>
      <c r="E11" s="873">
        <f>SUM(E12+E30)</f>
        <v>1051734.96</v>
      </c>
      <c r="F11" s="873">
        <f>SUM(F12+F30)</f>
        <v>1051734.96</v>
      </c>
      <c r="G11" s="874">
        <f t="shared" si="0"/>
        <v>100</v>
      </c>
      <c r="H11" s="875">
        <f>SUM(H12+H30)</f>
        <v>1278949</v>
      </c>
      <c r="I11" s="876">
        <f t="shared" si="1"/>
        <v>121.60373560274161</v>
      </c>
      <c r="J11" s="876">
        <f t="shared" si="2"/>
        <v>121.60373560274161</v>
      </c>
      <c r="K11" s="877"/>
    </row>
    <row r="12" spans="1:11" s="26" customFormat="1" ht="15" customHeight="1" x14ac:dyDescent="0.25">
      <c r="A12" s="807"/>
      <c r="B12" s="532"/>
      <c r="C12" s="533"/>
      <c r="D12" s="493" t="s">
        <v>133</v>
      </c>
      <c r="E12" s="856">
        <f>SUM(E13:E29)</f>
        <v>1051734.96</v>
      </c>
      <c r="F12" s="856">
        <f>SUM(F13:F29)</f>
        <v>1051734.96</v>
      </c>
      <c r="G12" s="502">
        <f t="shared" si="0"/>
        <v>100</v>
      </c>
      <c r="H12" s="501">
        <f>SUM(H13:H29)</f>
        <v>1278949</v>
      </c>
      <c r="I12" s="502">
        <f t="shared" si="1"/>
        <v>121.60373560274161</v>
      </c>
      <c r="J12" s="1128">
        <f t="shared" si="2"/>
        <v>121.60373560274161</v>
      </c>
      <c r="K12" s="1129"/>
    </row>
    <row r="13" spans="1:11" ht="12.75" customHeight="1" x14ac:dyDescent="0.25">
      <c r="A13" s="807"/>
      <c r="B13" s="494"/>
      <c r="C13" s="808">
        <v>3020</v>
      </c>
      <c r="D13" s="116" t="s">
        <v>37</v>
      </c>
      <c r="E13" s="809">
        <v>3600</v>
      </c>
      <c r="F13" s="809">
        <v>3600</v>
      </c>
      <c r="G13" s="810">
        <f t="shared" si="0"/>
        <v>100</v>
      </c>
      <c r="H13" s="811">
        <v>3600</v>
      </c>
      <c r="I13" s="810">
        <f t="shared" si="1"/>
        <v>100</v>
      </c>
      <c r="J13" s="1075">
        <f t="shared" si="2"/>
        <v>100</v>
      </c>
      <c r="K13" s="1077"/>
    </row>
    <row r="14" spans="1:11" ht="12.75" customHeight="1" x14ac:dyDescent="0.25">
      <c r="A14" s="807"/>
      <c r="B14" s="494"/>
      <c r="C14" s="500">
        <v>4010</v>
      </c>
      <c r="D14" s="281" t="s">
        <v>39</v>
      </c>
      <c r="E14" s="812">
        <v>656356</v>
      </c>
      <c r="F14" s="812">
        <v>656356</v>
      </c>
      <c r="G14" s="499">
        <f t="shared" si="0"/>
        <v>100</v>
      </c>
      <c r="H14" s="503">
        <v>884165</v>
      </c>
      <c r="I14" s="499">
        <f t="shared" si="1"/>
        <v>134.70814618895844</v>
      </c>
      <c r="J14" s="499">
        <f t="shared" si="2"/>
        <v>134.70814618895844</v>
      </c>
      <c r="K14" s="504"/>
    </row>
    <row r="15" spans="1:11" ht="12.75" customHeight="1" x14ac:dyDescent="0.25">
      <c r="A15" s="807"/>
      <c r="B15" s="494"/>
      <c r="C15" s="500">
        <v>4040</v>
      </c>
      <c r="D15" s="281" t="s">
        <v>41</v>
      </c>
      <c r="E15" s="812">
        <v>59963</v>
      </c>
      <c r="F15" s="812">
        <v>59963</v>
      </c>
      <c r="G15" s="499">
        <f t="shared" si="0"/>
        <v>100</v>
      </c>
      <c r="H15" s="503">
        <v>51700</v>
      </c>
      <c r="I15" s="499">
        <f t="shared" si="1"/>
        <v>86.219835565265242</v>
      </c>
      <c r="J15" s="499">
        <f t="shared" si="2"/>
        <v>86.219835565265242</v>
      </c>
      <c r="K15" s="504"/>
    </row>
    <row r="16" spans="1:11" ht="12.75" customHeight="1" x14ac:dyDescent="0.25">
      <c r="A16" s="807"/>
      <c r="B16" s="494"/>
      <c r="C16" s="500">
        <v>4110</v>
      </c>
      <c r="D16" s="281" t="s">
        <v>42</v>
      </c>
      <c r="E16" s="812">
        <v>125000</v>
      </c>
      <c r="F16" s="812">
        <v>125000</v>
      </c>
      <c r="G16" s="499">
        <f t="shared" si="0"/>
        <v>100</v>
      </c>
      <c r="H16" s="503">
        <v>158120</v>
      </c>
      <c r="I16" s="499">
        <f t="shared" si="1"/>
        <v>126.49600000000001</v>
      </c>
      <c r="J16" s="499">
        <f t="shared" si="2"/>
        <v>126.49600000000001</v>
      </c>
      <c r="K16" s="504"/>
    </row>
    <row r="17" spans="1:11" ht="12.75" customHeight="1" x14ac:dyDescent="0.25">
      <c r="A17" s="807"/>
      <c r="B17" s="494"/>
      <c r="C17" s="500">
        <v>4120</v>
      </c>
      <c r="D17" s="281" t="s">
        <v>43</v>
      </c>
      <c r="E17" s="812">
        <v>17800</v>
      </c>
      <c r="F17" s="812">
        <v>17800</v>
      </c>
      <c r="G17" s="499">
        <f t="shared" si="0"/>
        <v>100</v>
      </c>
      <c r="H17" s="503">
        <v>22341</v>
      </c>
      <c r="I17" s="499">
        <f t="shared" si="1"/>
        <v>125.51123595505618</v>
      </c>
      <c r="J17" s="499">
        <f t="shared" si="2"/>
        <v>125.51123595505618</v>
      </c>
      <c r="K17" s="504"/>
    </row>
    <row r="18" spans="1:11" ht="12.75" customHeight="1" x14ac:dyDescent="0.25">
      <c r="A18" s="807"/>
      <c r="B18" s="494"/>
      <c r="C18" s="500">
        <v>4170</v>
      </c>
      <c r="D18" s="281" t="s">
        <v>45</v>
      </c>
      <c r="E18" s="812">
        <v>1300</v>
      </c>
      <c r="F18" s="812">
        <v>1300</v>
      </c>
      <c r="G18" s="499">
        <f t="shared" si="0"/>
        <v>100</v>
      </c>
      <c r="H18" s="503">
        <v>1300</v>
      </c>
      <c r="I18" s="499">
        <f t="shared" si="1"/>
        <v>100</v>
      </c>
      <c r="J18" s="499">
        <f t="shared" si="2"/>
        <v>100</v>
      </c>
      <c r="K18" s="504"/>
    </row>
    <row r="19" spans="1:11" ht="12.75" customHeight="1" x14ac:dyDescent="0.25">
      <c r="A19" s="807"/>
      <c r="B19" s="494"/>
      <c r="C19" s="500">
        <v>4210</v>
      </c>
      <c r="D19" s="281" t="s">
        <v>31</v>
      </c>
      <c r="E19" s="812">
        <v>24212</v>
      </c>
      <c r="F19" s="812">
        <v>24212</v>
      </c>
      <c r="G19" s="499">
        <f t="shared" si="0"/>
        <v>100</v>
      </c>
      <c r="H19" s="503">
        <v>21311</v>
      </c>
      <c r="I19" s="499">
        <f t="shared" si="1"/>
        <v>88.018338014207828</v>
      </c>
      <c r="J19" s="499">
        <f t="shared" si="2"/>
        <v>88.018338014207828</v>
      </c>
      <c r="K19" s="504"/>
    </row>
    <row r="20" spans="1:11" ht="12.75" customHeight="1" x14ac:dyDescent="0.25">
      <c r="A20" s="807"/>
      <c r="B20" s="494"/>
      <c r="C20" s="500">
        <v>4220</v>
      </c>
      <c r="D20" s="281" t="s">
        <v>157</v>
      </c>
      <c r="E20" s="812">
        <v>1500</v>
      </c>
      <c r="F20" s="812">
        <v>1500</v>
      </c>
      <c r="G20" s="499">
        <f t="shared" si="0"/>
        <v>100</v>
      </c>
      <c r="H20" s="503">
        <v>1500</v>
      </c>
      <c r="I20" s="974">
        <f>SUM(H20/F20*100)</f>
        <v>100</v>
      </c>
      <c r="J20" s="974">
        <f>SUM(H20/E20*100)</f>
        <v>100</v>
      </c>
      <c r="K20" s="504"/>
    </row>
    <row r="21" spans="1:11" ht="12.75" customHeight="1" x14ac:dyDescent="0.25">
      <c r="A21" s="807"/>
      <c r="B21" s="494"/>
      <c r="C21" s="500">
        <v>4240</v>
      </c>
      <c r="D21" s="281" t="s">
        <v>86</v>
      </c>
      <c r="E21" s="812">
        <v>59312.959999999999</v>
      </c>
      <c r="F21" s="812">
        <v>59312.959999999999</v>
      </c>
      <c r="G21" s="499">
        <f t="shared" si="0"/>
        <v>100</v>
      </c>
      <c r="H21" s="503">
        <v>31449</v>
      </c>
      <c r="I21" s="499">
        <f t="shared" si="1"/>
        <v>53.022138837785207</v>
      </c>
      <c r="J21" s="499">
        <f t="shared" si="2"/>
        <v>53.022138837785207</v>
      </c>
      <c r="K21" s="504"/>
    </row>
    <row r="22" spans="1:11" ht="12.75" customHeight="1" x14ac:dyDescent="0.25">
      <c r="A22" s="807"/>
      <c r="B22" s="494"/>
      <c r="C22" s="500">
        <v>4260</v>
      </c>
      <c r="D22" s="281" t="s">
        <v>46</v>
      </c>
      <c r="E22" s="812">
        <v>29783</v>
      </c>
      <c r="F22" s="812">
        <v>29783</v>
      </c>
      <c r="G22" s="499">
        <f t="shared" si="0"/>
        <v>100</v>
      </c>
      <c r="H22" s="503">
        <v>29783</v>
      </c>
      <c r="I22" s="499">
        <f t="shared" si="1"/>
        <v>100</v>
      </c>
      <c r="J22" s="499">
        <f t="shared" si="2"/>
        <v>100</v>
      </c>
      <c r="K22" s="504"/>
    </row>
    <row r="23" spans="1:11" ht="12.75" customHeight="1" x14ac:dyDescent="0.25">
      <c r="A23" s="807"/>
      <c r="B23" s="494"/>
      <c r="C23" s="500">
        <v>4270</v>
      </c>
      <c r="D23" s="281" t="s">
        <v>47</v>
      </c>
      <c r="E23" s="812">
        <v>2111</v>
      </c>
      <c r="F23" s="812">
        <v>2111</v>
      </c>
      <c r="G23" s="499">
        <f t="shared" si="0"/>
        <v>100</v>
      </c>
      <c r="H23" s="503">
        <v>2111</v>
      </c>
      <c r="I23" s="499">
        <f t="shared" si="1"/>
        <v>100</v>
      </c>
      <c r="J23" s="499">
        <f t="shared" si="2"/>
        <v>100</v>
      </c>
      <c r="K23" s="504"/>
    </row>
    <row r="24" spans="1:11" ht="12.75" customHeight="1" x14ac:dyDescent="0.25">
      <c r="A24" s="807"/>
      <c r="B24" s="494"/>
      <c r="C24" s="500">
        <v>4280</v>
      </c>
      <c r="D24" s="281" t="s">
        <v>48</v>
      </c>
      <c r="E24" s="812">
        <v>1144</v>
      </c>
      <c r="F24" s="812">
        <v>1144</v>
      </c>
      <c r="G24" s="499">
        <f t="shared" si="0"/>
        <v>100</v>
      </c>
      <c r="H24" s="503">
        <v>1144</v>
      </c>
      <c r="I24" s="499">
        <f t="shared" si="1"/>
        <v>100</v>
      </c>
      <c r="J24" s="499">
        <f t="shared" si="2"/>
        <v>100</v>
      </c>
      <c r="K24" s="504"/>
    </row>
    <row r="25" spans="1:11" ht="12.75" customHeight="1" x14ac:dyDescent="0.25">
      <c r="A25" s="807"/>
      <c r="B25" s="494"/>
      <c r="C25" s="500">
        <v>4300</v>
      </c>
      <c r="D25" s="188" t="s">
        <v>22</v>
      </c>
      <c r="E25" s="812">
        <v>12600</v>
      </c>
      <c r="F25" s="812">
        <v>12600</v>
      </c>
      <c r="G25" s="499">
        <f t="shared" si="0"/>
        <v>100</v>
      </c>
      <c r="H25" s="503">
        <v>12600</v>
      </c>
      <c r="I25" s="499">
        <f t="shared" si="1"/>
        <v>100</v>
      </c>
      <c r="J25" s="499">
        <f t="shared" si="2"/>
        <v>100</v>
      </c>
      <c r="K25" s="504"/>
    </row>
    <row r="26" spans="1:11" ht="12.75" customHeight="1" x14ac:dyDescent="0.25">
      <c r="A26" s="807"/>
      <c r="B26" s="494"/>
      <c r="C26" s="500">
        <v>4360</v>
      </c>
      <c r="D26" s="935" t="s">
        <v>228</v>
      </c>
      <c r="E26" s="812">
        <v>6710</v>
      </c>
      <c r="F26" s="812">
        <v>6710</v>
      </c>
      <c r="G26" s="499">
        <f t="shared" si="0"/>
        <v>100</v>
      </c>
      <c r="H26" s="503">
        <v>6710</v>
      </c>
      <c r="I26" s="499">
        <f t="shared" si="1"/>
        <v>100</v>
      </c>
      <c r="J26" s="499">
        <f t="shared" si="2"/>
        <v>100</v>
      </c>
      <c r="K26" s="504"/>
    </row>
    <row r="27" spans="1:11" ht="12.75" customHeight="1" x14ac:dyDescent="0.25">
      <c r="A27" s="807"/>
      <c r="B27" s="494"/>
      <c r="C27" s="500">
        <v>4440</v>
      </c>
      <c r="D27" s="281" t="s">
        <v>55</v>
      </c>
      <c r="E27" s="812">
        <v>29893</v>
      </c>
      <c r="F27" s="812">
        <v>29893</v>
      </c>
      <c r="G27" s="499">
        <f t="shared" si="0"/>
        <v>100</v>
      </c>
      <c r="H27" s="503">
        <v>38625</v>
      </c>
      <c r="I27" s="499">
        <f t="shared" si="1"/>
        <v>129.21085203893887</v>
      </c>
      <c r="J27" s="499">
        <f t="shared" si="2"/>
        <v>129.21085203893887</v>
      </c>
      <c r="K27" s="504"/>
    </row>
    <row r="28" spans="1:11" ht="12.75" customHeight="1" x14ac:dyDescent="0.25">
      <c r="A28" s="807"/>
      <c r="B28" s="494"/>
      <c r="C28" s="517">
        <v>4780</v>
      </c>
      <c r="D28" s="463" t="s">
        <v>134</v>
      </c>
      <c r="E28" s="813">
        <v>10450</v>
      </c>
      <c r="F28" s="813">
        <v>10450</v>
      </c>
      <c r="G28" s="813">
        <f t="shared" si="0"/>
        <v>100</v>
      </c>
      <c r="H28" s="814">
        <v>12490</v>
      </c>
      <c r="I28" s="813">
        <f t="shared" si="1"/>
        <v>119.52153110047847</v>
      </c>
      <c r="J28" s="813">
        <f t="shared" si="2"/>
        <v>119.52153110047847</v>
      </c>
      <c r="K28" s="504"/>
    </row>
    <row r="29" spans="1:11" ht="32.4" customHeight="1" x14ac:dyDescent="0.25">
      <c r="A29" s="807"/>
      <c r="B29" s="494"/>
      <c r="C29" s="494">
        <v>6060</v>
      </c>
      <c r="D29" s="568" t="s">
        <v>62</v>
      </c>
      <c r="E29" s="513">
        <v>10000</v>
      </c>
      <c r="F29" s="513">
        <v>10000</v>
      </c>
      <c r="G29" s="513">
        <f t="shared" si="0"/>
        <v>100</v>
      </c>
      <c r="H29" s="815"/>
      <c r="I29" s="513">
        <f t="shared" si="1"/>
        <v>0</v>
      </c>
      <c r="J29" s="513">
        <f t="shared" si="2"/>
        <v>0</v>
      </c>
      <c r="K29" s="514"/>
    </row>
    <row r="30" spans="1:11" ht="12.75" hidden="1" customHeight="1" x14ac:dyDescent="0.25">
      <c r="A30" s="807"/>
      <c r="B30" s="494"/>
      <c r="C30" s="533"/>
      <c r="D30" s="493" t="s">
        <v>135</v>
      </c>
      <c r="E30" s="502">
        <f>SUM(E31:E32)</f>
        <v>0</v>
      </c>
      <c r="F30" s="502">
        <f>SUM(F31:F32)</f>
        <v>0</v>
      </c>
      <c r="G30" s="502"/>
      <c r="H30" s="508">
        <f>SUM(H31:H32)</f>
        <v>0</v>
      </c>
      <c r="I30" s="502"/>
      <c r="J30" s="1128"/>
      <c r="K30" s="1130"/>
    </row>
    <row r="31" spans="1:11" ht="12.75" hidden="1" customHeight="1" x14ac:dyDescent="0.25">
      <c r="A31" s="807"/>
      <c r="B31" s="494"/>
      <c r="C31" s="500">
        <v>4010</v>
      </c>
      <c r="D31" s="281" t="s">
        <v>39</v>
      </c>
      <c r="E31" s="510"/>
      <c r="F31" s="510"/>
      <c r="G31" s="510"/>
      <c r="H31" s="509"/>
      <c r="I31" s="510"/>
      <c r="J31" s="1068"/>
      <c r="K31" s="1077"/>
    </row>
    <row r="32" spans="1:11" ht="12.75" hidden="1" customHeight="1" x14ac:dyDescent="0.25">
      <c r="A32" s="807"/>
      <c r="B32" s="494"/>
      <c r="C32" s="511">
        <v>4110</v>
      </c>
      <c r="D32" s="512" t="s">
        <v>42</v>
      </c>
      <c r="E32" s="513"/>
      <c r="F32" s="513"/>
      <c r="G32" s="513"/>
      <c r="H32" s="815"/>
      <c r="I32" s="513"/>
      <c r="J32" s="513"/>
      <c r="K32" s="506"/>
    </row>
    <row r="33" spans="1:11" s="25" customFormat="1" ht="15" customHeight="1" x14ac:dyDescent="0.25">
      <c r="A33" s="783"/>
      <c r="B33" s="492">
        <v>80111</v>
      </c>
      <c r="C33" s="492"/>
      <c r="D33" s="493" t="s">
        <v>136</v>
      </c>
      <c r="E33" s="856">
        <f>SUM(E34+E47)</f>
        <v>1032061.78</v>
      </c>
      <c r="F33" s="856">
        <f>SUM(F34+F47)</f>
        <v>1032061.78</v>
      </c>
      <c r="G33" s="502">
        <f t="shared" si="0"/>
        <v>100</v>
      </c>
      <c r="H33" s="501">
        <f>SUM(H34+H47)</f>
        <v>763511</v>
      </c>
      <c r="I33" s="502">
        <f t="shared" si="1"/>
        <v>73.979195315226193</v>
      </c>
      <c r="J33" s="1128">
        <f t="shared" si="2"/>
        <v>73.979195315226193</v>
      </c>
      <c r="K33" s="1131"/>
    </row>
    <row r="34" spans="1:11" s="26" customFormat="1" ht="15" customHeight="1" x14ac:dyDescent="0.25">
      <c r="A34" s="807"/>
      <c r="B34" s="532"/>
      <c r="C34" s="533"/>
      <c r="D34" s="493" t="s">
        <v>133</v>
      </c>
      <c r="E34" s="856">
        <f>SUM(E35:E46)</f>
        <v>1032061.78</v>
      </c>
      <c r="F34" s="856">
        <f>SUM(F35:F46)</f>
        <v>1032061.78</v>
      </c>
      <c r="G34" s="502">
        <f t="shared" si="0"/>
        <v>100</v>
      </c>
      <c r="H34" s="501">
        <f>SUM(H35:H46)</f>
        <v>763511</v>
      </c>
      <c r="I34" s="502">
        <f t="shared" si="1"/>
        <v>73.979195315226193</v>
      </c>
      <c r="J34" s="1128">
        <f t="shared" si="2"/>
        <v>73.979195315226193</v>
      </c>
      <c r="K34" s="1129"/>
    </row>
    <row r="35" spans="1:11" s="26" customFormat="1" ht="12.75" customHeight="1" x14ac:dyDescent="0.25">
      <c r="A35" s="807"/>
      <c r="B35" s="494"/>
      <c r="C35" s="495">
        <v>3020</v>
      </c>
      <c r="D35" s="116" t="s">
        <v>37</v>
      </c>
      <c r="E35" s="816">
        <v>1400</v>
      </c>
      <c r="F35" s="816">
        <v>1400</v>
      </c>
      <c r="G35" s="510">
        <f t="shared" si="0"/>
        <v>100</v>
      </c>
      <c r="H35" s="817">
        <v>1400</v>
      </c>
      <c r="I35" s="510">
        <f t="shared" si="1"/>
        <v>100</v>
      </c>
      <c r="J35" s="1068">
        <f t="shared" si="2"/>
        <v>100</v>
      </c>
      <c r="K35" s="1069"/>
    </row>
    <row r="36" spans="1:11" s="26" customFormat="1" ht="12.75" customHeight="1" x14ac:dyDescent="0.25">
      <c r="A36" s="807"/>
      <c r="B36" s="494"/>
      <c r="C36" s="517">
        <v>4010</v>
      </c>
      <c r="D36" s="281" t="s">
        <v>39</v>
      </c>
      <c r="E36" s="818">
        <v>699200</v>
      </c>
      <c r="F36" s="818">
        <v>699200</v>
      </c>
      <c r="G36" s="813">
        <f t="shared" si="0"/>
        <v>100</v>
      </c>
      <c r="H36" s="819">
        <v>499108</v>
      </c>
      <c r="I36" s="813">
        <f t="shared" si="1"/>
        <v>71.382723112128147</v>
      </c>
      <c r="J36" s="813">
        <f t="shared" si="2"/>
        <v>71.382723112128147</v>
      </c>
      <c r="K36" s="840"/>
    </row>
    <row r="37" spans="1:11" s="26" customFormat="1" ht="12.75" customHeight="1" x14ac:dyDescent="0.25">
      <c r="A37" s="807"/>
      <c r="B37" s="494"/>
      <c r="C37" s="517">
        <v>4040</v>
      </c>
      <c r="D37" s="281" t="s">
        <v>41</v>
      </c>
      <c r="E37" s="818">
        <v>47281</v>
      </c>
      <c r="F37" s="818">
        <v>47281</v>
      </c>
      <c r="G37" s="813">
        <f t="shared" si="0"/>
        <v>100</v>
      </c>
      <c r="H37" s="819">
        <v>49000</v>
      </c>
      <c r="I37" s="813">
        <f t="shared" si="1"/>
        <v>103.63570990461284</v>
      </c>
      <c r="J37" s="813">
        <f t="shared" si="2"/>
        <v>103.63570990461284</v>
      </c>
      <c r="K37" s="840"/>
    </row>
    <row r="38" spans="1:11" s="26" customFormat="1" ht="12.75" customHeight="1" x14ac:dyDescent="0.25">
      <c r="A38" s="807"/>
      <c r="B38" s="494"/>
      <c r="C38" s="820">
        <v>4110</v>
      </c>
      <c r="D38" s="520" t="s">
        <v>42</v>
      </c>
      <c r="E38" s="821">
        <v>131400</v>
      </c>
      <c r="F38" s="821">
        <v>131400</v>
      </c>
      <c r="G38" s="521">
        <f t="shared" si="0"/>
        <v>100</v>
      </c>
      <c r="H38" s="822">
        <v>94300</v>
      </c>
      <c r="I38" s="521">
        <f t="shared" si="1"/>
        <v>71.765601217656013</v>
      </c>
      <c r="J38" s="521">
        <f t="shared" si="2"/>
        <v>71.765601217656013</v>
      </c>
      <c r="K38" s="522"/>
    </row>
    <row r="39" spans="1:11" s="26" customFormat="1" ht="12.75" customHeight="1" x14ac:dyDescent="0.25">
      <c r="A39" s="807"/>
      <c r="B39" s="494"/>
      <c r="C39" s="517">
        <v>4120</v>
      </c>
      <c r="D39" s="281" t="s">
        <v>43</v>
      </c>
      <c r="E39" s="818">
        <v>18700</v>
      </c>
      <c r="F39" s="818">
        <v>18700</v>
      </c>
      <c r="G39" s="813">
        <f t="shared" si="0"/>
        <v>100</v>
      </c>
      <c r="H39" s="819">
        <v>13400</v>
      </c>
      <c r="I39" s="813">
        <f t="shared" si="1"/>
        <v>71.657754010695186</v>
      </c>
      <c r="J39" s="813">
        <f t="shared" si="2"/>
        <v>71.657754010695186</v>
      </c>
      <c r="K39" s="840"/>
    </row>
    <row r="40" spans="1:11" s="26" customFormat="1" ht="12.75" customHeight="1" x14ac:dyDescent="0.25">
      <c r="A40" s="807"/>
      <c r="B40" s="494"/>
      <c r="C40" s="500">
        <v>4210</v>
      </c>
      <c r="D40" s="281" t="s">
        <v>31</v>
      </c>
      <c r="E40" s="818">
        <v>10000</v>
      </c>
      <c r="F40" s="818">
        <v>10000</v>
      </c>
      <c r="G40" s="813">
        <f t="shared" si="0"/>
        <v>100</v>
      </c>
      <c r="H40" s="819">
        <v>10000</v>
      </c>
      <c r="I40" s="974">
        <f>SUM(H40/F40*100)</f>
        <v>100</v>
      </c>
      <c r="J40" s="974">
        <f>SUM(H40/E40*100)</f>
        <v>100</v>
      </c>
      <c r="K40" s="840"/>
    </row>
    <row r="41" spans="1:11" s="26" customFormat="1" ht="12.75" customHeight="1" x14ac:dyDescent="0.25">
      <c r="A41" s="807"/>
      <c r="B41" s="494"/>
      <c r="C41" s="500">
        <v>4220</v>
      </c>
      <c r="D41" s="281" t="s">
        <v>157</v>
      </c>
      <c r="E41" s="818">
        <v>1500</v>
      </c>
      <c r="F41" s="818">
        <v>1500</v>
      </c>
      <c r="G41" s="813">
        <f t="shared" si="0"/>
        <v>100</v>
      </c>
      <c r="H41" s="819">
        <v>1500</v>
      </c>
      <c r="I41" s="974">
        <f>SUM(H41/F41*100)</f>
        <v>100</v>
      </c>
      <c r="J41" s="974">
        <f>SUM(H41/E41*100)</f>
        <v>100</v>
      </c>
      <c r="K41" s="840"/>
    </row>
    <row r="42" spans="1:11" s="26" customFormat="1" ht="12.75" customHeight="1" x14ac:dyDescent="0.25">
      <c r="A42" s="807"/>
      <c r="B42" s="494"/>
      <c r="C42" s="500">
        <v>4240</v>
      </c>
      <c r="D42" s="281" t="s">
        <v>86</v>
      </c>
      <c r="E42" s="818">
        <v>47429.78</v>
      </c>
      <c r="F42" s="818">
        <v>47429.78</v>
      </c>
      <c r="G42" s="813">
        <f t="shared" si="0"/>
        <v>100</v>
      </c>
      <c r="H42" s="819">
        <v>35080</v>
      </c>
      <c r="I42" s="974">
        <f>SUM(H42/F42*100)</f>
        <v>73.961970728095309</v>
      </c>
      <c r="J42" s="974">
        <f>SUM(H42/E42*100)</f>
        <v>73.961970728095309</v>
      </c>
      <c r="K42" s="840"/>
    </row>
    <row r="43" spans="1:11" s="26" customFormat="1" ht="12.75" customHeight="1" x14ac:dyDescent="0.25">
      <c r="A43" s="1060"/>
      <c r="B43" s="830"/>
      <c r="C43" s="1061">
        <v>4260</v>
      </c>
      <c r="D43" s="1067" t="s">
        <v>46</v>
      </c>
      <c r="E43" s="1062">
        <v>31278</v>
      </c>
      <c r="F43" s="1062">
        <v>31278</v>
      </c>
      <c r="G43" s="1063">
        <f t="shared" si="0"/>
        <v>100</v>
      </c>
      <c r="H43" s="1064">
        <v>31278</v>
      </c>
      <c r="I43" s="1065">
        <f>SUM(H43/F43*100)</f>
        <v>100</v>
      </c>
      <c r="J43" s="1065">
        <f>SUM(H43/E43*100)</f>
        <v>100</v>
      </c>
      <c r="K43" s="1066"/>
    </row>
    <row r="44" spans="1:11" s="26" customFormat="1" ht="12.75" hidden="1" customHeight="1" x14ac:dyDescent="0.25">
      <c r="A44" s="1060"/>
      <c r="B44" s="830"/>
      <c r="C44" s="1211">
        <v>4300</v>
      </c>
      <c r="D44" s="1212" t="s">
        <v>22</v>
      </c>
      <c r="E44" s="942"/>
      <c r="F44" s="942"/>
      <c r="G44" s="1213" t="e">
        <f t="shared" si="0"/>
        <v>#DIV/0!</v>
      </c>
      <c r="H44" s="1205"/>
      <c r="I44" s="1089" t="e">
        <f>SUM(H44/F44*100)</f>
        <v>#DIV/0!</v>
      </c>
      <c r="J44" s="1089" t="e">
        <f>SUM(H44/E44*100)</f>
        <v>#DIV/0!</v>
      </c>
      <c r="K44" s="943"/>
    </row>
    <row r="45" spans="1:11" s="27" customFormat="1" ht="12.75" customHeight="1" x14ac:dyDescent="0.25">
      <c r="A45" s="823"/>
      <c r="B45" s="519"/>
      <c r="C45" s="895">
        <v>4440</v>
      </c>
      <c r="D45" s="512" t="s">
        <v>55</v>
      </c>
      <c r="E45" s="931">
        <v>32773</v>
      </c>
      <c r="F45" s="931">
        <v>32773</v>
      </c>
      <c r="G45" s="496">
        <f t="shared" si="0"/>
        <v>100</v>
      </c>
      <c r="H45" s="940">
        <v>21345</v>
      </c>
      <c r="I45" s="939">
        <f t="shared" si="1"/>
        <v>65.12983248405699</v>
      </c>
      <c r="J45" s="496">
        <f t="shared" si="2"/>
        <v>65.12983248405699</v>
      </c>
      <c r="K45" s="941"/>
    </row>
    <row r="46" spans="1:11" s="27" customFormat="1" ht="21" customHeight="1" x14ac:dyDescent="0.25">
      <c r="A46" s="823"/>
      <c r="B46" s="519"/>
      <c r="C46" s="491">
        <v>4780</v>
      </c>
      <c r="D46" s="468" t="s">
        <v>134</v>
      </c>
      <c r="E46" s="824">
        <v>11100</v>
      </c>
      <c r="F46" s="824">
        <v>11100</v>
      </c>
      <c r="G46" s="825">
        <f t="shared" si="0"/>
        <v>100</v>
      </c>
      <c r="H46" s="826">
        <v>7100</v>
      </c>
      <c r="I46" s="825">
        <f t="shared" si="1"/>
        <v>63.963963963963963</v>
      </c>
      <c r="J46" s="825">
        <f t="shared" si="2"/>
        <v>63.963963963963963</v>
      </c>
      <c r="K46" s="828"/>
    </row>
    <row r="47" spans="1:11" s="27" customFormat="1" ht="12.75" hidden="1" customHeight="1" x14ac:dyDescent="0.25">
      <c r="A47" s="823"/>
      <c r="B47" s="519"/>
      <c r="C47" s="829"/>
      <c r="D47" s="878" t="s">
        <v>135</v>
      </c>
      <c r="E47" s="863">
        <f>SUM(E48:E49)</f>
        <v>0</v>
      </c>
      <c r="F47" s="863">
        <f>SUM(F48:F49)</f>
        <v>0</v>
      </c>
      <c r="G47" s="518"/>
      <c r="H47" s="864">
        <f>SUM(H48:H49)</f>
        <v>0</v>
      </c>
      <c r="I47" s="865"/>
      <c r="J47" s="518"/>
      <c r="K47" s="866"/>
    </row>
    <row r="48" spans="1:11" s="27" customFormat="1" ht="12.75" hidden="1" customHeight="1" x14ac:dyDescent="0.25">
      <c r="A48" s="823"/>
      <c r="B48" s="519"/>
      <c r="C48" s="517">
        <v>4010</v>
      </c>
      <c r="D48" s="281" t="s">
        <v>39</v>
      </c>
      <c r="E48" s="816"/>
      <c r="F48" s="816"/>
      <c r="G48" s="510"/>
      <c r="H48" s="811"/>
      <c r="I48" s="810"/>
      <c r="J48" s="1068"/>
      <c r="K48" s="1077"/>
    </row>
    <row r="49" spans="1:11" s="27" customFormat="1" ht="12.75" hidden="1" customHeight="1" x14ac:dyDescent="0.25">
      <c r="A49" s="823"/>
      <c r="B49" s="519"/>
      <c r="C49" s="494">
        <v>4110</v>
      </c>
      <c r="D49" s="498" t="s">
        <v>42</v>
      </c>
      <c r="E49" s="834"/>
      <c r="F49" s="834"/>
      <c r="G49" s="513"/>
      <c r="H49" s="1403"/>
      <c r="I49" s="505"/>
      <c r="J49" s="513"/>
      <c r="K49" s="506"/>
    </row>
    <row r="50" spans="1:11" s="27" customFormat="1" ht="19.95" customHeight="1" x14ac:dyDescent="0.25">
      <c r="A50" s="823"/>
      <c r="B50" s="1246">
        <v>80115</v>
      </c>
      <c r="C50" s="1404"/>
      <c r="D50" s="1183" t="s">
        <v>282</v>
      </c>
      <c r="E50" s="1202"/>
      <c r="F50" s="1202"/>
      <c r="G50" s="1128"/>
      <c r="H50" s="1246">
        <f>SUM(H51+H73)</f>
        <v>3752477</v>
      </c>
      <c r="I50" s="1128"/>
      <c r="J50" s="1128"/>
      <c r="K50" s="1131"/>
    </row>
    <row r="51" spans="1:11" s="27" customFormat="1" ht="12.75" customHeight="1" x14ac:dyDescent="0.25">
      <c r="A51" s="823"/>
      <c r="B51" s="519"/>
      <c r="C51" s="494"/>
      <c r="D51" s="1183" t="s">
        <v>140</v>
      </c>
      <c r="E51" s="1398"/>
      <c r="F51" s="1398"/>
      <c r="G51" s="1399"/>
      <c r="H51" s="1400">
        <f>SUM(H52:H72)</f>
        <v>1857013</v>
      </c>
      <c r="I51" s="1401"/>
      <c r="J51" s="1399"/>
      <c r="K51" s="1402"/>
    </row>
    <row r="52" spans="1:11" s="27" customFormat="1" ht="12.75" customHeight="1" x14ac:dyDescent="0.25">
      <c r="A52" s="823"/>
      <c r="B52" s="519"/>
      <c r="C52" s="1301">
        <v>3020</v>
      </c>
      <c r="D52" s="1313" t="s">
        <v>37</v>
      </c>
      <c r="E52" s="1303"/>
      <c r="F52" s="1303"/>
      <c r="G52" s="1304"/>
      <c r="H52" s="1364">
        <v>1950</v>
      </c>
      <c r="I52" s="1365"/>
      <c r="J52" s="1304"/>
      <c r="K52" s="1414"/>
    </row>
    <row r="53" spans="1:11" s="27" customFormat="1" ht="12.75" customHeight="1" x14ac:dyDescent="0.25">
      <c r="A53" s="823"/>
      <c r="B53" s="519"/>
      <c r="C53" s="500">
        <v>4010</v>
      </c>
      <c r="D53" s="281" t="s">
        <v>39</v>
      </c>
      <c r="E53" s="818"/>
      <c r="F53" s="818"/>
      <c r="G53" s="813"/>
      <c r="H53" s="503">
        <v>1255728</v>
      </c>
      <c r="I53" s="499"/>
      <c r="J53" s="813"/>
      <c r="K53" s="504"/>
    </row>
    <row r="54" spans="1:11" s="27" customFormat="1" ht="12.75" customHeight="1" x14ac:dyDescent="0.25">
      <c r="A54" s="823"/>
      <c r="B54" s="519"/>
      <c r="C54" s="500">
        <v>4040</v>
      </c>
      <c r="D54" s="281" t="s">
        <v>41</v>
      </c>
      <c r="E54" s="818"/>
      <c r="F54" s="818"/>
      <c r="G54" s="813"/>
      <c r="H54" s="503">
        <v>82800</v>
      </c>
      <c r="I54" s="499"/>
      <c r="J54" s="813"/>
      <c r="K54" s="504"/>
    </row>
    <row r="55" spans="1:11" s="27" customFormat="1" ht="12.75" customHeight="1" x14ac:dyDescent="0.25">
      <c r="A55" s="823"/>
      <c r="B55" s="519"/>
      <c r="C55" s="500">
        <v>4110</v>
      </c>
      <c r="D55" s="281" t="s">
        <v>42</v>
      </c>
      <c r="E55" s="818"/>
      <c r="F55" s="818"/>
      <c r="G55" s="813"/>
      <c r="H55" s="503">
        <v>231297</v>
      </c>
      <c r="I55" s="499"/>
      <c r="J55" s="813"/>
      <c r="K55" s="504"/>
    </row>
    <row r="56" spans="1:11" s="27" customFormat="1" ht="12.75" customHeight="1" x14ac:dyDescent="0.25">
      <c r="A56" s="823"/>
      <c r="B56" s="519"/>
      <c r="C56" s="500">
        <v>4120</v>
      </c>
      <c r="D56" s="281" t="s">
        <v>43</v>
      </c>
      <c r="E56" s="818"/>
      <c r="F56" s="818"/>
      <c r="G56" s="813"/>
      <c r="H56" s="503">
        <v>32794</v>
      </c>
      <c r="I56" s="499"/>
      <c r="J56" s="813"/>
      <c r="K56" s="504"/>
    </row>
    <row r="57" spans="1:11" s="27" customFormat="1" ht="12.75" customHeight="1" x14ac:dyDescent="0.25">
      <c r="A57" s="823"/>
      <c r="B57" s="519"/>
      <c r="C57" s="500">
        <v>4170</v>
      </c>
      <c r="D57" s="281" t="s">
        <v>45</v>
      </c>
      <c r="E57" s="818"/>
      <c r="F57" s="818"/>
      <c r="G57" s="813"/>
      <c r="H57" s="503">
        <v>2503</v>
      </c>
      <c r="I57" s="499"/>
      <c r="J57" s="813"/>
      <c r="K57" s="504"/>
    </row>
    <row r="58" spans="1:11" s="27" customFormat="1" ht="12.75" customHeight="1" x14ac:dyDescent="0.25">
      <c r="A58" s="823"/>
      <c r="B58" s="519"/>
      <c r="C58" s="500">
        <v>4210</v>
      </c>
      <c r="D58" s="281" t="s">
        <v>31</v>
      </c>
      <c r="E58" s="818"/>
      <c r="F58" s="818"/>
      <c r="G58" s="813"/>
      <c r="H58" s="503">
        <v>31679</v>
      </c>
      <c r="I58" s="499"/>
      <c r="J58" s="813"/>
      <c r="K58" s="504"/>
    </row>
    <row r="59" spans="1:11" s="27" customFormat="1" ht="12.75" customHeight="1" x14ac:dyDescent="0.25">
      <c r="A59" s="823"/>
      <c r="B59" s="519"/>
      <c r="C59" s="500">
        <v>4240</v>
      </c>
      <c r="D59" s="281" t="s">
        <v>86</v>
      </c>
      <c r="E59" s="818"/>
      <c r="F59" s="818"/>
      <c r="G59" s="813"/>
      <c r="H59" s="503">
        <v>6223</v>
      </c>
      <c r="I59" s="499"/>
      <c r="J59" s="813"/>
      <c r="K59" s="504"/>
    </row>
    <row r="60" spans="1:11" s="27" customFormat="1" ht="12.75" customHeight="1" x14ac:dyDescent="0.25">
      <c r="A60" s="823"/>
      <c r="B60" s="519"/>
      <c r="C60" s="500">
        <v>4260</v>
      </c>
      <c r="D60" s="281" t="s">
        <v>46</v>
      </c>
      <c r="E60" s="818"/>
      <c r="F60" s="818"/>
      <c r="G60" s="813"/>
      <c r="H60" s="503">
        <v>97343</v>
      </c>
      <c r="I60" s="499"/>
      <c r="J60" s="813"/>
      <c r="K60" s="504"/>
    </row>
    <row r="61" spans="1:11" s="27" customFormat="1" ht="12.75" customHeight="1" x14ac:dyDescent="0.25">
      <c r="A61" s="823"/>
      <c r="B61" s="519"/>
      <c r="C61" s="500">
        <v>4270</v>
      </c>
      <c r="D61" s="281" t="s">
        <v>47</v>
      </c>
      <c r="E61" s="818"/>
      <c r="F61" s="818"/>
      <c r="G61" s="813"/>
      <c r="H61" s="503">
        <v>40690</v>
      </c>
      <c r="I61" s="499"/>
      <c r="J61" s="813"/>
      <c r="K61" s="504"/>
    </row>
    <row r="62" spans="1:11" s="27" customFormat="1" ht="12.75" customHeight="1" x14ac:dyDescent="0.25">
      <c r="A62" s="823"/>
      <c r="B62" s="519"/>
      <c r="C62" s="500">
        <v>4280</v>
      </c>
      <c r="D62" s="281" t="s">
        <v>48</v>
      </c>
      <c r="E62" s="818"/>
      <c r="F62" s="818"/>
      <c r="G62" s="813"/>
      <c r="H62" s="503">
        <v>1731</v>
      </c>
      <c r="I62" s="499"/>
      <c r="J62" s="813"/>
      <c r="K62" s="504"/>
    </row>
    <row r="63" spans="1:11" s="27" customFormat="1" ht="12.75" customHeight="1" x14ac:dyDescent="0.25">
      <c r="A63" s="823"/>
      <c r="B63" s="519"/>
      <c r="C63" s="500">
        <v>4300</v>
      </c>
      <c r="D63" s="188" t="s">
        <v>22</v>
      </c>
      <c r="E63" s="818"/>
      <c r="F63" s="818"/>
      <c r="G63" s="813"/>
      <c r="H63" s="503">
        <v>26086</v>
      </c>
      <c r="I63" s="499"/>
      <c r="J63" s="813"/>
      <c r="K63" s="504"/>
    </row>
    <row r="64" spans="1:11" s="27" customFormat="1" ht="12.75" customHeight="1" x14ac:dyDescent="0.25">
      <c r="A64" s="823"/>
      <c r="B64" s="519"/>
      <c r="C64" s="500">
        <v>4360</v>
      </c>
      <c r="D64" s="935" t="s">
        <v>228</v>
      </c>
      <c r="E64" s="818"/>
      <c r="F64" s="818"/>
      <c r="G64" s="813"/>
      <c r="H64" s="503">
        <v>3913</v>
      </c>
      <c r="I64" s="499"/>
      <c r="J64" s="813"/>
      <c r="K64" s="504"/>
    </row>
    <row r="65" spans="1:11" s="27" customFormat="1" ht="12.75" customHeight="1" x14ac:dyDescent="0.25">
      <c r="A65" s="823"/>
      <c r="B65" s="519"/>
      <c r="C65" s="500">
        <v>4410</v>
      </c>
      <c r="D65" s="281" t="s">
        <v>54</v>
      </c>
      <c r="E65" s="818"/>
      <c r="F65" s="818"/>
      <c r="G65" s="813"/>
      <c r="H65" s="503">
        <v>4698</v>
      </c>
      <c r="I65" s="499"/>
      <c r="J65" s="813"/>
      <c r="K65" s="504"/>
    </row>
    <row r="66" spans="1:11" s="27" customFormat="1" ht="12.75" customHeight="1" x14ac:dyDescent="0.25">
      <c r="A66" s="823"/>
      <c r="B66" s="519"/>
      <c r="C66" s="181">
        <v>4420</v>
      </c>
      <c r="D66" s="173" t="s">
        <v>103</v>
      </c>
      <c r="E66" s="818"/>
      <c r="F66" s="818"/>
      <c r="G66" s="813"/>
      <c r="H66" s="503">
        <v>463</v>
      </c>
      <c r="I66" s="499"/>
      <c r="J66" s="813"/>
      <c r="K66" s="504"/>
    </row>
    <row r="67" spans="1:11" s="27" customFormat="1" ht="12.75" customHeight="1" x14ac:dyDescent="0.25">
      <c r="A67" s="823"/>
      <c r="B67" s="519"/>
      <c r="C67" s="500">
        <v>4440</v>
      </c>
      <c r="D67" s="281" t="s">
        <v>55</v>
      </c>
      <c r="E67" s="818"/>
      <c r="F67" s="818"/>
      <c r="G67" s="813"/>
      <c r="H67" s="503">
        <v>31663</v>
      </c>
      <c r="I67" s="499"/>
      <c r="J67" s="813"/>
      <c r="K67" s="504"/>
    </row>
    <row r="68" spans="1:11" s="27" customFormat="1" ht="12.75" customHeight="1" x14ac:dyDescent="0.25">
      <c r="A68" s="823"/>
      <c r="B68" s="519"/>
      <c r="C68" s="500">
        <v>4480</v>
      </c>
      <c r="D68" s="281" t="s">
        <v>56</v>
      </c>
      <c r="E68" s="818"/>
      <c r="F68" s="818"/>
      <c r="G68" s="813"/>
      <c r="H68" s="503">
        <v>1391</v>
      </c>
      <c r="I68" s="499"/>
      <c r="J68" s="813"/>
      <c r="K68" s="504"/>
    </row>
    <row r="69" spans="1:11" s="27" customFormat="1" ht="12.75" customHeight="1" x14ac:dyDescent="0.25">
      <c r="A69" s="823"/>
      <c r="B69" s="519"/>
      <c r="C69" s="500">
        <v>4520</v>
      </c>
      <c r="D69" s="182" t="s">
        <v>58</v>
      </c>
      <c r="E69" s="818"/>
      <c r="F69" s="818"/>
      <c r="G69" s="813"/>
      <c r="H69" s="503">
        <v>698</v>
      </c>
      <c r="I69" s="499"/>
      <c r="J69" s="813"/>
      <c r="K69" s="504"/>
    </row>
    <row r="70" spans="1:11" s="27" customFormat="1" ht="12.75" customHeight="1" x14ac:dyDescent="0.25">
      <c r="A70" s="823"/>
      <c r="B70" s="519"/>
      <c r="C70" s="181">
        <v>4610</v>
      </c>
      <c r="D70" s="264" t="s">
        <v>93</v>
      </c>
      <c r="E70" s="818"/>
      <c r="F70" s="818"/>
      <c r="G70" s="813"/>
      <c r="H70" s="503">
        <v>131</v>
      </c>
      <c r="I70" s="499"/>
      <c r="J70" s="813"/>
      <c r="K70" s="504"/>
    </row>
    <row r="71" spans="1:11" s="27" customFormat="1" ht="12.75" customHeight="1" x14ac:dyDescent="0.25">
      <c r="A71" s="823"/>
      <c r="B71" s="519"/>
      <c r="C71" s="517">
        <v>4700</v>
      </c>
      <c r="D71" s="182" t="s">
        <v>60</v>
      </c>
      <c r="E71" s="818"/>
      <c r="F71" s="818"/>
      <c r="G71" s="813"/>
      <c r="H71" s="503">
        <v>3232</v>
      </c>
      <c r="I71" s="499"/>
      <c r="J71" s="813"/>
      <c r="K71" s="504"/>
    </row>
    <row r="72" spans="1:11" s="27" customFormat="1" ht="12.75" customHeight="1" x14ac:dyDescent="0.25">
      <c r="A72" s="823"/>
      <c r="B72" s="519"/>
      <c r="C72" s="820">
        <v>6050</v>
      </c>
      <c r="D72" s="520" t="s">
        <v>61</v>
      </c>
      <c r="E72" s="821"/>
      <c r="F72" s="821"/>
      <c r="G72" s="521"/>
      <c r="H72" s="838"/>
      <c r="I72" s="837"/>
      <c r="J72" s="521"/>
      <c r="K72" s="839"/>
    </row>
    <row r="73" spans="1:11" s="27" customFormat="1" ht="12.75" customHeight="1" x14ac:dyDescent="0.25">
      <c r="A73" s="823"/>
      <c r="B73" s="519"/>
      <c r="C73" s="1427"/>
      <c r="D73" s="1428" t="s">
        <v>143</v>
      </c>
      <c r="E73" s="1428"/>
      <c r="F73" s="1428"/>
      <c r="G73" s="1452"/>
      <c r="H73" s="1405">
        <f>SUM(H74:H90)</f>
        <v>1895464</v>
      </c>
      <c r="I73" s="1453"/>
      <c r="J73" s="1452"/>
      <c r="K73" s="1454"/>
    </row>
    <row r="74" spans="1:11" s="27" customFormat="1" ht="12.75" customHeight="1" x14ac:dyDescent="0.25">
      <c r="A74" s="823"/>
      <c r="B74" s="519"/>
      <c r="C74" s="1487">
        <v>3020</v>
      </c>
      <c r="D74" s="1486" t="s">
        <v>37</v>
      </c>
      <c r="E74" s="1488"/>
      <c r="F74" s="1488"/>
      <c r="G74" s="1489"/>
      <c r="H74" s="1490">
        <v>2336</v>
      </c>
      <c r="I74" s="1491"/>
      <c r="J74" s="1489"/>
      <c r="K74" s="1492"/>
    </row>
    <row r="75" spans="1:11" s="27" customFormat="1" ht="12.75" customHeight="1" x14ac:dyDescent="0.25">
      <c r="A75" s="823"/>
      <c r="B75" s="519"/>
      <c r="C75" s="517">
        <v>4010</v>
      </c>
      <c r="D75" s="281" t="s">
        <v>39</v>
      </c>
      <c r="E75" s="818"/>
      <c r="F75" s="818"/>
      <c r="G75" s="813"/>
      <c r="H75" s="503">
        <v>1206329</v>
      </c>
      <c r="I75" s="499"/>
      <c r="J75" s="813"/>
      <c r="K75" s="504"/>
    </row>
    <row r="76" spans="1:11" s="27" customFormat="1" ht="12.75" customHeight="1" x14ac:dyDescent="0.25">
      <c r="A76" s="823"/>
      <c r="B76" s="519"/>
      <c r="C76" s="517">
        <v>4040</v>
      </c>
      <c r="D76" s="281" t="s">
        <v>41</v>
      </c>
      <c r="E76" s="818"/>
      <c r="F76" s="818"/>
      <c r="G76" s="813"/>
      <c r="H76" s="503">
        <v>92916</v>
      </c>
      <c r="I76" s="499"/>
      <c r="J76" s="813"/>
      <c r="K76" s="504"/>
    </row>
    <row r="77" spans="1:11" s="27" customFormat="1" ht="12.75" customHeight="1" x14ac:dyDescent="0.25">
      <c r="A77" s="823"/>
      <c r="B77" s="519"/>
      <c r="C77" s="517">
        <v>4110</v>
      </c>
      <c r="D77" s="281" t="s">
        <v>42</v>
      </c>
      <c r="E77" s="818"/>
      <c r="F77" s="818"/>
      <c r="G77" s="813"/>
      <c r="H77" s="503">
        <v>239312</v>
      </c>
      <c r="I77" s="499"/>
      <c r="J77" s="813"/>
      <c r="K77" s="504"/>
    </row>
    <row r="78" spans="1:11" s="27" customFormat="1" ht="12.75" customHeight="1" x14ac:dyDescent="0.25">
      <c r="A78" s="823"/>
      <c r="B78" s="519"/>
      <c r="C78" s="517">
        <v>4120</v>
      </c>
      <c r="D78" s="281" t="s">
        <v>43</v>
      </c>
      <c r="E78" s="818"/>
      <c r="F78" s="818"/>
      <c r="G78" s="813"/>
      <c r="H78" s="503">
        <v>35418</v>
      </c>
      <c r="I78" s="499"/>
      <c r="J78" s="813"/>
      <c r="K78" s="504"/>
    </row>
    <row r="79" spans="1:11" s="27" customFormat="1" ht="12.75" customHeight="1" x14ac:dyDescent="0.25">
      <c r="A79" s="823"/>
      <c r="B79" s="519"/>
      <c r="C79" s="517">
        <v>4170</v>
      </c>
      <c r="D79" s="281" t="s">
        <v>45</v>
      </c>
      <c r="E79" s="818"/>
      <c r="F79" s="818"/>
      <c r="G79" s="813"/>
      <c r="H79" s="503">
        <v>303</v>
      </c>
      <c r="I79" s="499"/>
      <c r="J79" s="813"/>
      <c r="K79" s="504"/>
    </row>
    <row r="80" spans="1:11" s="27" customFormat="1" ht="12.75" customHeight="1" x14ac:dyDescent="0.25">
      <c r="A80" s="823"/>
      <c r="B80" s="519"/>
      <c r="C80" s="517">
        <v>4210</v>
      </c>
      <c r="D80" s="281" t="s">
        <v>31</v>
      </c>
      <c r="E80" s="818"/>
      <c r="F80" s="818"/>
      <c r="G80" s="813"/>
      <c r="H80" s="503">
        <v>37550</v>
      </c>
      <c r="I80" s="499"/>
      <c r="J80" s="813"/>
      <c r="K80" s="504"/>
    </row>
    <row r="81" spans="1:11" s="27" customFormat="1" ht="12.75" customHeight="1" x14ac:dyDescent="0.25">
      <c r="A81" s="823"/>
      <c r="B81" s="519"/>
      <c r="C81" s="517">
        <v>4240</v>
      </c>
      <c r="D81" s="281" t="s">
        <v>86</v>
      </c>
      <c r="E81" s="818"/>
      <c r="F81" s="818"/>
      <c r="G81" s="813"/>
      <c r="H81" s="503">
        <v>24409</v>
      </c>
      <c r="I81" s="499"/>
      <c r="J81" s="813"/>
      <c r="K81" s="504"/>
    </row>
    <row r="82" spans="1:11" s="27" customFormat="1" ht="12.75" customHeight="1" x14ac:dyDescent="0.25">
      <c r="A82" s="823"/>
      <c r="B82" s="519"/>
      <c r="C82" s="517">
        <v>4260</v>
      </c>
      <c r="D82" s="281" t="s">
        <v>46</v>
      </c>
      <c r="E82" s="818"/>
      <c r="F82" s="818"/>
      <c r="G82" s="813"/>
      <c r="H82" s="503">
        <v>127001</v>
      </c>
      <c r="I82" s="499"/>
      <c r="J82" s="813"/>
      <c r="K82" s="504"/>
    </row>
    <row r="83" spans="1:11" s="27" customFormat="1" ht="12.75" customHeight="1" x14ac:dyDescent="0.25">
      <c r="A83" s="823"/>
      <c r="B83" s="519"/>
      <c r="C83" s="517">
        <v>4270</v>
      </c>
      <c r="D83" s="281" t="s">
        <v>47</v>
      </c>
      <c r="E83" s="818"/>
      <c r="F83" s="818"/>
      <c r="G83" s="813"/>
      <c r="H83" s="503">
        <v>5216</v>
      </c>
      <c r="I83" s="499"/>
      <c r="J83" s="813"/>
      <c r="K83" s="504"/>
    </row>
    <row r="84" spans="1:11" s="27" customFormat="1" ht="12.75" customHeight="1" x14ac:dyDescent="0.25">
      <c r="A84" s="823"/>
      <c r="B84" s="519"/>
      <c r="C84" s="517">
        <v>4280</v>
      </c>
      <c r="D84" s="281" t="s">
        <v>48</v>
      </c>
      <c r="E84" s="818"/>
      <c r="F84" s="818"/>
      <c r="G84" s="813"/>
      <c r="H84" s="503">
        <v>2123</v>
      </c>
      <c r="I84" s="499"/>
      <c r="J84" s="813"/>
      <c r="K84" s="504"/>
    </row>
    <row r="85" spans="1:11" s="27" customFormat="1" ht="12.75" customHeight="1" x14ac:dyDescent="0.25">
      <c r="A85" s="823"/>
      <c r="B85" s="519"/>
      <c r="C85" s="517">
        <v>4300</v>
      </c>
      <c r="D85" s="188" t="s">
        <v>22</v>
      </c>
      <c r="E85" s="818"/>
      <c r="F85" s="818"/>
      <c r="G85" s="813"/>
      <c r="H85" s="503">
        <v>45429</v>
      </c>
      <c r="I85" s="499"/>
      <c r="J85" s="813"/>
      <c r="K85" s="504"/>
    </row>
    <row r="86" spans="1:11" s="27" customFormat="1" ht="12.75" customHeight="1" x14ac:dyDescent="0.25">
      <c r="A86" s="823"/>
      <c r="B86" s="519"/>
      <c r="C86" s="517">
        <v>4360</v>
      </c>
      <c r="D86" s="935" t="s">
        <v>228</v>
      </c>
      <c r="E86" s="818"/>
      <c r="F86" s="818"/>
      <c r="G86" s="813"/>
      <c r="H86" s="503">
        <v>4852</v>
      </c>
      <c r="I86" s="499"/>
      <c r="J86" s="813"/>
      <c r="K86" s="504"/>
    </row>
    <row r="87" spans="1:11" s="27" customFormat="1" ht="12.75" customHeight="1" x14ac:dyDescent="0.25">
      <c r="A87" s="1524"/>
      <c r="B87" s="1495"/>
      <c r="C87" s="849">
        <v>4410</v>
      </c>
      <c r="D87" s="1067" t="s">
        <v>54</v>
      </c>
      <c r="E87" s="1062"/>
      <c r="F87" s="1062"/>
      <c r="G87" s="1063"/>
      <c r="H87" s="853">
        <v>1213</v>
      </c>
      <c r="I87" s="852"/>
      <c r="J87" s="1063"/>
      <c r="K87" s="854"/>
    </row>
    <row r="88" spans="1:11" s="27" customFormat="1" ht="12.75" customHeight="1" x14ac:dyDescent="0.25">
      <c r="A88" s="823"/>
      <c r="B88" s="519"/>
      <c r="C88" s="895">
        <v>4440</v>
      </c>
      <c r="D88" s="512" t="s">
        <v>55</v>
      </c>
      <c r="E88" s="931"/>
      <c r="F88" s="931"/>
      <c r="G88" s="496"/>
      <c r="H88" s="940">
        <v>69407</v>
      </c>
      <c r="I88" s="939"/>
      <c r="J88" s="496"/>
      <c r="K88" s="941"/>
    </row>
    <row r="89" spans="1:11" s="27" customFormat="1" ht="12.75" customHeight="1" x14ac:dyDescent="0.25">
      <c r="A89" s="823"/>
      <c r="B89" s="519"/>
      <c r="C89" s="517">
        <v>4480</v>
      </c>
      <c r="D89" s="281" t="s">
        <v>56</v>
      </c>
      <c r="E89" s="818"/>
      <c r="F89" s="818"/>
      <c r="G89" s="813"/>
      <c r="H89" s="503">
        <v>558</v>
      </c>
      <c r="I89" s="499"/>
      <c r="J89" s="813"/>
      <c r="K89" s="504"/>
    </row>
    <row r="90" spans="1:11" s="27" customFormat="1" ht="12.75" customHeight="1" x14ac:dyDescent="0.25">
      <c r="A90" s="823"/>
      <c r="B90" s="519"/>
      <c r="C90" s="491">
        <v>4700</v>
      </c>
      <c r="D90" s="234" t="s">
        <v>60</v>
      </c>
      <c r="E90" s="824"/>
      <c r="F90" s="824"/>
      <c r="G90" s="825"/>
      <c r="H90" s="826">
        <v>1092</v>
      </c>
      <c r="I90" s="827"/>
      <c r="J90" s="825"/>
      <c r="K90" s="828"/>
    </row>
    <row r="91" spans="1:11" s="27" customFormat="1" ht="21.6" customHeight="1" x14ac:dyDescent="0.25">
      <c r="A91" s="823"/>
      <c r="B91" s="1416">
        <v>80116</v>
      </c>
      <c r="C91" s="1404"/>
      <c r="D91" s="1183" t="s">
        <v>283</v>
      </c>
      <c r="E91" s="1202"/>
      <c r="F91" s="1202"/>
      <c r="G91" s="1128"/>
      <c r="H91" s="1246">
        <f>SUM(H92+H112)</f>
        <v>142456</v>
      </c>
      <c r="I91" s="1128"/>
      <c r="J91" s="1128"/>
      <c r="K91" s="1131"/>
    </row>
    <row r="92" spans="1:11" s="27" customFormat="1" ht="12.75" customHeight="1" x14ac:dyDescent="0.25">
      <c r="A92" s="823"/>
      <c r="B92" s="519"/>
      <c r="C92" s="1417"/>
      <c r="D92" s="1415" t="s">
        <v>140</v>
      </c>
      <c r="E92" s="1398"/>
      <c r="F92" s="1398"/>
      <c r="G92" s="1399"/>
      <c r="H92" s="1457">
        <f>SUM(H93:H110)</f>
        <v>80456</v>
      </c>
      <c r="I92" s="1401"/>
      <c r="J92" s="1399"/>
      <c r="K92" s="1402"/>
    </row>
    <row r="93" spans="1:11" s="27" customFormat="1" ht="12.75" customHeight="1" x14ac:dyDescent="0.25">
      <c r="A93" s="823"/>
      <c r="B93" s="519"/>
      <c r="C93" s="1487">
        <v>3020</v>
      </c>
      <c r="D93" s="1486" t="s">
        <v>37</v>
      </c>
      <c r="E93" s="931"/>
      <c r="F93" s="931"/>
      <c r="G93" s="496"/>
      <c r="H93" s="940">
        <v>158</v>
      </c>
      <c r="I93" s="939"/>
      <c r="J93" s="496"/>
      <c r="K93" s="941"/>
    </row>
    <row r="94" spans="1:11" s="27" customFormat="1" ht="12.75" customHeight="1" x14ac:dyDescent="0.25">
      <c r="A94" s="823"/>
      <c r="B94" s="519"/>
      <c r="C94" s="500">
        <v>4010</v>
      </c>
      <c r="D94" s="281" t="s">
        <v>39</v>
      </c>
      <c r="E94" s="818"/>
      <c r="F94" s="818"/>
      <c r="G94" s="813"/>
      <c r="H94" s="503">
        <v>47356</v>
      </c>
      <c r="I94" s="499"/>
      <c r="J94" s="813"/>
      <c r="K94" s="504"/>
    </row>
    <row r="95" spans="1:11" s="27" customFormat="1" ht="12.75" customHeight="1" x14ac:dyDescent="0.25">
      <c r="A95" s="823"/>
      <c r="B95" s="519"/>
      <c r="C95" s="500">
        <v>4040</v>
      </c>
      <c r="D95" s="281" t="s">
        <v>41</v>
      </c>
      <c r="E95" s="818"/>
      <c r="F95" s="818"/>
      <c r="G95" s="813"/>
      <c r="H95" s="503">
        <v>4025</v>
      </c>
      <c r="I95" s="499"/>
      <c r="J95" s="813"/>
      <c r="K95" s="504"/>
    </row>
    <row r="96" spans="1:11" s="27" customFormat="1" ht="12.75" customHeight="1" x14ac:dyDescent="0.25">
      <c r="A96" s="823"/>
      <c r="B96" s="519"/>
      <c r="C96" s="500">
        <v>4110</v>
      </c>
      <c r="D96" s="281" t="s">
        <v>42</v>
      </c>
      <c r="E96" s="818"/>
      <c r="F96" s="818"/>
      <c r="G96" s="813"/>
      <c r="H96" s="503">
        <v>8879</v>
      </c>
      <c r="I96" s="499"/>
      <c r="J96" s="813"/>
      <c r="K96" s="504"/>
    </row>
    <row r="97" spans="1:11" s="27" customFormat="1" ht="12.75" customHeight="1" x14ac:dyDescent="0.25">
      <c r="A97" s="823"/>
      <c r="B97" s="519"/>
      <c r="C97" s="500">
        <v>4120</v>
      </c>
      <c r="D97" s="281" t="s">
        <v>43</v>
      </c>
      <c r="E97" s="818"/>
      <c r="F97" s="818"/>
      <c r="G97" s="813"/>
      <c r="H97" s="503">
        <v>1259</v>
      </c>
      <c r="I97" s="499"/>
      <c r="J97" s="813"/>
      <c r="K97" s="504"/>
    </row>
    <row r="98" spans="1:11" s="27" customFormat="1" ht="12.75" customHeight="1" x14ac:dyDescent="0.25">
      <c r="A98" s="823"/>
      <c r="B98" s="519"/>
      <c r="C98" s="500">
        <v>4170</v>
      </c>
      <c r="D98" s="281" t="s">
        <v>45</v>
      </c>
      <c r="E98" s="818"/>
      <c r="F98" s="818"/>
      <c r="G98" s="813"/>
      <c r="H98" s="503">
        <v>204</v>
      </c>
      <c r="I98" s="499"/>
      <c r="J98" s="813"/>
      <c r="K98" s="504"/>
    </row>
    <row r="99" spans="1:11" s="27" customFormat="1" ht="12.75" customHeight="1" x14ac:dyDescent="0.25">
      <c r="A99" s="823"/>
      <c r="B99" s="519"/>
      <c r="C99" s="500">
        <v>4210</v>
      </c>
      <c r="D99" s="281" t="s">
        <v>31</v>
      </c>
      <c r="E99" s="818"/>
      <c r="F99" s="818"/>
      <c r="G99" s="813"/>
      <c r="H99" s="503">
        <v>2577</v>
      </c>
      <c r="I99" s="499"/>
      <c r="J99" s="813"/>
      <c r="K99" s="504"/>
    </row>
    <row r="100" spans="1:11" s="27" customFormat="1" ht="12.75" customHeight="1" x14ac:dyDescent="0.25">
      <c r="A100" s="823"/>
      <c r="B100" s="519"/>
      <c r="C100" s="500">
        <v>4240</v>
      </c>
      <c r="D100" s="281" t="s">
        <v>86</v>
      </c>
      <c r="E100" s="818"/>
      <c r="F100" s="818"/>
      <c r="G100" s="813"/>
      <c r="H100" s="503">
        <v>506</v>
      </c>
      <c r="I100" s="499"/>
      <c r="J100" s="813"/>
      <c r="K100" s="504"/>
    </row>
    <row r="101" spans="1:11" s="27" customFormat="1" ht="12.75" customHeight="1" x14ac:dyDescent="0.25">
      <c r="A101" s="823"/>
      <c r="B101" s="519"/>
      <c r="C101" s="500">
        <v>4260</v>
      </c>
      <c r="D101" s="281" t="s">
        <v>46</v>
      </c>
      <c r="E101" s="818"/>
      <c r="F101" s="818"/>
      <c r="G101" s="813"/>
      <c r="H101" s="503">
        <v>7451</v>
      </c>
      <c r="I101" s="499"/>
      <c r="J101" s="813"/>
      <c r="K101" s="504"/>
    </row>
    <row r="102" spans="1:11" s="27" customFormat="1" ht="12.75" customHeight="1" x14ac:dyDescent="0.25">
      <c r="A102" s="823"/>
      <c r="B102" s="519"/>
      <c r="C102" s="500">
        <v>4270</v>
      </c>
      <c r="D102" s="281" t="s">
        <v>47</v>
      </c>
      <c r="E102" s="818"/>
      <c r="F102" s="818"/>
      <c r="G102" s="813"/>
      <c r="H102" s="503">
        <v>3310</v>
      </c>
      <c r="I102" s="499"/>
      <c r="J102" s="813"/>
      <c r="K102" s="504"/>
    </row>
    <row r="103" spans="1:11" s="27" customFormat="1" ht="12.75" customHeight="1" x14ac:dyDescent="0.25">
      <c r="A103" s="823"/>
      <c r="B103" s="519"/>
      <c r="C103" s="500">
        <v>4280</v>
      </c>
      <c r="D103" s="281" t="s">
        <v>48</v>
      </c>
      <c r="E103" s="818"/>
      <c r="F103" s="818"/>
      <c r="G103" s="813"/>
      <c r="H103" s="503">
        <v>141</v>
      </c>
      <c r="I103" s="499"/>
      <c r="J103" s="813"/>
      <c r="K103" s="504"/>
    </row>
    <row r="104" spans="1:11" s="27" customFormat="1" ht="12.75" customHeight="1" x14ac:dyDescent="0.25">
      <c r="A104" s="823"/>
      <c r="B104" s="519"/>
      <c r="C104" s="500">
        <v>4300</v>
      </c>
      <c r="D104" s="188" t="s">
        <v>22</v>
      </c>
      <c r="E104" s="818"/>
      <c r="F104" s="818"/>
      <c r="G104" s="813"/>
      <c r="H104" s="503">
        <v>2122</v>
      </c>
      <c r="I104" s="499"/>
      <c r="J104" s="813"/>
      <c r="K104" s="504"/>
    </row>
    <row r="105" spans="1:11" s="27" customFormat="1" ht="12.75" customHeight="1" x14ac:dyDescent="0.25">
      <c r="A105" s="823"/>
      <c r="B105" s="519"/>
      <c r="C105" s="500">
        <v>4360</v>
      </c>
      <c r="D105" s="935" t="s">
        <v>228</v>
      </c>
      <c r="E105" s="818"/>
      <c r="F105" s="818"/>
      <c r="G105" s="813"/>
      <c r="H105" s="503">
        <v>318</v>
      </c>
      <c r="I105" s="499"/>
      <c r="J105" s="813"/>
      <c r="K105" s="504"/>
    </row>
    <row r="106" spans="1:11" s="27" customFormat="1" ht="12.75" customHeight="1" x14ac:dyDescent="0.25">
      <c r="A106" s="823"/>
      <c r="B106" s="519"/>
      <c r="C106" s="500">
        <v>4410</v>
      </c>
      <c r="D106" s="281" t="s">
        <v>54</v>
      </c>
      <c r="E106" s="818"/>
      <c r="F106" s="818"/>
      <c r="G106" s="813"/>
      <c r="H106" s="503">
        <v>382</v>
      </c>
      <c r="I106" s="499"/>
      <c r="J106" s="813"/>
      <c r="K106" s="504"/>
    </row>
    <row r="107" spans="1:11" s="27" customFormat="1" ht="12.75" customHeight="1" x14ac:dyDescent="0.25">
      <c r="A107" s="823"/>
      <c r="B107" s="519"/>
      <c r="C107" s="181">
        <v>4420</v>
      </c>
      <c r="D107" s="173" t="s">
        <v>103</v>
      </c>
      <c r="E107" s="818"/>
      <c r="F107" s="818"/>
      <c r="G107" s="813"/>
      <c r="H107" s="503">
        <v>37</v>
      </c>
      <c r="I107" s="499"/>
      <c r="J107" s="813"/>
      <c r="K107" s="504"/>
    </row>
    <row r="108" spans="1:11" s="27" customFormat="1" ht="12.75" customHeight="1" x14ac:dyDescent="0.25">
      <c r="A108" s="823"/>
      <c r="B108" s="519"/>
      <c r="C108" s="500">
        <v>4440</v>
      </c>
      <c r="D108" s="281" t="s">
        <v>55</v>
      </c>
      <c r="E108" s="818"/>
      <c r="F108" s="818"/>
      <c r="G108" s="813"/>
      <c r="H108" s="503">
        <v>1457</v>
      </c>
      <c r="I108" s="499"/>
      <c r="J108" s="813"/>
      <c r="K108" s="504"/>
    </row>
    <row r="109" spans="1:11" s="27" customFormat="1" ht="12.75" customHeight="1" x14ac:dyDescent="0.25">
      <c r="A109" s="823"/>
      <c r="B109" s="519"/>
      <c r="C109" s="181">
        <v>4610</v>
      </c>
      <c r="D109" s="264" t="s">
        <v>93</v>
      </c>
      <c r="E109" s="818"/>
      <c r="F109" s="818"/>
      <c r="G109" s="813"/>
      <c r="H109" s="503">
        <v>11</v>
      </c>
      <c r="I109" s="499"/>
      <c r="J109" s="813"/>
      <c r="K109" s="504"/>
    </row>
    <row r="110" spans="1:11" s="27" customFormat="1" ht="12.75" customHeight="1" x14ac:dyDescent="0.25">
      <c r="A110" s="823"/>
      <c r="B110" s="519"/>
      <c r="C110" s="820">
        <v>4700</v>
      </c>
      <c r="D110" s="158" t="s">
        <v>60</v>
      </c>
      <c r="E110" s="821"/>
      <c r="F110" s="821"/>
      <c r="G110" s="521"/>
      <c r="H110" s="838">
        <v>263</v>
      </c>
      <c r="I110" s="837"/>
      <c r="J110" s="521"/>
      <c r="K110" s="839"/>
    </row>
    <row r="111" spans="1:11" s="27" customFormat="1" ht="12.75" customHeight="1" x14ac:dyDescent="0.25">
      <c r="A111" s="823"/>
      <c r="B111" s="519"/>
      <c r="C111" s="1429"/>
      <c r="D111" s="1446" t="s">
        <v>135</v>
      </c>
      <c r="E111" s="1430"/>
      <c r="F111" s="1430"/>
      <c r="G111" s="1431"/>
      <c r="H111" s="1432"/>
      <c r="I111" s="1433"/>
      <c r="J111" s="1431"/>
      <c r="K111" s="1434"/>
    </row>
    <row r="112" spans="1:11" s="27" customFormat="1" ht="30" customHeight="1" x14ac:dyDescent="0.25">
      <c r="A112" s="823"/>
      <c r="B112" s="519"/>
      <c r="C112" s="494">
        <v>2540</v>
      </c>
      <c r="D112" s="150" t="s">
        <v>287</v>
      </c>
      <c r="E112" s="834"/>
      <c r="F112" s="834"/>
      <c r="G112" s="513"/>
      <c r="H112" s="1403">
        <v>62000</v>
      </c>
      <c r="I112" s="505"/>
      <c r="J112" s="513"/>
      <c r="K112" s="506"/>
    </row>
    <row r="113" spans="1:11" s="27" customFormat="1" ht="12.75" customHeight="1" x14ac:dyDescent="0.25">
      <c r="A113" s="823"/>
      <c r="B113" s="1246">
        <v>80117</v>
      </c>
      <c r="C113" s="1404"/>
      <c r="D113" s="1113" t="s">
        <v>284</v>
      </c>
      <c r="E113" s="1202"/>
      <c r="F113" s="1202"/>
      <c r="G113" s="1128"/>
      <c r="H113" s="1405">
        <f>SUM(H114+H133)</f>
        <v>397306</v>
      </c>
      <c r="I113" s="1133"/>
      <c r="J113" s="1128"/>
      <c r="K113" s="1130"/>
    </row>
    <row r="114" spans="1:11" s="27" customFormat="1" ht="12.75" customHeight="1" x14ac:dyDescent="0.25">
      <c r="A114" s="823"/>
      <c r="B114" s="519"/>
      <c r="C114" s="1429"/>
      <c r="D114" s="1435" t="s">
        <v>143</v>
      </c>
      <c r="E114" s="1430"/>
      <c r="F114" s="1430"/>
      <c r="G114" s="1431"/>
      <c r="H114" s="1455">
        <f>SUM(H115:H131)</f>
        <v>371306</v>
      </c>
      <c r="I114" s="1433"/>
      <c r="J114" s="1431"/>
      <c r="K114" s="1434"/>
    </row>
    <row r="115" spans="1:11" s="27" customFormat="1" ht="12.75" customHeight="1" x14ac:dyDescent="0.25">
      <c r="A115" s="823"/>
      <c r="B115" s="519"/>
      <c r="C115" s="895">
        <v>3020</v>
      </c>
      <c r="D115" s="1486" t="s">
        <v>37</v>
      </c>
      <c r="E115" s="931"/>
      <c r="F115" s="931"/>
      <c r="G115" s="496"/>
      <c r="H115" s="940">
        <v>463</v>
      </c>
      <c r="I115" s="939"/>
      <c r="J115" s="496"/>
      <c r="K115" s="941"/>
    </row>
    <row r="116" spans="1:11" s="27" customFormat="1" ht="12.75" customHeight="1" x14ac:dyDescent="0.25">
      <c r="A116" s="823"/>
      <c r="B116" s="519"/>
      <c r="C116" s="517">
        <v>4010</v>
      </c>
      <c r="D116" s="281" t="s">
        <v>39</v>
      </c>
      <c r="E116" s="818"/>
      <c r="F116" s="818"/>
      <c r="G116" s="813"/>
      <c r="H116" s="503">
        <v>239277</v>
      </c>
      <c r="I116" s="499"/>
      <c r="J116" s="813"/>
      <c r="K116" s="504"/>
    </row>
    <row r="117" spans="1:11" s="27" customFormat="1" ht="12.75" customHeight="1" x14ac:dyDescent="0.25">
      <c r="A117" s="823"/>
      <c r="B117" s="519"/>
      <c r="C117" s="517">
        <v>4040</v>
      </c>
      <c r="D117" s="281" t="s">
        <v>41</v>
      </c>
      <c r="E117" s="818"/>
      <c r="F117" s="818"/>
      <c r="G117" s="813"/>
      <c r="H117" s="503">
        <v>18430</v>
      </c>
      <c r="I117" s="499"/>
      <c r="J117" s="813"/>
      <c r="K117" s="504"/>
    </row>
    <row r="118" spans="1:11" s="27" customFormat="1" ht="12.75" customHeight="1" x14ac:dyDescent="0.25">
      <c r="A118" s="823"/>
      <c r="B118" s="519"/>
      <c r="C118" s="517">
        <v>4110</v>
      </c>
      <c r="D118" s="281" t="s">
        <v>42</v>
      </c>
      <c r="E118" s="818"/>
      <c r="F118" s="818"/>
      <c r="G118" s="813"/>
      <c r="H118" s="503">
        <v>47468</v>
      </c>
      <c r="I118" s="499"/>
      <c r="J118" s="813"/>
      <c r="K118" s="504"/>
    </row>
    <row r="119" spans="1:11" s="27" customFormat="1" ht="12.75" customHeight="1" x14ac:dyDescent="0.25">
      <c r="A119" s="823"/>
      <c r="B119" s="519"/>
      <c r="C119" s="517">
        <v>4120</v>
      </c>
      <c r="D119" s="281" t="s">
        <v>43</v>
      </c>
      <c r="E119" s="818"/>
      <c r="F119" s="818"/>
      <c r="G119" s="813"/>
      <c r="H119" s="503">
        <v>7025</v>
      </c>
      <c r="I119" s="499"/>
      <c r="J119" s="813"/>
      <c r="K119" s="504"/>
    </row>
    <row r="120" spans="1:11" s="27" customFormat="1" ht="12.75" customHeight="1" x14ac:dyDescent="0.25">
      <c r="A120" s="823"/>
      <c r="B120" s="519"/>
      <c r="C120" s="517">
        <v>4170</v>
      </c>
      <c r="D120" s="281" t="s">
        <v>45</v>
      </c>
      <c r="E120" s="818"/>
      <c r="F120" s="818"/>
      <c r="G120" s="813"/>
      <c r="H120" s="503">
        <v>60</v>
      </c>
      <c r="I120" s="499"/>
      <c r="J120" s="813"/>
      <c r="K120" s="504"/>
    </row>
    <row r="121" spans="1:11" s="27" customFormat="1" ht="12.75" customHeight="1" x14ac:dyDescent="0.25">
      <c r="A121" s="823"/>
      <c r="B121" s="519"/>
      <c r="C121" s="517">
        <v>4210</v>
      </c>
      <c r="D121" s="281" t="s">
        <v>31</v>
      </c>
      <c r="E121" s="818"/>
      <c r="F121" s="818"/>
      <c r="G121" s="813"/>
      <c r="H121" s="503">
        <v>7448</v>
      </c>
      <c r="I121" s="499"/>
      <c r="J121" s="813"/>
      <c r="K121" s="504"/>
    </row>
    <row r="122" spans="1:11" s="27" customFormat="1" ht="12.75" customHeight="1" x14ac:dyDescent="0.25">
      <c r="A122" s="823"/>
      <c r="B122" s="519"/>
      <c r="C122" s="517">
        <v>4240</v>
      </c>
      <c r="D122" s="281" t="s">
        <v>86</v>
      </c>
      <c r="E122" s="818"/>
      <c r="F122" s="818"/>
      <c r="G122" s="813"/>
      <c r="H122" s="503">
        <v>180</v>
      </c>
      <c r="I122" s="499"/>
      <c r="J122" s="813"/>
      <c r="K122" s="504"/>
    </row>
    <row r="123" spans="1:11" s="27" customFormat="1" ht="12.75" customHeight="1" x14ac:dyDescent="0.25">
      <c r="A123" s="823"/>
      <c r="B123" s="519"/>
      <c r="C123" s="517">
        <v>4260</v>
      </c>
      <c r="D123" s="281" t="s">
        <v>46</v>
      </c>
      <c r="E123" s="818"/>
      <c r="F123" s="818"/>
      <c r="G123" s="813"/>
      <c r="H123" s="503">
        <v>25191</v>
      </c>
      <c r="I123" s="499"/>
      <c r="J123" s="813"/>
      <c r="K123" s="504"/>
    </row>
    <row r="124" spans="1:11" s="27" customFormat="1" ht="12.75" customHeight="1" x14ac:dyDescent="0.25">
      <c r="A124" s="823"/>
      <c r="B124" s="519"/>
      <c r="C124" s="517">
        <v>4270</v>
      </c>
      <c r="D124" s="281" t="s">
        <v>47</v>
      </c>
      <c r="E124" s="818"/>
      <c r="F124" s="818"/>
      <c r="G124" s="813"/>
      <c r="H124" s="503">
        <v>1035</v>
      </c>
      <c r="I124" s="499"/>
      <c r="J124" s="813"/>
      <c r="K124" s="504"/>
    </row>
    <row r="125" spans="1:11" s="27" customFormat="1" ht="12.75" customHeight="1" x14ac:dyDescent="0.25">
      <c r="A125" s="823"/>
      <c r="B125" s="519"/>
      <c r="C125" s="517">
        <v>4280</v>
      </c>
      <c r="D125" s="281" t="s">
        <v>48</v>
      </c>
      <c r="E125" s="818"/>
      <c r="F125" s="818"/>
      <c r="G125" s="813"/>
      <c r="H125" s="503">
        <v>421</v>
      </c>
      <c r="I125" s="499"/>
      <c r="J125" s="813"/>
      <c r="K125" s="504"/>
    </row>
    <row r="126" spans="1:11" s="27" customFormat="1" ht="12.75" customHeight="1" x14ac:dyDescent="0.25">
      <c r="A126" s="823"/>
      <c r="B126" s="519"/>
      <c r="C126" s="517">
        <v>4300</v>
      </c>
      <c r="D126" s="188" t="s">
        <v>22</v>
      </c>
      <c r="E126" s="818"/>
      <c r="F126" s="818"/>
      <c r="G126" s="813"/>
      <c r="H126" s="503">
        <v>9011</v>
      </c>
      <c r="I126" s="499"/>
      <c r="J126" s="813"/>
      <c r="K126" s="504"/>
    </row>
    <row r="127" spans="1:11" s="27" customFormat="1" ht="12.75" customHeight="1" x14ac:dyDescent="0.25">
      <c r="A127" s="1524"/>
      <c r="B127" s="1495"/>
      <c r="C127" s="849">
        <v>4360</v>
      </c>
      <c r="D127" s="1520" t="s">
        <v>228</v>
      </c>
      <c r="E127" s="1062"/>
      <c r="F127" s="1062"/>
      <c r="G127" s="1063"/>
      <c r="H127" s="853">
        <v>962</v>
      </c>
      <c r="I127" s="852"/>
      <c r="J127" s="1063"/>
      <c r="K127" s="854"/>
    </row>
    <row r="128" spans="1:11" s="27" customFormat="1" ht="12.75" customHeight="1" x14ac:dyDescent="0.25">
      <c r="A128" s="823"/>
      <c r="B128" s="519"/>
      <c r="C128" s="895">
        <v>4410</v>
      </c>
      <c r="D128" s="512" t="s">
        <v>54</v>
      </c>
      <c r="E128" s="931"/>
      <c r="F128" s="931"/>
      <c r="G128" s="496"/>
      <c r="H128" s="940">
        <v>241</v>
      </c>
      <c r="I128" s="939"/>
      <c r="J128" s="496"/>
      <c r="K128" s="941"/>
    </row>
    <row r="129" spans="1:11" s="27" customFormat="1" ht="12.75" customHeight="1" x14ac:dyDescent="0.25">
      <c r="A129" s="823"/>
      <c r="B129" s="519"/>
      <c r="C129" s="517">
        <v>4440</v>
      </c>
      <c r="D129" s="281" t="s">
        <v>55</v>
      </c>
      <c r="E129" s="818"/>
      <c r="F129" s="818"/>
      <c r="G129" s="813"/>
      <c r="H129" s="503">
        <v>13767</v>
      </c>
      <c r="I129" s="499"/>
      <c r="J129" s="813"/>
      <c r="K129" s="504"/>
    </row>
    <row r="130" spans="1:11" s="27" customFormat="1" ht="12.75" customHeight="1" x14ac:dyDescent="0.25">
      <c r="A130" s="823"/>
      <c r="B130" s="519"/>
      <c r="C130" s="517">
        <v>4480</v>
      </c>
      <c r="D130" s="281" t="s">
        <v>56</v>
      </c>
      <c r="E130" s="818"/>
      <c r="F130" s="818"/>
      <c r="G130" s="813"/>
      <c r="H130" s="503">
        <v>110</v>
      </c>
      <c r="I130" s="499"/>
      <c r="J130" s="813"/>
      <c r="K130" s="504"/>
    </row>
    <row r="131" spans="1:11" s="27" customFormat="1" ht="12.75" customHeight="1" x14ac:dyDescent="0.25">
      <c r="A131" s="823"/>
      <c r="B131" s="519"/>
      <c r="C131" s="820">
        <v>4700</v>
      </c>
      <c r="D131" s="182" t="s">
        <v>60</v>
      </c>
      <c r="E131" s="818"/>
      <c r="F131" s="818"/>
      <c r="G131" s="813"/>
      <c r="H131" s="503">
        <v>217</v>
      </c>
      <c r="I131" s="499"/>
      <c r="J131" s="813"/>
      <c r="K131" s="504"/>
    </row>
    <row r="132" spans="1:11" s="27" customFormat="1" ht="12.75" customHeight="1" x14ac:dyDescent="0.25">
      <c r="A132" s="823"/>
      <c r="B132" s="519"/>
      <c r="C132" s="1429"/>
      <c r="D132" s="1525" t="s">
        <v>135</v>
      </c>
      <c r="E132" s="1062"/>
      <c r="F132" s="1062"/>
      <c r="G132" s="1063"/>
      <c r="H132" s="853"/>
      <c r="I132" s="852"/>
      <c r="J132" s="1063"/>
      <c r="K132" s="854"/>
    </row>
    <row r="133" spans="1:11" s="27" customFormat="1" ht="59.4" customHeight="1" x14ac:dyDescent="0.25">
      <c r="A133" s="823"/>
      <c r="B133" s="519"/>
      <c r="C133" s="1238">
        <v>2320</v>
      </c>
      <c r="D133" s="1239" t="s">
        <v>163</v>
      </c>
      <c r="E133" s="1398"/>
      <c r="F133" s="1398"/>
      <c r="G133" s="1399"/>
      <c r="H133" s="1448">
        <v>26000</v>
      </c>
      <c r="I133" s="1399"/>
      <c r="J133" s="1399"/>
      <c r="K133" s="1449"/>
    </row>
    <row r="134" spans="1:11" s="25" customFormat="1" ht="15" customHeight="1" x14ac:dyDescent="0.25">
      <c r="A134" s="783"/>
      <c r="B134" s="492">
        <v>80120</v>
      </c>
      <c r="C134" s="492"/>
      <c r="D134" s="493" t="s">
        <v>137</v>
      </c>
      <c r="E134" s="879">
        <f>SUM(E135+E159+E154+E180)</f>
        <v>4239844</v>
      </c>
      <c r="F134" s="879">
        <f>SUM(F135+F159+F154+F180)</f>
        <v>4239844</v>
      </c>
      <c r="G134" s="879">
        <f t="shared" si="0"/>
        <v>100</v>
      </c>
      <c r="H134" s="880">
        <f>SUM(H135+H159+H154+H180)</f>
        <v>4061573</v>
      </c>
      <c r="I134" s="502">
        <f t="shared" si="1"/>
        <v>95.795340583285622</v>
      </c>
      <c r="J134" s="1128">
        <f t="shared" si="2"/>
        <v>95.795340583285622</v>
      </c>
      <c r="K134" s="1131"/>
    </row>
    <row r="135" spans="1:11" s="26" customFormat="1" ht="15" customHeight="1" x14ac:dyDescent="0.25">
      <c r="A135" s="807"/>
      <c r="B135" s="532"/>
      <c r="C135" s="533"/>
      <c r="D135" s="493" t="s">
        <v>138</v>
      </c>
      <c r="E135" s="881">
        <f>SUM(E136:E153)</f>
        <v>1590815</v>
      </c>
      <c r="F135" s="881">
        <f>SUM(F136:F153)</f>
        <v>1590815</v>
      </c>
      <c r="G135" s="879">
        <f t="shared" si="0"/>
        <v>100</v>
      </c>
      <c r="H135" s="501">
        <f>SUM(H136:H153)</f>
        <v>1770490</v>
      </c>
      <c r="I135" s="502">
        <f t="shared" si="1"/>
        <v>111.2945251333436</v>
      </c>
      <c r="J135" s="1128">
        <f t="shared" si="2"/>
        <v>111.2945251333436</v>
      </c>
      <c r="K135" s="1129"/>
    </row>
    <row r="136" spans="1:11" ht="12.75" customHeight="1" x14ac:dyDescent="0.25">
      <c r="A136" s="807"/>
      <c r="B136" s="494"/>
      <c r="C136" s="808">
        <v>3020</v>
      </c>
      <c r="D136" s="116" t="s">
        <v>37</v>
      </c>
      <c r="E136" s="809">
        <v>2400</v>
      </c>
      <c r="F136" s="809">
        <v>2400</v>
      </c>
      <c r="G136" s="810">
        <f t="shared" si="0"/>
        <v>100</v>
      </c>
      <c r="H136" s="811">
        <v>2400</v>
      </c>
      <c r="I136" s="810">
        <f t="shared" si="1"/>
        <v>100</v>
      </c>
      <c r="J136" s="1075">
        <f t="shared" si="2"/>
        <v>100</v>
      </c>
      <c r="K136" s="1077"/>
    </row>
    <row r="137" spans="1:11" ht="12.75" customHeight="1" x14ac:dyDescent="0.25">
      <c r="A137" s="807"/>
      <c r="B137" s="494"/>
      <c r="C137" s="500">
        <v>4010</v>
      </c>
      <c r="D137" s="281" t="s">
        <v>39</v>
      </c>
      <c r="E137" s="812">
        <v>1027877</v>
      </c>
      <c r="F137" s="812">
        <v>1027877</v>
      </c>
      <c r="G137" s="499">
        <f t="shared" si="0"/>
        <v>100</v>
      </c>
      <c r="H137" s="503">
        <v>1132037</v>
      </c>
      <c r="I137" s="499">
        <f t="shared" si="1"/>
        <v>110.13350819212803</v>
      </c>
      <c r="J137" s="499">
        <f t="shared" si="2"/>
        <v>110.13350819212803</v>
      </c>
      <c r="K137" s="504"/>
    </row>
    <row r="138" spans="1:11" ht="12.75" customHeight="1" x14ac:dyDescent="0.25">
      <c r="A138" s="807"/>
      <c r="B138" s="494"/>
      <c r="C138" s="500">
        <v>4040</v>
      </c>
      <c r="D138" s="281" t="s">
        <v>41</v>
      </c>
      <c r="E138" s="812">
        <v>78114</v>
      </c>
      <c r="F138" s="812">
        <v>78114</v>
      </c>
      <c r="G138" s="499">
        <f t="shared" si="0"/>
        <v>100</v>
      </c>
      <c r="H138" s="503">
        <v>96223</v>
      </c>
      <c r="I138" s="499">
        <f t="shared" si="1"/>
        <v>123.18278413600635</v>
      </c>
      <c r="J138" s="499">
        <f t="shared" si="2"/>
        <v>123.18278413600635</v>
      </c>
      <c r="K138" s="504"/>
    </row>
    <row r="139" spans="1:11" ht="12.75" customHeight="1" x14ac:dyDescent="0.25">
      <c r="A139" s="807"/>
      <c r="B139" s="494"/>
      <c r="C139" s="500">
        <v>4110</v>
      </c>
      <c r="D139" s="281" t="s">
        <v>42</v>
      </c>
      <c r="E139" s="812">
        <v>189558</v>
      </c>
      <c r="F139" s="812">
        <v>189558</v>
      </c>
      <c r="G139" s="499">
        <f t="shared" si="0"/>
        <v>100</v>
      </c>
      <c r="H139" s="503">
        <v>211138</v>
      </c>
      <c r="I139" s="499">
        <f t="shared" si="1"/>
        <v>111.3843783960582</v>
      </c>
      <c r="J139" s="499">
        <f t="shared" si="2"/>
        <v>111.3843783960582</v>
      </c>
      <c r="K139" s="504"/>
    </row>
    <row r="140" spans="1:11" ht="12.75" customHeight="1" x14ac:dyDescent="0.25">
      <c r="A140" s="807"/>
      <c r="B140" s="494"/>
      <c r="C140" s="500">
        <v>4120</v>
      </c>
      <c r="D140" s="281" t="s">
        <v>43</v>
      </c>
      <c r="E140" s="812">
        <v>27157</v>
      </c>
      <c r="F140" s="812">
        <v>27157</v>
      </c>
      <c r="G140" s="499">
        <f t="shared" si="0"/>
        <v>100</v>
      </c>
      <c r="H140" s="503">
        <v>30093</v>
      </c>
      <c r="I140" s="499">
        <f t="shared" si="1"/>
        <v>110.81120889641713</v>
      </c>
      <c r="J140" s="499">
        <f t="shared" si="2"/>
        <v>110.81120889641713</v>
      </c>
      <c r="K140" s="504"/>
    </row>
    <row r="141" spans="1:11" ht="30" customHeight="1" x14ac:dyDescent="0.25">
      <c r="A141" s="807"/>
      <c r="B141" s="494"/>
      <c r="C141" s="517">
        <v>4140</v>
      </c>
      <c r="D141" s="182" t="s">
        <v>44</v>
      </c>
      <c r="E141" s="818">
        <v>1000</v>
      </c>
      <c r="F141" s="818">
        <v>1000</v>
      </c>
      <c r="G141" s="813">
        <f t="shared" si="0"/>
        <v>100</v>
      </c>
      <c r="H141" s="819">
        <v>1000</v>
      </c>
      <c r="I141" s="813">
        <f t="shared" si="1"/>
        <v>100</v>
      </c>
      <c r="J141" s="813">
        <f t="shared" si="2"/>
        <v>100</v>
      </c>
      <c r="K141" s="840"/>
    </row>
    <row r="142" spans="1:11" ht="12.75" hidden="1" customHeight="1" x14ac:dyDescent="0.25">
      <c r="A142" s="807"/>
      <c r="B142" s="494"/>
      <c r="C142" s="500">
        <v>4170</v>
      </c>
      <c r="D142" s="281" t="s">
        <v>45</v>
      </c>
      <c r="E142" s="812"/>
      <c r="F142" s="812"/>
      <c r="G142" s="499" t="e">
        <f t="shared" si="0"/>
        <v>#DIV/0!</v>
      </c>
      <c r="H142" s="503"/>
      <c r="I142" s="499" t="e">
        <f t="shared" si="1"/>
        <v>#DIV/0!</v>
      </c>
      <c r="J142" s="499" t="e">
        <f t="shared" si="2"/>
        <v>#DIV/0!</v>
      </c>
      <c r="K142" s="504"/>
    </row>
    <row r="143" spans="1:11" ht="12.75" customHeight="1" x14ac:dyDescent="0.25">
      <c r="A143" s="807"/>
      <c r="B143" s="494"/>
      <c r="C143" s="500">
        <v>4210</v>
      </c>
      <c r="D143" s="281" t="s">
        <v>31</v>
      </c>
      <c r="E143" s="812">
        <v>39888</v>
      </c>
      <c r="F143" s="812">
        <v>39888</v>
      </c>
      <c r="G143" s="499">
        <f t="shared" si="0"/>
        <v>100</v>
      </c>
      <c r="H143" s="503">
        <v>40500</v>
      </c>
      <c r="I143" s="499">
        <f t="shared" si="1"/>
        <v>101.53429602888086</v>
      </c>
      <c r="J143" s="499">
        <f t="shared" si="2"/>
        <v>101.53429602888086</v>
      </c>
      <c r="K143" s="504"/>
    </row>
    <row r="144" spans="1:11" ht="12.75" customHeight="1" x14ac:dyDescent="0.25">
      <c r="A144" s="807"/>
      <c r="B144" s="494"/>
      <c r="C144" s="500">
        <v>4240</v>
      </c>
      <c r="D144" s="281" t="s">
        <v>86</v>
      </c>
      <c r="E144" s="812">
        <v>2000</v>
      </c>
      <c r="F144" s="812">
        <v>2000</v>
      </c>
      <c r="G144" s="499">
        <f t="shared" si="0"/>
        <v>100</v>
      </c>
      <c r="H144" s="503">
        <v>2000</v>
      </c>
      <c r="I144" s="499">
        <f t="shared" si="1"/>
        <v>100</v>
      </c>
      <c r="J144" s="499">
        <f t="shared" si="2"/>
        <v>100</v>
      </c>
      <c r="K144" s="504"/>
    </row>
    <row r="145" spans="1:11" ht="12.75" customHeight="1" x14ac:dyDescent="0.25">
      <c r="A145" s="807"/>
      <c r="B145" s="494"/>
      <c r="C145" s="500">
        <v>4260</v>
      </c>
      <c r="D145" s="281" t="s">
        <v>46</v>
      </c>
      <c r="E145" s="812">
        <v>110281</v>
      </c>
      <c r="F145" s="812">
        <v>110281</v>
      </c>
      <c r="G145" s="499">
        <f t="shared" si="0"/>
        <v>100</v>
      </c>
      <c r="H145" s="503">
        <v>116000</v>
      </c>
      <c r="I145" s="499">
        <f t="shared" si="1"/>
        <v>105.18584343631269</v>
      </c>
      <c r="J145" s="499">
        <f t="shared" si="2"/>
        <v>105.18584343631269</v>
      </c>
      <c r="K145" s="504"/>
    </row>
    <row r="146" spans="1:11" ht="12.75" customHeight="1" x14ac:dyDescent="0.25">
      <c r="A146" s="807"/>
      <c r="B146" s="494"/>
      <c r="C146" s="500">
        <v>4270</v>
      </c>
      <c r="D146" s="281" t="s">
        <v>47</v>
      </c>
      <c r="E146" s="812">
        <v>16000</v>
      </c>
      <c r="F146" s="812">
        <v>16000</v>
      </c>
      <c r="G146" s="499">
        <f t="shared" si="0"/>
        <v>100</v>
      </c>
      <c r="H146" s="503">
        <v>36200</v>
      </c>
      <c r="I146" s="499">
        <f t="shared" si="1"/>
        <v>226.25000000000003</v>
      </c>
      <c r="J146" s="499">
        <f t="shared" si="2"/>
        <v>226.25000000000003</v>
      </c>
      <c r="K146" s="504"/>
    </row>
    <row r="147" spans="1:11" ht="12.75" customHeight="1" x14ac:dyDescent="0.25">
      <c r="A147" s="807"/>
      <c r="B147" s="494"/>
      <c r="C147" s="500">
        <v>4280</v>
      </c>
      <c r="D147" s="281" t="s">
        <v>48</v>
      </c>
      <c r="E147" s="812">
        <v>2000</v>
      </c>
      <c r="F147" s="812">
        <v>2000</v>
      </c>
      <c r="G147" s="499">
        <f t="shared" si="0"/>
        <v>100</v>
      </c>
      <c r="H147" s="503">
        <v>2000</v>
      </c>
      <c r="I147" s="499">
        <f t="shared" si="1"/>
        <v>100</v>
      </c>
      <c r="J147" s="499">
        <f t="shared" si="2"/>
        <v>100</v>
      </c>
      <c r="K147" s="504"/>
    </row>
    <row r="148" spans="1:11" ht="12.75" customHeight="1" x14ac:dyDescent="0.25">
      <c r="A148" s="807"/>
      <c r="B148" s="494"/>
      <c r="C148" s="500">
        <v>4300</v>
      </c>
      <c r="D148" s="188" t="s">
        <v>22</v>
      </c>
      <c r="E148" s="812">
        <v>22019</v>
      </c>
      <c r="F148" s="812">
        <v>22019</v>
      </c>
      <c r="G148" s="499">
        <f t="shared" si="0"/>
        <v>100</v>
      </c>
      <c r="H148" s="503">
        <v>26700</v>
      </c>
      <c r="I148" s="499">
        <f t="shared" si="1"/>
        <v>121.25891275716427</v>
      </c>
      <c r="J148" s="499">
        <f t="shared" si="2"/>
        <v>121.25891275716427</v>
      </c>
      <c r="K148" s="504"/>
    </row>
    <row r="149" spans="1:11" ht="18.75" customHeight="1" x14ac:dyDescent="0.25">
      <c r="A149" s="807"/>
      <c r="B149" s="494"/>
      <c r="C149" s="517">
        <v>4360</v>
      </c>
      <c r="D149" s="935" t="s">
        <v>228</v>
      </c>
      <c r="E149" s="813">
        <v>6980</v>
      </c>
      <c r="F149" s="813">
        <v>6980</v>
      </c>
      <c r="G149" s="813">
        <f t="shared" si="0"/>
        <v>100</v>
      </c>
      <c r="H149" s="814">
        <v>7000</v>
      </c>
      <c r="I149" s="813">
        <f t="shared" si="1"/>
        <v>100.2865329512894</v>
      </c>
      <c r="J149" s="813">
        <f t="shared" si="2"/>
        <v>100.2865329512894</v>
      </c>
      <c r="K149" s="504"/>
    </row>
    <row r="150" spans="1:11" ht="12.75" customHeight="1" x14ac:dyDescent="0.25">
      <c r="A150" s="807"/>
      <c r="B150" s="494"/>
      <c r="C150" s="500">
        <v>4410</v>
      </c>
      <c r="D150" s="281" t="s">
        <v>54</v>
      </c>
      <c r="E150" s="812">
        <v>1650</v>
      </c>
      <c r="F150" s="812">
        <v>1650</v>
      </c>
      <c r="G150" s="499">
        <f t="shared" si="0"/>
        <v>100</v>
      </c>
      <c r="H150" s="503">
        <v>2000</v>
      </c>
      <c r="I150" s="499">
        <f t="shared" si="1"/>
        <v>121.21212121212122</v>
      </c>
      <c r="J150" s="499">
        <f t="shared" si="2"/>
        <v>121.21212121212122</v>
      </c>
      <c r="K150" s="504"/>
    </row>
    <row r="151" spans="1:11" ht="12.75" customHeight="1" x14ac:dyDescent="0.25">
      <c r="A151" s="807"/>
      <c r="B151" s="494"/>
      <c r="C151" s="500">
        <v>4440</v>
      </c>
      <c r="D151" s="281" t="s">
        <v>55</v>
      </c>
      <c r="E151" s="812">
        <v>61221</v>
      </c>
      <c r="F151" s="812">
        <v>61221</v>
      </c>
      <c r="G151" s="499">
        <f t="shared" si="0"/>
        <v>100</v>
      </c>
      <c r="H151" s="503">
        <v>62079</v>
      </c>
      <c r="I151" s="499">
        <f t="shared" si="1"/>
        <v>101.40147988435342</v>
      </c>
      <c r="J151" s="499">
        <f t="shared" si="2"/>
        <v>101.40147988435342</v>
      </c>
      <c r="K151" s="504"/>
    </row>
    <row r="152" spans="1:11" ht="12.75" customHeight="1" x14ac:dyDescent="0.25">
      <c r="A152" s="807"/>
      <c r="B152" s="494"/>
      <c r="C152" s="500">
        <v>4580</v>
      </c>
      <c r="D152" s="281" t="s">
        <v>233</v>
      </c>
      <c r="E152" s="812">
        <v>120</v>
      </c>
      <c r="F152" s="812">
        <v>120</v>
      </c>
      <c r="G152" s="499">
        <f t="shared" si="0"/>
        <v>100</v>
      </c>
      <c r="H152" s="503">
        <v>120</v>
      </c>
      <c r="I152" s="499">
        <f t="shared" si="1"/>
        <v>100</v>
      </c>
      <c r="J152" s="499">
        <f t="shared" si="2"/>
        <v>100</v>
      </c>
      <c r="K152" s="504"/>
    </row>
    <row r="153" spans="1:11" ht="33" customHeight="1" x14ac:dyDescent="0.25">
      <c r="A153" s="807"/>
      <c r="B153" s="494"/>
      <c r="C153" s="517">
        <v>4700</v>
      </c>
      <c r="D153" s="182" t="s">
        <v>60</v>
      </c>
      <c r="E153" s="818">
        <v>2550</v>
      </c>
      <c r="F153" s="818">
        <v>2550</v>
      </c>
      <c r="G153" s="813">
        <f t="shared" si="0"/>
        <v>100</v>
      </c>
      <c r="H153" s="819">
        <v>3000</v>
      </c>
      <c r="I153" s="813">
        <f t="shared" si="1"/>
        <v>117.64705882352942</v>
      </c>
      <c r="J153" s="813">
        <f t="shared" si="2"/>
        <v>117.64705882352942</v>
      </c>
      <c r="K153" s="504"/>
    </row>
    <row r="154" spans="1:11" ht="15" customHeight="1" x14ac:dyDescent="0.25">
      <c r="A154" s="807"/>
      <c r="B154" s="494"/>
      <c r="C154" s="531"/>
      <c r="D154" s="493" t="s">
        <v>135</v>
      </c>
      <c r="E154" s="856">
        <f>SUM(E155:E158)</f>
        <v>313732</v>
      </c>
      <c r="F154" s="856">
        <f>SUM(F155:F158)</f>
        <v>313732</v>
      </c>
      <c r="G154" s="502">
        <f t="shared" si="0"/>
        <v>100</v>
      </c>
      <c r="H154" s="856">
        <f>SUM(H155:H158)</f>
        <v>202000</v>
      </c>
      <c r="I154" s="502">
        <f t="shared" si="1"/>
        <v>64.386163987097262</v>
      </c>
      <c r="J154" s="1128">
        <f t="shared" si="2"/>
        <v>64.386163987097262</v>
      </c>
      <c r="K154" s="1132"/>
    </row>
    <row r="155" spans="1:11" ht="31.5" customHeight="1" x14ac:dyDescent="0.25">
      <c r="A155" s="807"/>
      <c r="B155" s="494"/>
      <c r="C155" s="495">
        <v>2540</v>
      </c>
      <c r="D155" s="230" t="s">
        <v>139</v>
      </c>
      <c r="E155" s="816">
        <v>270691</v>
      </c>
      <c r="F155" s="816">
        <v>270691</v>
      </c>
      <c r="G155" s="1068">
        <f t="shared" si="0"/>
        <v>100</v>
      </c>
      <c r="H155" s="817">
        <v>202000</v>
      </c>
      <c r="I155" s="510">
        <f t="shared" si="1"/>
        <v>74.623833079045852</v>
      </c>
      <c r="J155" s="1068">
        <f t="shared" si="2"/>
        <v>74.623833079045852</v>
      </c>
      <c r="K155" s="1077"/>
    </row>
    <row r="156" spans="1:11" ht="12.75" customHeight="1" x14ac:dyDescent="0.25">
      <c r="A156" s="807"/>
      <c r="B156" s="494"/>
      <c r="C156" s="500">
        <v>4010</v>
      </c>
      <c r="D156" s="281" t="s">
        <v>39</v>
      </c>
      <c r="E156" s="818">
        <v>3041</v>
      </c>
      <c r="F156" s="818">
        <v>3041</v>
      </c>
      <c r="G156" s="813">
        <f t="shared" si="0"/>
        <v>100</v>
      </c>
      <c r="H156" s="819"/>
      <c r="I156" s="974">
        <f>SUM(H156/F156*100)</f>
        <v>0</v>
      </c>
      <c r="J156" s="974">
        <f>SUM(H156/E156*100)</f>
        <v>0</v>
      </c>
      <c r="K156" s="504"/>
    </row>
    <row r="157" spans="1:11" ht="12.75" hidden="1" customHeight="1" x14ac:dyDescent="0.25">
      <c r="A157" s="807"/>
      <c r="B157" s="494"/>
      <c r="C157" s="500">
        <v>4110</v>
      </c>
      <c r="D157" s="281" t="s">
        <v>42</v>
      </c>
      <c r="E157" s="834"/>
      <c r="F157" s="834"/>
      <c r="G157" s="513" t="e">
        <f t="shared" si="0"/>
        <v>#DIV/0!</v>
      </c>
      <c r="H157" s="519"/>
      <c r="I157" s="513" t="e">
        <f t="shared" si="1"/>
        <v>#DIV/0!</v>
      </c>
      <c r="J157" s="513" t="e">
        <f t="shared" si="2"/>
        <v>#DIV/0!</v>
      </c>
      <c r="K157" s="506"/>
    </row>
    <row r="158" spans="1:11" ht="12.75" customHeight="1" x14ac:dyDescent="0.25">
      <c r="A158" s="807"/>
      <c r="B158" s="494"/>
      <c r="C158" s="497">
        <v>6050</v>
      </c>
      <c r="D158" s="498" t="s">
        <v>61</v>
      </c>
      <c r="E158" s="834">
        <v>40000</v>
      </c>
      <c r="F158" s="834">
        <v>40000</v>
      </c>
      <c r="G158" s="813">
        <f t="shared" si="0"/>
        <v>100</v>
      </c>
      <c r="H158" s="519"/>
      <c r="I158" s="974">
        <f>SUM(H158/F158*100)</f>
        <v>0</v>
      </c>
      <c r="J158" s="974">
        <f>SUM(H158/E158*100)</f>
        <v>0</v>
      </c>
      <c r="K158" s="506"/>
    </row>
    <row r="159" spans="1:11" s="28" customFormat="1" ht="15" customHeight="1" x14ac:dyDescent="0.25">
      <c r="A159" s="807"/>
      <c r="B159" s="494"/>
      <c r="C159" s="1245"/>
      <c r="D159" s="1183" t="s">
        <v>140</v>
      </c>
      <c r="E159" s="1202">
        <f>SUM(E160:E179)</f>
        <v>2216261</v>
      </c>
      <c r="F159" s="1202">
        <f>SUM(F160:F179)</f>
        <v>2216261</v>
      </c>
      <c r="G159" s="1128">
        <f t="shared" si="0"/>
        <v>100</v>
      </c>
      <c r="H159" s="1246">
        <f>SUM(H160:H179)</f>
        <v>1887850</v>
      </c>
      <c r="I159" s="1128">
        <f t="shared" si="1"/>
        <v>85.181754315037807</v>
      </c>
      <c r="J159" s="1128">
        <f t="shared" si="2"/>
        <v>85.181754315037807</v>
      </c>
      <c r="K159" s="1130"/>
    </row>
    <row r="160" spans="1:11" s="28" customFormat="1" ht="12.75" customHeight="1" x14ac:dyDescent="0.25">
      <c r="A160" s="807"/>
      <c r="B160" s="494"/>
      <c r="C160" s="1526">
        <v>3020</v>
      </c>
      <c r="D160" s="1486" t="s">
        <v>37</v>
      </c>
      <c r="E160" s="1488">
        <v>3316</v>
      </c>
      <c r="F160" s="1488">
        <v>3316</v>
      </c>
      <c r="G160" s="1489">
        <f t="shared" si="0"/>
        <v>100</v>
      </c>
      <c r="H160" s="1527">
        <v>2108</v>
      </c>
      <c r="I160" s="1489">
        <f t="shared" si="1"/>
        <v>63.570566948130278</v>
      </c>
      <c r="J160" s="1489">
        <f t="shared" si="2"/>
        <v>63.570566948130278</v>
      </c>
      <c r="K160" s="1492"/>
    </row>
    <row r="161" spans="1:11" ht="12.75" customHeight="1" x14ac:dyDescent="0.25">
      <c r="A161" s="1060"/>
      <c r="B161" s="1429"/>
      <c r="C161" s="1061">
        <v>4010</v>
      </c>
      <c r="D161" s="1067" t="s">
        <v>39</v>
      </c>
      <c r="E161" s="851">
        <v>1470971</v>
      </c>
      <c r="F161" s="851">
        <v>1470971</v>
      </c>
      <c r="G161" s="852">
        <f t="shared" si="0"/>
        <v>100</v>
      </c>
      <c r="H161" s="853">
        <v>1177065</v>
      </c>
      <c r="I161" s="852">
        <f t="shared" si="1"/>
        <v>80.019592500463972</v>
      </c>
      <c r="J161" s="852">
        <f t="shared" si="2"/>
        <v>80.019592500463972</v>
      </c>
      <c r="K161" s="854"/>
    </row>
    <row r="162" spans="1:11" ht="12.75" customHeight="1" x14ac:dyDescent="0.25">
      <c r="A162" s="807"/>
      <c r="B162" s="494"/>
      <c r="C162" s="511">
        <v>4040</v>
      </c>
      <c r="D162" s="512" t="s">
        <v>41</v>
      </c>
      <c r="E162" s="938">
        <v>111341</v>
      </c>
      <c r="F162" s="938">
        <v>111341</v>
      </c>
      <c r="G162" s="939">
        <f t="shared" si="0"/>
        <v>100</v>
      </c>
      <c r="H162" s="940">
        <v>124490</v>
      </c>
      <c r="I162" s="939">
        <f t="shared" si="1"/>
        <v>111.80966580145679</v>
      </c>
      <c r="J162" s="939">
        <f t="shared" si="2"/>
        <v>111.80966580145679</v>
      </c>
      <c r="K162" s="941"/>
    </row>
    <row r="163" spans="1:11" ht="12.75" customHeight="1" x14ac:dyDescent="0.25">
      <c r="A163" s="807"/>
      <c r="B163" s="494"/>
      <c r="C163" s="500">
        <v>4110</v>
      </c>
      <c r="D163" s="281" t="s">
        <v>42</v>
      </c>
      <c r="E163" s="812">
        <v>276420</v>
      </c>
      <c r="F163" s="812">
        <v>276420</v>
      </c>
      <c r="G163" s="499">
        <f t="shared" si="0"/>
        <v>100</v>
      </c>
      <c r="H163" s="503">
        <v>224909</v>
      </c>
      <c r="I163" s="499">
        <f t="shared" si="1"/>
        <v>81.364951884812967</v>
      </c>
      <c r="J163" s="499">
        <f t="shared" si="2"/>
        <v>81.364951884812967</v>
      </c>
      <c r="K163" s="504"/>
    </row>
    <row r="164" spans="1:11" ht="12.75" customHeight="1" x14ac:dyDescent="0.25">
      <c r="A164" s="807"/>
      <c r="B164" s="494"/>
      <c r="C164" s="500">
        <v>4120</v>
      </c>
      <c r="D164" s="281" t="s">
        <v>43</v>
      </c>
      <c r="E164" s="812">
        <v>39191</v>
      </c>
      <c r="F164" s="812">
        <v>39191</v>
      </c>
      <c r="G164" s="499">
        <f t="shared" si="0"/>
        <v>100</v>
      </c>
      <c r="H164" s="503">
        <v>31888</v>
      </c>
      <c r="I164" s="499">
        <f t="shared" si="1"/>
        <v>81.365619657574442</v>
      </c>
      <c r="J164" s="499">
        <f t="shared" si="2"/>
        <v>81.365619657574442</v>
      </c>
      <c r="K164" s="504"/>
    </row>
    <row r="165" spans="1:11" ht="12.75" customHeight="1" x14ac:dyDescent="0.25">
      <c r="A165" s="807"/>
      <c r="B165" s="494"/>
      <c r="C165" s="500">
        <v>4170</v>
      </c>
      <c r="D165" s="281" t="s">
        <v>45</v>
      </c>
      <c r="E165" s="812">
        <v>85</v>
      </c>
      <c r="F165" s="812">
        <v>85</v>
      </c>
      <c r="G165" s="499">
        <f t="shared" si="0"/>
        <v>100</v>
      </c>
      <c r="H165" s="503">
        <v>2707</v>
      </c>
      <c r="I165" s="499">
        <f t="shared" si="1"/>
        <v>3184.7058823529414</v>
      </c>
      <c r="J165" s="499">
        <f t="shared" si="2"/>
        <v>3184.7058823529414</v>
      </c>
      <c r="K165" s="504"/>
    </row>
    <row r="166" spans="1:11" ht="12.75" customHeight="1" x14ac:dyDescent="0.25">
      <c r="A166" s="807"/>
      <c r="B166" s="494"/>
      <c r="C166" s="500">
        <v>4210</v>
      </c>
      <c r="D166" s="281" t="s">
        <v>31</v>
      </c>
      <c r="E166" s="812">
        <v>55869</v>
      </c>
      <c r="F166" s="812">
        <v>55869</v>
      </c>
      <c r="G166" s="499">
        <f t="shared" si="0"/>
        <v>100</v>
      </c>
      <c r="H166" s="503">
        <v>34256</v>
      </c>
      <c r="I166" s="499">
        <f t="shared" si="1"/>
        <v>61.31486155112853</v>
      </c>
      <c r="J166" s="499">
        <f t="shared" si="2"/>
        <v>61.31486155112853</v>
      </c>
      <c r="K166" s="504"/>
    </row>
    <row r="167" spans="1:11" ht="12.75" customHeight="1" x14ac:dyDescent="0.25">
      <c r="A167" s="807"/>
      <c r="B167" s="494"/>
      <c r="C167" s="500">
        <v>4240</v>
      </c>
      <c r="D167" s="281" t="s">
        <v>86</v>
      </c>
      <c r="E167" s="812">
        <v>25458</v>
      </c>
      <c r="F167" s="812">
        <v>25458</v>
      </c>
      <c r="G167" s="499">
        <f t="shared" si="0"/>
        <v>100</v>
      </c>
      <c r="H167" s="503">
        <v>6729</v>
      </c>
      <c r="I167" s="499">
        <f t="shared" si="1"/>
        <v>26.431769974074946</v>
      </c>
      <c r="J167" s="499">
        <f t="shared" si="2"/>
        <v>26.431769974074946</v>
      </c>
      <c r="K167" s="504"/>
    </row>
    <row r="168" spans="1:11" ht="12.75" customHeight="1" x14ac:dyDescent="0.25">
      <c r="A168" s="807"/>
      <c r="B168" s="494"/>
      <c r="C168" s="500">
        <v>4260</v>
      </c>
      <c r="D168" s="281" t="s">
        <v>46</v>
      </c>
      <c r="E168" s="812">
        <v>104794</v>
      </c>
      <c r="F168" s="812">
        <v>104794</v>
      </c>
      <c r="G168" s="499">
        <f t="shared" si="0"/>
        <v>100</v>
      </c>
      <c r="H168" s="503">
        <v>104794</v>
      </c>
      <c r="I168" s="499">
        <f t="shared" si="1"/>
        <v>100</v>
      </c>
      <c r="J168" s="499">
        <f t="shared" si="2"/>
        <v>100</v>
      </c>
      <c r="K168" s="504"/>
    </row>
    <row r="169" spans="1:11" ht="12.75" customHeight="1" x14ac:dyDescent="0.25">
      <c r="A169" s="807"/>
      <c r="B169" s="494"/>
      <c r="C169" s="500">
        <v>4270</v>
      </c>
      <c r="D169" s="281" t="s">
        <v>47</v>
      </c>
      <c r="E169" s="812">
        <v>13507</v>
      </c>
      <c r="F169" s="812">
        <v>13507</v>
      </c>
      <c r="G169" s="499">
        <f t="shared" si="0"/>
        <v>100</v>
      </c>
      <c r="H169" s="503">
        <v>44000</v>
      </c>
      <c r="I169" s="499">
        <f t="shared" si="1"/>
        <v>325.75701488117272</v>
      </c>
      <c r="J169" s="499">
        <f t="shared" si="2"/>
        <v>325.75701488117272</v>
      </c>
      <c r="K169" s="504"/>
    </row>
    <row r="170" spans="1:11" ht="12.75" customHeight="1" x14ac:dyDescent="0.25">
      <c r="A170" s="807"/>
      <c r="B170" s="494"/>
      <c r="C170" s="500">
        <v>4280</v>
      </c>
      <c r="D170" s="281" t="s">
        <v>48</v>
      </c>
      <c r="E170" s="812">
        <v>2935</v>
      </c>
      <c r="F170" s="812">
        <v>2935</v>
      </c>
      <c r="G170" s="499">
        <f t="shared" si="0"/>
        <v>100</v>
      </c>
      <c r="H170" s="503">
        <v>1872</v>
      </c>
      <c r="I170" s="499">
        <f t="shared" si="1"/>
        <v>63.781942078364565</v>
      </c>
      <c r="J170" s="499">
        <f t="shared" si="2"/>
        <v>63.781942078364565</v>
      </c>
      <c r="K170" s="504"/>
    </row>
    <row r="171" spans="1:11" ht="12.75" customHeight="1" x14ac:dyDescent="0.25">
      <c r="A171" s="807"/>
      <c r="B171" s="494"/>
      <c r="C171" s="500">
        <v>4300</v>
      </c>
      <c r="D171" s="188" t="s">
        <v>22</v>
      </c>
      <c r="E171" s="812">
        <v>27247</v>
      </c>
      <c r="F171" s="812">
        <v>27247</v>
      </c>
      <c r="G171" s="499">
        <f t="shared" si="0"/>
        <v>100</v>
      </c>
      <c r="H171" s="503">
        <v>28208</v>
      </c>
      <c r="I171" s="499">
        <f t="shared" si="1"/>
        <v>103.52699379748229</v>
      </c>
      <c r="J171" s="499">
        <f t="shared" si="2"/>
        <v>103.52699379748229</v>
      </c>
      <c r="K171" s="504"/>
    </row>
    <row r="172" spans="1:11" ht="12.75" customHeight="1" x14ac:dyDescent="0.25">
      <c r="A172" s="807"/>
      <c r="B172" s="494"/>
      <c r="C172" s="500">
        <v>4360</v>
      </c>
      <c r="D172" s="935" t="s">
        <v>228</v>
      </c>
      <c r="E172" s="812">
        <v>4146</v>
      </c>
      <c r="F172" s="812">
        <v>4146</v>
      </c>
      <c r="G172" s="499">
        <f t="shared" si="0"/>
        <v>100</v>
      </c>
      <c r="H172" s="503">
        <v>4231</v>
      </c>
      <c r="I172" s="499">
        <f t="shared" si="1"/>
        <v>102.05016883743367</v>
      </c>
      <c r="J172" s="499">
        <f t="shared" si="2"/>
        <v>102.05016883743367</v>
      </c>
      <c r="K172" s="504"/>
    </row>
    <row r="173" spans="1:11" ht="12.75" customHeight="1" x14ac:dyDescent="0.25">
      <c r="A173" s="807"/>
      <c r="B173" s="494"/>
      <c r="C173" s="517">
        <v>4410</v>
      </c>
      <c r="D173" s="281" t="s">
        <v>54</v>
      </c>
      <c r="E173" s="813">
        <v>4887</v>
      </c>
      <c r="F173" s="813">
        <v>4887</v>
      </c>
      <c r="G173" s="813">
        <f t="shared" si="0"/>
        <v>100</v>
      </c>
      <c r="H173" s="814">
        <v>5080</v>
      </c>
      <c r="I173" s="813">
        <f t="shared" si="1"/>
        <v>103.94925312052384</v>
      </c>
      <c r="J173" s="813">
        <f t="shared" si="2"/>
        <v>103.94925312052384</v>
      </c>
      <c r="K173" s="504"/>
    </row>
    <row r="174" spans="1:11" ht="12.75" customHeight="1" x14ac:dyDescent="0.25">
      <c r="A174" s="807"/>
      <c r="B174" s="494"/>
      <c r="C174" s="517">
        <v>4420</v>
      </c>
      <c r="D174" s="173" t="s">
        <v>103</v>
      </c>
      <c r="E174" s="813"/>
      <c r="F174" s="813"/>
      <c r="G174" s="813"/>
      <c r="H174" s="814">
        <v>500</v>
      </c>
      <c r="I174" s="813"/>
      <c r="J174" s="813"/>
      <c r="K174" s="504"/>
    </row>
    <row r="175" spans="1:11" ht="12.75" customHeight="1" x14ac:dyDescent="0.25">
      <c r="A175" s="807"/>
      <c r="B175" s="494"/>
      <c r="C175" s="500">
        <v>4440</v>
      </c>
      <c r="D175" s="281" t="s">
        <v>55</v>
      </c>
      <c r="E175" s="812">
        <v>72267</v>
      </c>
      <c r="F175" s="812">
        <v>72267</v>
      </c>
      <c r="G175" s="499">
        <f t="shared" si="0"/>
        <v>100</v>
      </c>
      <c r="H175" s="503">
        <v>91376</v>
      </c>
      <c r="I175" s="499">
        <f t="shared" si="1"/>
        <v>126.44222120746676</v>
      </c>
      <c r="J175" s="499">
        <f t="shared" si="2"/>
        <v>126.44222120746676</v>
      </c>
      <c r="K175" s="504"/>
    </row>
    <row r="176" spans="1:11" ht="12.75" customHeight="1" x14ac:dyDescent="0.25">
      <c r="A176" s="807"/>
      <c r="B176" s="494"/>
      <c r="C176" s="1058">
        <v>4520</v>
      </c>
      <c r="D176" s="561" t="s">
        <v>208</v>
      </c>
      <c r="E176" s="812">
        <v>698</v>
      </c>
      <c r="F176" s="812">
        <v>698</v>
      </c>
      <c r="G176" s="499">
        <f t="shared" si="0"/>
        <v>100</v>
      </c>
      <c r="H176" s="503"/>
      <c r="I176" s="499">
        <f t="shared" si="1"/>
        <v>0</v>
      </c>
      <c r="J176" s="499">
        <f t="shared" si="2"/>
        <v>0</v>
      </c>
      <c r="K176" s="504"/>
    </row>
    <row r="177" spans="1:11" ht="12.75" customHeight="1" x14ac:dyDescent="0.25">
      <c r="A177" s="807"/>
      <c r="B177" s="494"/>
      <c r="C177" s="181">
        <v>4610</v>
      </c>
      <c r="D177" s="264" t="s">
        <v>93</v>
      </c>
      <c r="E177" s="812"/>
      <c r="F177" s="812"/>
      <c r="G177" s="499"/>
      <c r="H177" s="503">
        <v>142</v>
      </c>
      <c r="I177" s="499"/>
      <c r="J177" s="499"/>
      <c r="K177" s="504"/>
    </row>
    <row r="178" spans="1:11" ht="32.25" customHeight="1" x14ac:dyDescent="0.25">
      <c r="A178" s="807"/>
      <c r="B178" s="494"/>
      <c r="C178" s="181">
        <v>4700</v>
      </c>
      <c r="D178" s="182" t="s">
        <v>60</v>
      </c>
      <c r="E178" s="818">
        <v>3129</v>
      </c>
      <c r="F178" s="818">
        <v>3129</v>
      </c>
      <c r="G178" s="813">
        <f t="shared" si="0"/>
        <v>100</v>
      </c>
      <c r="H178" s="819">
        <v>3495</v>
      </c>
      <c r="I178" s="813">
        <f t="shared" si="1"/>
        <v>111.69702780441035</v>
      </c>
      <c r="J178" s="813">
        <f t="shared" si="2"/>
        <v>111.69702780441035</v>
      </c>
      <c r="K178" s="840"/>
    </row>
    <row r="179" spans="1:11" ht="28.5" hidden="1" customHeight="1" x14ac:dyDescent="0.25">
      <c r="A179" s="807"/>
      <c r="B179" s="494"/>
      <c r="C179" s="233">
        <v>6060</v>
      </c>
      <c r="D179" s="234" t="s">
        <v>214</v>
      </c>
      <c r="E179" s="824"/>
      <c r="F179" s="824"/>
      <c r="G179" s="825" t="e">
        <f t="shared" si="0"/>
        <v>#DIV/0!</v>
      </c>
      <c r="H179" s="857"/>
      <c r="I179" s="1059" t="e">
        <f>SUM(H179/F179*100)</f>
        <v>#DIV/0!</v>
      </c>
      <c r="J179" s="1059" t="e">
        <f>SUM(H179/E179*100)</f>
        <v>#DIV/0!</v>
      </c>
      <c r="K179" s="858"/>
    </row>
    <row r="180" spans="1:11" ht="15" customHeight="1" x14ac:dyDescent="0.25">
      <c r="A180" s="807"/>
      <c r="B180" s="494"/>
      <c r="C180" s="164"/>
      <c r="D180" s="493" t="s">
        <v>143</v>
      </c>
      <c r="E180" s="856">
        <f>SUM(E181:E199)</f>
        <v>119036</v>
      </c>
      <c r="F180" s="856">
        <f>SUM(F181:F199)</f>
        <v>119036</v>
      </c>
      <c r="G180" s="502">
        <f t="shared" si="0"/>
        <v>100</v>
      </c>
      <c r="H180" s="501">
        <f>SUM(H181:H199)</f>
        <v>201233</v>
      </c>
      <c r="I180" s="502">
        <f t="shared" si="1"/>
        <v>169.05221949662288</v>
      </c>
      <c r="J180" s="1128">
        <f t="shared" si="2"/>
        <v>169.05221949662288</v>
      </c>
      <c r="K180" s="1131"/>
    </row>
    <row r="181" spans="1:11" ht="12.75" customHeight="1" x14ac:dyDescent="0.25">
      <c r="A181" s="807"/>
      <c r="B181" s="494"/>
      <c r="C181" s="149">
        <v>3020</v>
      </c>
      <c r="D181" s="359" t="s">
        <v>37</v>
      </c>
      <c r="E181" s="834">
        <v>379</v>
      </c>
      <c r="F181" s="834">
        <v>379</v>
      </c>
      <c r="G181" s="513">
        <f t="shared" si="0"/>
        <v>100</v>
      </c>
      <c r="H181" s="519">
        <v>251</v>
      </c>
      <c r="I181" s="513">
        <f t="shared" si="1"/>
        <v>66.226912928759901</v>
      </c>
      <c r="J181" s="513">
        <f t="shared" si="2"/>
        <v>66.226912928759901</v>
      </c>
      <c r="K181" s="514"/>
    </row>
    <row r="182" spans="1:11" ht="12.75" customHeight="1" x14ac:dyDescent="0.25">
      <c r="A182" s="807"/>
      <c r="B182" s="494"/>
      <c r="C182" s="181">
        <v>4010</v>
      </c>
      <c r="D182" s="281" t="s">
        <v>39</v>
      </c>
      <c r="E182" s="818">
        <v>61242</v>
      </c>
      <c r="F182" s="818">
        <v>61242</v>
      </c>
      <c r="G182" s="813">
        <f t="shared" si="0"/>
        <v>100</v>
      </c>
      <c r="H182" s="819">
        <v>129683</v>
      </c>
      <c r="I182" s="813">
        <f t="shared" si="1"/>
        <v>211.75500473531235</v>
      </c>
      <c r="J182" s="813">
        <f t="shared" si="2"/>
        <v>211.75500473531235</v>
      </c>
      <c r="K182" s="840"/>
    </row>
    <row r="183" spans="1:11" ht="12.75" customHeight="1" x14ac:dyDescent="0.25">
      <c r="A183" s="807"/>
      <c r="B183" s="494"/>
      <c r="C183" s="181">
        <v>4040</v>
      </c>
      <c r="D183" s="281" t="s">
        <v>41</v>
      </c>
      <c r="E183" s="818">
        <v>4491</v>
      </c>
      <c r="F183" s="818">
        <v>4491</v>
      </c>
      <c r="G183" s="813">
        <f t="shared" si="0"/>
        <v>100</v>
      </c>
      <c r="H183" s="819">
        <v>9988</v>
      </c>
      <c r="I183" s="813">
        <f t="shared" si="1"/>
        <v>222.40035626809177</v>
      </c>
      <c r="J183" s="813">
        <f t="shared" si="2"/>
        <v>222.40035626809177</v>
      </c>
      <c r="K183" s="840"/>
    </row>
    <row r="184" spans="1:11" ht="12.75" customHeight="1" x14ac:dyDescent="0.25">
      <c r="A184" s="807"/>
      <c r="B184" s="494"/>
      <c r="C184" s="181">
        <v>4110</v>
      </c>
      <c r="D184" s="281" t="s">
        <v>42</v>
      </c>
      <c r="E184" s="818">
        <v>11570</v>
      </c>
      <c r="F184" s="818">
        <v>11570</v>
      </c>
      <c r="G184" s="813">
        <f t="shared" si="0"/>
        <v>100</v>
      </c>
      <c r="H184" s="819">
        <v>25726</v>
      </c>
      <c r="I184" s="813">
        <f t="shared" si="1"/>
        <v>222.35090751944685</v>
      </c>
      <c r="J184" s="813">
        <f t="shared" si="2"/>
        <v>222.35090751944685</v>
      </c>
      <c r="K184" s="840"/>
    </row>
    <row r="185" spans="1:11" ht="12.75" customHeight="1" x14ac:dyDescent="0.25">
      <c r="A185" s="807"/>
      <c r="B185" s="494"/>
      <c r="C185" s="181">
        <v>4120</v>
      </c>
      <c r="D185" s="281" t="s">
        <v>43</v>
      </c>
      <c r="E185" s="818">
        <v>1614</v>
      </c>
      <c r="F185" s="818">
        <v>1614</v>
      </c>
      <c r="G185" s="813">
        <f t="shared" si="0"/>
        <v>100</v>
      </c>
      <c r="H185" s="819">
        <v>3808</v>
      </c>
      <c r="I185" s="813">
        <f t="shared" si="1"/>
        <v>235.93556381660471</v>
      </c>
      <c r="J185" s="813">
        <f t="shared" si="2"/>
        <v>235.93556381660471</v>
      </c>
      <c r="K185" s="840"/>
    </row>
    <row r="186" spans="1:11" ht="12.75" hidden="1" customHeight="1" x14ac:dyDescent="0.25">
      <c r="A186" s="807"/>
      <c r="B186" s="494"/>
      <c r="C186" s="181">
        <v>4170</v>
      </c>
      <c r="D186" s="281" t="s">
        <v>45</v>
      </c>
      <c r="E186" s="818"/>
      <c r="F186" s="818"/>
      <c r="G186" s="813" t="e">
        <f t="shared" si="0"/>
        <v>#DIV/0!</v>
      </c>
      <c r="H186" s="819"/>
      <c r="I186" s="813" t="e">
        <f t="shared" si="1"/>
        <v>#DIV/0!</v>
      </c>
      <c r="J186" s="813" t="e">
        <f t="shared" si="2"/>
        <v>#DIV/0!</v>
      </c>
      <c r="K186" s="840"/>
    </row>
    <row r="187" spans="1:11" ht="12.75" customHeight="1" x14ac:dyDescent="0.25">
      <c r="A187" s="807"/>
      <c r="B187" s="494"/>
      <c r="C187" s="181">
        <v>4170</v>
      </c>
      <c r="D187" s="281" t="s">
        <v>45</v>
      </c>
      <c r="E187" s="818">
        <v>75</v>
      </c>
      <c r="F187" s="818">
        <v>75</v>
      </c>
      <c r="G187" s="813">
        <f t="shared" si="0"/>
        <v>100</v>
      </c>
      <c r="H187" s="819">
        <v>32</v>
      </c>
      <c r="I187" s="813">
        <f t="shared" si="1"/>
        <v>42.666666666666671</v>
      </c>
      <c r="J187" s="813">
        <f t="shared" si="2"/>
        <v>42.666666666666671</v>
      </c>
      <c r="K187" s="840"/>
    </row>
    <row r="188" spans="1:11" ht="12.75" customHeight="1" x14ac:dyDescent="0.25">
      <c r="A188" s="807"/>
      <c r="B188" s="494"/>
      <c r="C188" s="181">
        <v>4210</v>
      </c>
      <c r="D188" s="281" t="s">
        <v>31</v>
      </c>
      <c r="E188" s="818">
        <v>5939</v>
      </c>
      <c r="F188" s="818">
        <v>5939</v>
      </c>
      <c r="G188" s="813">
        <f t="shared" si="0"/>
        <v>100</v>
      </c>
      <c r="H188" s="819">
        <v>4036</v>
      </c>
      <c r="I188" s="813">
        <f t="shared" si="1"/>
        <v>67.957568614244821</v>
      </c>
      <c r="J188" s="813">
        <f t="shared" si="2"/>
        <v>67.957568614244821</v>
      </c>
      <c r="K188" s="840"/>
    </row>
    <row r="189" spans="1:11" ht="36.75" hidden="1" customHeight="1" x14ac:dyDescent="0.25">
      <c r="A189" s="807"/>
      <c r="B189" s="494"/>
      <c r="C189" s="181">
        <v>4230</v>
      </c>
      <c r="D189" s="841" t="s">
        <v>101</v>
      </c>
      <c r="E189" s="818"/>
      <c r="F189" s="818"/>
      <c r="G189" s="813" t="e">
        <f t="shared" si="0"/>
        <v>#DIV/0!</v>
      </c>
      <c r="H189" s="819"/>
      <c r="I189" s="974" t="e">
        <f>SUM(H189/F189*100)</f>
        <v>#DIV/0!</v>
      </c>
      <c r="J189" s="974" t="e">
        <f>SUM(H189/E189*100)</f>
        <v>#DIV/0!</v>
      </c>
      <c r="K189" s="840"/>
    </row>
    <row r="190" spans="1:11" ht="17.25" customHeight="1" x14ac:dyDescent="0.25">
      <c r="A190" s="807"/>
      <c r="B190" s="494"/>
      <c r="C190" s="181">
        <v>4240</v>
      </c>
      <c r="D190" s="466" t="s">
        <v>86</v>
      </c>
      <c r="E190" s="818">
        <v>757</v>
      </c>
      <c r="F190" s="818">
        <v>757</v>
      </c>
      <c r="G190" s="813">
        <f t="shared" si="0"/>
        <v>100</v>
      </c>
      <c r="H190" s="819">
        <v>96</v>
      </c>
      <c r="I190" s="813">
        <f t="shared" si="1"/>
        <v>12.681638044914134</v>
      </c>
      <c r="J190" s="813">
        <f t="shared" si="2"/>
        <v>12.681638044914134</v>
      </c>
      <c r="K190" s="840"/>
    </row>
    <row r="191" spans="1:11" ht="12.75" customHeight="1" x14ac:dyDescent="0.25">
      <c r="A191" s="807"/>
      <c r="B191" s="494"/>
      <c r="C191" s="181">
        <v>4260</v>
      </c>
      <c r="D191" s="281" t="s">
        <v>46</v>
      </c>
      <c r="E191" s="818">
        <v>15727</v>
      </c>
      <c r="F191" s="818">
        <v>15727</v>
      </c>
      <c r="G191" s="813">
        <f t="shared" si="0"/>
        <v>100</v>
      </c>
      <c r="H191" s="819">
        <v>13653</v>
      </c>
      <c r="I191" s="813">
        <f t="shared" si="1"/>
        <v>86.812488077827936</v>
      </c>
      <c r="J191" s="813">
        <f t="shared" si="2"/>
        <v>86.812488077827936</v>
      </c>
      <c r="K191" s="840"/>
    </row>
    <row r="192" spans="1:11" ht="12.75" customHeight="1" x14ac:dyDescent="0.25">
      <c r="A192" s="807"/>
      <c r="B192" s="494"/>
      <c r="C192" s="181">
        <v>4270</v>
      </c>
      <c r="D192" s="281" t="s">
        <v>47</v>
      </c>
      <c r="E192" s="818">
        <v>1117</v>
      </c>
      <c r="F192" s="818">
        <v>1117</v>
      </c>
      <c r="G192" s="813">
        <f t="shared" si="0"/>
        <v>100</v>
      </c>
      <c r="H192" s="819">
        <v>560</v>
      </c>
      <c r="I192" s="813">
        <f t="shared" si="1"/>
        <v>50.134288272157569</v>
      </c>
      <c r="J192" s="813">
        <f t="shared" si="2"/>
        <v>50.134288272157569</v>
      </c>
      <c r="K192" s="840"/>
    </row>
    <row r="193" spans="1:11" ht="12.75" customHeight="1" x14ac:dyDescent="0.25">
      <c r="A193" s="807"/>
      <c r="B193" s="494"/>
      <c r="C193" s="181">
        <v>4280</v>
      </c>
      <c r="D193" s="281" t="s">
        <v>48</v>
      </c>
      <c r="E193" s="818">
        <v>223</v>
      </c>
      <c r="F193" s="818">
        <v>223</v>
      </c>
      <c r="G193" s="813">
        <f t="shared" si="0"/>
        <v>100</v>
      </c>
      <c r="H193" s="819">
        <v>227</v>
      </c>
      <c r="I193" s="813">
        <f t="shared" si="1"/>
        <v>101.79372197309418</v>
      </c>
      <c r="J193" s="813">
        <f t="shared" si="2"/>
        <v>101.79372197309418</v>
      </c>
      <c r="K193" s="840"/>
    </row>
    <row r="194" spans="1:11" ht="12.75" customHeight="1" x14ac:dyDescent="0.25">
      <c r="A194" s="807"/>
      <c r="B194" s="494"/>
      <c r="C194" s="181">
        <v>4300</v>
      </c>
      <c r="D194" s="188" t="s">
        <v>22</v>
      </c>
      <c r="E194" s="818">
        <v>5093</v>
      </c>
      <c r="F194" s="818">
        <v>5093</v>
      </c>
      <c r="G194" s="813">
        <f t="shared" si="0"/>
        <v>100</v>
      </c>
      <c r="H194" s="819">
        <v>4883</v>
      </c>
      <c r="I194" s="813">
        <f t="shared" si="1"/>
        <v>95.876693500883576</v>
      </c>
      <c r="J194" s="813">
        <f t="shared" si="2"/>
        <v>95.876693500883576</v>
      </c>
      <c r="K194" s="840"/>
    </row>
    <row r="195" spans="1:11" ht="20.25" customHeight="1" x14ac:dyDescent="0.25">
      <c r="A195" s="807"/>
      <c r="B195" s="494"/>
      <c r="C195" s="181">
        <v>4360</v>
      </c>
      <c r="D195" s="935" t="s">
        <v>228</v>
      </c>
      <c r="E195" s="818">
        <v>667</v>
      </c>
      <c r="F195" s="818">
        <v>667</v>
      </c>
      <c r="G195" s="813">
        <f t="shared" si="0"/>
        <v>100</v>
      </c>
      <c r="H195" s="819">
        <v>522</v>
      </c>
      <c r="I195" s="813">
        <f t="shared" si="1"/>
        <v>78.260869565217391</v>
      </c>
      <c r="J195" s="813">
        <f t="shared" si="2"/>
        <v>78.260869565217391</v>
      </c>
      <c r="K195" s="840"/>
    </row>
    <row r="196" spans="1:11" ht="12.75" customHeight="1" x14ac:dyDescent="0.25">
      <c r="A196" s="807"/>
      <c r="B196" s="494"/>
      <c r="C196" s="181">
        <v>4410</v>
      </c>
      <c r="D196" s="281" t="s">
        <v>54</v>
      </c>
      <c r="E196" s="818">
        <v>223</v>
      </c>
      <c r="F196" s="818">
        <v>223</v>
      </c>
      <c r="G196" s="813">
        <f t="shared" si="0"/>
        <v>100</v>
      </c>
      <c r="H196" s="819">
        <v>130</v>
      </c>
      <c r="I196" s="813">
        <f t="shared" si="1"/>
        <v>58.295964125560538</v>
      </c>
      <c r="J196" s="813">
        <f t="shared" si="2"/>
        <v>58.295964125560538</v>
      </c>
      <c r="K196" s="840"/>
    </row>
    <row r="197" spans="1:11" ht="12.75" customHeight="1" x14ac:dyDescent="0.25">
      <c r="A197" s="807"/>
      <c r="B197" s="494"/>
      <c r="C197" s="181">
        <v>4440</v>
      </c>
      <c r="D197" s="281" t="s">
        <v>55</v>
      </c>
      <c r="E197" s="818">
        <v>9546</v>
      </c>
      <c r="F197" s="818">
        <v>9546</v>
      </c>
      <c r="G197" s="813">
        <f t="shared" si="0"/>
        <v>100</v>
      </c>
      <c r="H197" s="819">
        <v>7461</v>
      </c>
      <c r="I197" s="813">
        <f t="shared" si="1"/>
        <v>78.158390949088613</v>
      </c>
      <c r="J197" s="813">
        <f t="shared" si="2"/>
        <v>78.158390949088613</v>
      </c>
      <c r="K197" s="840"/>
    </row>
    <row r="198" spans="1:11" ht="12.75" customHeight="1" x14ac:dyDescent="0.25">
      <c r="A198" s="807"/>
      <c r="B198" s="494"/>
      <c r="C198" s="181">
        <v>4480</v>
      </c>
      <c r="D198" s="281" t="s">
        <v>56</v>
      </c>
      <c r="E198" s="818">
        <v>74</v>
      </c>
      <c r="F198" s="818">
        <v>74</v>
      </c>
      <c r="G198" s="813">
        <f t="shared" si="0"/>
        <v>100</v>
      </c>
      <c r="H198" s="819">
        <v>60</v>
      </c>
      <c r="I198" s="813">
        <f t="shared" si="1"/>
        <v>81.081081081081081</v>
      </c>
      <c r="J198" s="813">
        <f t="shared" si="2"/>
        <v>81.081081081081081</v>
      </c>
      <c r="K198" s="840"/>
    </row>
    <row r="199" spans="1:11" ht="27.75" customHeight="1" x14ac:dyDescent="0.25">
      <c r="A199" s="807"/>
      <c r="B199" s="494"/>
      <c r="C199" s="149">
        <v>4700</v>
      </c>
      <c r="D199" s="150" t="s">
        <v>60</v>
      </c>
      <c r="E199" s="834">
        <v>299</v>
      </c>
      <c r="F199" s="834">
        <v>299</v>
      </c>
      <c r="G199" s="513">
        <f t="shared" si="0"/>
        <v>100</v>
      </c>
      <c r="H199" s="819">
        <v>117</v>
      </c>
      <c r="I199" s="513">
        <f t="shared" si="1"/>
        <v>39.130434782608695</v>
      </c>
      <c r="J199" s="513">
        <f t="shared" si="2"/>
        <v>39.130434782608695</v>
      </c>
      <c r="K199" s="514"/>
    </row>
    <row r="200" spans="1:11" s="25" customFormat="1" ht="15" customHeight="1" x14ac:dyDescent="0.25">
      <c r="A200" s="783"/>
      <c r="B200" s="1404">
        <v>80130</v>
      </c>
      <c r="C200" s="1404"/>
      <c r="D200" s="1183" t="s">
        <v>141</v>
      </c>
      <c r="E200" s="1530">
        <f>SUM(E201+E222+E242)</f>
        <v>4475456</v>
      </c>
      <c r="F200" s="1530">
        <f>SUM(F201+F222+F242)</f>
        <v>4475456</v>
      </c>
      <c r="G200" s="1531">
        <f t="shared" si="0"/>
        <v>100</v>
      </c>
      <c r="H200" s="1530">
        <f>SUM(H201+H222+H242)</f>
        <v>736464</v>
      </c>
      <c r="I200" s="1128">
        <f t="shared" si="1"/>
        <v>16.455619270974847</v>
      </c>
      <c r="J200" s="1128">
        <f t="shared" si="2"/>
        <v>16.455619270974847</v>
      </c>
      <c r="K200" s="1131"/>
    </row>
    <row r="201" spans="1:11" s="26" customFormat="1" ht="15" customHeight="1" x14ac:dyDescent="0.25">
      <c r="A201" s="1060"/>
      <c r="B201" s="1417"/>
      <c r="C201" s="1417"/>
      <c r="D201" s="1447" t="s">
        <v>140</v>
      </c>
      <c r="E201" s="1532">
        <f>SUM(E202:E221)</f>
        <v>1575177</v>
      </c>
      <c r="F201" s="1532">
        <f>SUM(F202:F221)</f>
        <v>1575177</v>
      </c>
      <c r="G201" s="1533">
        <f>SUM(F201/E201*100)</f>
        <v>100</v>
      </c>
      <c r="H201" s="1534">
        <f>SUM(H202:H221)</f>
        <v>0</v>
      </c>
      <c r="I201" s="1535">
        <f t="shared" si="1"/>
        <v>0</v>
      </c>
      <c r="J201" s="1535">
        <f t="shared" si="2"/>
        <v>0</v>
      </c>
      <c r="K201" s="1536"/>
    </row>
    <row r="202" spans="1:11" s="26" customFormat="1" ht="12.75" customHeight="1" x14ac:dyDescent="0.25">
      <c r="A202" s="807"/>
      <c r="B202" s="494"/>
      <c r="C202" s="895">
        <v>3020</v>
      </c>
      <c r="D202" s="273" t="s">
        <v>37</v>
      </c>
      <c r="E202" s="1528">
        <v>900</v>
      </c>
      <c r="F202" s="1528">
        <v>900</v>
      </c>
      <c r="G202" s="1529">
        <f>SUM(F202/E202*100)</f>
        <v>100</v>
      </c>
      <c r="H202" s="946"/>
      <c r="I202" s="496">
        <f t="shared" si="1"/>
        <v>0</v>
      </c>
      <c r="J202" s="496">
        <f t="shared" si="2"/>
        <v>0</v>
      </c>
      <c r="K202" s="933"/>
    </row>
    <row r="203" spans="1:11" ht="12.75" customHeight="1" x14ac:dyDescent="0.25">
      <c r="A203" s="807"/>
      <c r="B203" s="494"/>
      <c r="C203" s="500">
        <v>4010</v>
      </c>
      <c r="D203" s="281" t="s">
        <v>39</v>
      </c>
      <c r="E203" s="812">
        <v>1021475</v>
      </c>
      <c r="F203" s="812">
        <v>1021475</v>
      </c>
      <c r="G203" s="499">
        <f t="shared" si="0"/>
        <v>100</v>
      </c>
      <c r="H203" s="503"/>
      <c r="I203" s="499">
        <f t="shared" si="1"/>
        <v>0</v>
      </c>
      <c r="J203" s="499">
        <f t="shared" si="2"/>
        <v>0</v>
      </c>
      <c r="K203" s="504"/>
    </row>
    <row r="204" spans="1:11" ht="12.75" customHeight="1" x14ac:dyDescent="0.25">
      <c r="A204" s="807"/>
      <c r="B204" s="494"/>
      <c r="C204" s="500">
        <v>4040</v>
      </c>
      <c r="D204" s="281" t="s">
        <v>41</v>
      </c>
      <c r="E204" s="812">
        <v>75106</v>
      </c>
      <c r="F204" s="812">
        <v>75106</v>
      </c>
      <c r="G204" s="499">
        <f t="shared" si="0"/>
        <v>100</v>
      </c>
      <c r="H204" s="503"/>
      <c r="I204" s="499">
        <f t="shared" si="1"/>
        <v>0</v>
      </c>
      <c r="J204" s="499">
        <f t="shared" si="2"/>
        <v>0</v>
      </c>
      <c r="K204" s="504"/>
    </row>
    <row r="205" spans="1:11" ht="12.75" customHeight="1" x14ac:dyDescent="0.25">
      <c r="A205" s="807"/>
      <c r="B205" s="494"/>
      <c r="C205" s="500">
        <v>4110</v>
      </c>
      <c r="D205" s="281" t="s">
        <v>42</v>
      </c>
      <c r="E205" s="812">
        <v>192526</v>
      </c>
      <c r="F205" s="812">
        <v>192526</v>
      </c>
      <c r="G205" s="499">
        <f t="shared" si="0"/>
        <v>100</v>
      </c>
      <c r="H205" s="503"/>
      <c r="I205" s="499">
        <f t="shared" si="1"/>
        <v>0</v>
      </c>
      <c r="J205" s="499">
        <f t="shared" si="2"/>
        <v>0</v>
      </c>
      <c r="K205" s="504"/>
    </row>
    <row r="206" spans="1:11" ht="12.75" customHeight="1" x14ac:dyDescent="0.25">
      <c r="A206" s="807"/>
      <c r="B206" s="494"/>
      <c r="C206" s="500">
        <v>4120</v>
      </c>
      <c r="D206" s="281" t="s">
        <v>43</v>
      </c>
      <c r="E206" s="812">
        <v>27299</v>
      </c>
      <c r="F206" s="812">
        <v>27299</v>
      </c>
      <c r="G206" s="499">
        <f t="shared" si="0"/>
        <v>100</v>
      </c>
      <c r="H206" s="503"/>
      <c r="I206" s="499">
        <f t="shared" si="1"/>
        <v>0</v>
      </c>
      <c r="J206" s="499">
        <f t="shared" si="2"/>
        <v>0</v>
      </c>
      <c r="K206" s="504"/>
    </row>
    <row r="207" spans="1:11" ht="12.75" customHeight="1" x14ac:dyDescent="0.25">
      <c r="A207" s="807"/>
      <c r="B207" s="494"/>
      <c r="C207" s="500">
        <v>4170</v>
      </c>
      <c r="D207" s="281" t="s">
        <v>45</v>
      </c>
      <c r="E207" s="812">
        <v>5330</v>
      </c>
      <c r="F207" s="812">
        <v>5330</v>
      </c>
      <c r="G207" s="499">
        <f t="shared" si="0"/>
        <v>100</v>
      </c>
      <c r="H207" s="503"/>
      <c r="I207" s="499">
        <f t="shared" si="1"/>
        <v>0</v>
      </c>
      <c r="J207" s="499">
        <f t="shared" si="2"/>
        <v>0</v>
      </c>
      <c r="K207" s="504"/>
    </row>
    <row r="208" spans="1:11" ht="12.75" customHeight="1" x14ac:dyDescent="0.25">
      <c r="A208" s="807"/>
      <c r="B208" s="494"/>
      <c r="C208" s="500">
        <v>4210</v>
      </c>
      <c r="D208" s="281" t="s">
        <v>31</v>
      </c>
      <c r="E208" s="812">
        <v>19006</v>
      </c>
      <c r="F208" s="812">
        <v>19006</v>
      </c>
      <c r="G208" s="499">
        <f t="shared" si="0"/>
        <v>100</v>
      </c>
      <c r="H208" s="503"/>
      <c r="I208" s="499">
        <f t="shared" si="1"/>
        <v>0</v>
      </c>
      <c r="J208" s="499">
        <f t="shared" si="2"/>
        <v>0</v>
      </c>
      <c r="K208" s="504"/>
    </row>
    <row r="209" spans="1:11" ht="12.75" hidden="1" customHeight="1" x14ac:dyDescent="0.25">
      <c r="A209" s="807"/>
      <c r="B209" s="494"/>
      <c r="C209" s="181">
        <v>4240</v>
      </c>
      <c r="D209" s="466" t="s">
        <v>86</v>
      </c>
      <c r="E209" s="812"/>
      <c r="F209" s="812"/>
      <c r="G209" s="499"/>
      <c r="H209" s="503"/>
      <c r="I209" s="499"/>
      <c r="J209" s="499"/>
      <c r="K209" s="504"/>
    </row>
    <row r="210" spans="1:11" ht="12.75" customHeight="1" x14ac:dyDescent="0.25">
      <c r="A210" s="807"/>
      <c r="B210" s="494"/>
      <c r="C210" s="500">
        <v>4260</v>
      </c>
      <c r="D210" s="281" t="s">
        <v>46</v>
      </c>
      <c r="E210" s="812">
        <v>104794</v>
      </c>
      <c r="F210" s="812">
        <v>104794</v>
      </c>
      <c r="G210" s="499">
        <f t="shared" si="0"/>
        <v>100</v>
      </c>
      <c r="H210" s="503"/>
      <c r="I210" s="499">
        <f t="shared" si="1"/>
        <v>0</v>
      </c>
      <c r="J210" s="499">
        <f t="shared" si="2"/>
        <v>0</v>
      </c>
      <c r="K210" s="504"/>
    </row>
    <row r="211" spans="1:11" ht="12.75" customHeight="1" x14ac:dyDescent="0.25">
      <c r="A211" s="807"/>
      <c r="B211" s="494"/>
      <c r="C211" s="500">
        <v>4270</v>
      </c>
      <c r="D211" s="281" t="s">
        <v>47</v>
      </c>
      <c r="E211" s="812">
        <v>36212</v>
      </c>
      <c r="F211" s="812">
        <v>36212</v>
      </c>
      <c r="G211" s="499">
        <f t="shared" si="0"/>
        <v>100</v>
      </c>
      <c r="H211" s="503"/>
      <c r="I211" s="499">
        <f t="shared" si="1"/>
        <v>0</v>
      </c>
      <c r="J211" s="499">
        <f t="shared" si="2"/>
        <v>0</v>
      </c>
      <c r="K211" s="504"/>
    </row>
    <row r="212" spans="1:11" ht="12.75" customHeight="1" x14ac:dyDescent="0.25">
      <c r="A212" s="807"/>
      <c r="B212" s="494"/>
      <c r="C212" s="500">
        <v>4280</v>
      </c>
      <c r="D212" s="281" t="s">
        <v>48</v>
      </c>
      <c r="E212" s="812">
        <v>1160</v>
      </c>
      <c r="F212" s="812">
        <v>1160</v>
      </c>
      <c r="G212" s="499">
        <f t="shared" si="0"/>
        <v>100</v>
      </c>
      <c r="H212" s="503"/>
      <c r="I212" s="499">
        <f t="shared" si="1"/>
        <v>0</v>
      </c>
      <c r="J212" s="499">
        <f t="shared" si="2"/>
        <v>0</v>
      </c>
      <c r="K212" s="504"/>
    </row>
    <row r="213" spans="1:11" ht="12.75" customHeight="1" x14ac:dyDescent="0.25">
      <c r="A213" s="807"/>
      <c r="B213" s="494"/>
      <c r="C213" s="500">
        <v>4300</v>
      </c>
      <c r="D213" s="188" t="s">
        <v>22</v>
      </c>
      <c r="E213" s="812">
        <v>26170</v>
      </c>
      <c r="F213" s="812">
        <v>26170</v>
      </c>
      <c r="G213" s="499">
        <f t="shared" si="0"/>
        <v>100</v>
      </c>
      <c r="H213" s="503"/>
      <c r="I213" s="499">
        <f t="shared" si="1"/>
        <v>0</v>
      </c>
      <c r="J213" s="499">
        <f t="shared" si="2"/>
        <v>0</v>
      </c>
      <c r="K213" s="504"/>
    </row>
    <row r="214" spans="1:11" ht="12.75" customHeight="1" x14ac:dyDescent="0.25">
      <c r="A214" s="807"/>
      <c r="B214" s="494"/>
      <c r="C214" s="500">
        <v>4360</v>
      </c>
      <c r="D214" s="935" t="s">
        <v>228</v>
      </c>
      <c r="E214" s="812">
        <v>4316</v>
      </c>
      <c r="F214" s="812">
        <v>4316</v>
      </c>
      <c r="G214" s="499">
        <f t="shared" si="0"/>
        <v>100</v>
      </c>
      <c r="H214" s="503"/>
      <c r="I214" s="499">
        <f t="shared" si="1"/>
        <v>0</v>
      </c>
      <c r="J214" s="499">
        <f t="shared" si="2"/>
        <v>0</v>
      </c>
      <c r="K214" s="504"/>
    </row>
    <row r="215" spans="1:11" ht="12.75" customHeight="1" x14ac:dyDescent="0.25">
      <c r="A215" s="807"/>
      <c r="B215" s="494"/>
      <c r="C215" s="500">
        <v>4410</v>
      </c>
      <c r="D215" s="281" t="s">
        <v>54</v>
      </c>
      <c r="E215" s="812">
        <v>5274</v>
      </c>
      <c r="F215" s="812">
        <v>5274</v>
      </c>
      <c r="G215" s="499">
        <f t="shared" si="0"/>
        <v>100</v>
      </c>
      <c r="H215" s="503"/>
      <c r="I215" s="499">
        <f t="shared" si="1"/>
        <v>0</v>
      </c>
      <c r="J215" s="499">
        <f t="shared" si="2"/>
        <v>0</v>
      </c>
      <c r="K215" s="504"/>
    </row>
    <row r="216" spans="1:11" ht="12.75" customHeight="1" x14ac:dyDescent="0.25">
      <c r="A216" s="807"/>
      <c r="B216" s="494"/>
      <c r="C216" s="181">
        <v>4420</v>
      </c>
      <c r="D216" s="173" t="s">
        <v>103</v>
      </c>
      <c r="E216" s="836">
        <v>641</v>
      </c>
      <c r="F216" s="836">
        <v>641</v>
      </c>
      <c r="G216" s="837">
        <f t="shared" si="0"/>
        <v>100</v>
      </c>
      <c r="H216" s="838"/>
      <c r="I216" s="837">
        <f t="shared" si="1"/>
        <v>0</v>
      </c>
      <c r="J216" s="837">
        <f t="shared" si="2"/>
        <v>0</v>
      </c>
      <c r="K216" s="839"/>
    </row>
    <row r="217" spans="1:11" ht="12.75" customHeight="1" x14ac:dyDescent="0.25">
      <c r="A217" s="807"/>
      <c r="B217" s="494"/>
      <c r="C217" s="835">
        <v>4440</v>
      </c>
      <c r="D217" s="520" t="s">
        <v>55</v>
      </c>
      <c r="E217" s="836">
        <v>49432</v>
      </c>
      <c r="F217" s="836">
        <v>49432</v>
      </c>
      <c r="G217" s="837">
        <f t="shared" si="0"/>
        <v>100</v>
      </c>
      <c r="H217" s="838"/>
      <c r="I217" s="837">
        <f t="shared" si="1"/>
        <v>0</v>
      </c>
      <c r="J217" s="837">
        <f t="shared" si="2"/>
        <v>0</v>
      </c>
      <c r="K217" s="839"/>
    </row>
    <row r="218" spans="1:11" ht="12.75" customHeight="1" x14ac:dyDescent="0.25">
      <c r="A218" s="807"/>
      <c r="B218" s="494"/>
      <c r="C218" s="500">
        <v>4480</v>
      </c>
      <c r="D218" s="281" t="s">
        <v>56</v>
      </c>
      <c r="E218" s="812">
        <v>1391</v>
      </c>
      <c r="F218" s="812">
        <v>1391</v>
      </c>
      <c r="G218" s="499">
        <f t="shared" si="0"/>
        <v>100</v>
      </c>
      <c r="H218" s="503"/>
      <c r="I218" s="499">
        <f t="shared" si="1"/>
        <v>0</v>
      </c>
      <c r="J218" s="499">
        <f t="shared" si="2"/>
        <v>0</v>
      </c>
      <c r="K218" s="504"/>
    </row>
    <row r="219" spans="1:11" ht="19.5" customHeight="1" x14ac:dyDescent="0.25">
      <c r="A219" s="807"/>
      <c r="B219" s="494"/>
      <c r="C219" s="181">
        <v>4610</v>
      </c>
      <c r="D219" s="264" t="s">
        <v>93</v>
      </c>
      <c r="E219" s="834">
        <v>285</v>
      </c>
      <c r="F219" s="834">
        <v>285</v>
      </c>
      <c r="G219" s="513">
        <f t="shared" si="0"/>
        <v>100</v>
      </c>
      <c r="H219" s="519"/>
      <c r="I219" s="513">
        <f t="shared" si="1"/>
        <v>0</v>
      </c>
      <c r="J219" s="513">
        <f t="shared" si="2"/>
        <v>0</v>
      </c>
      <c r="K219" s="514"/>
    </row>
    <row r="220" spans="1:11" ht="37.5" customHeight="1" x14ac:dyDescent="0.25">
      <c r="A220" s="807"/>
      <c r="B220" s="494"/>
      <c r="C220" s="820">
        <v>4700</v>
      </c>
      <c r="D220" s="158" t="s">
        <v>60</v>
      </c>
      <c r="E220" s="821">
        <v>3860</v>
      </c>
      <c r="F220" s="821">
        <v>3860</v>
      </c>
      <c r="G220" s="521">
        <f t="shared" si="0"/>
        <v>100</v>
      </c>
      <c r="H220" s="822"/>
      <c r="I220" s="521">
        <f t="shared" si="1"/>
        <v>0</v>
      </c>
      <c r="J220" s="521">
        <f t="shared" si="2"/>
        <v>0</v>
      </c>
      <c r="K220" s="522"/>
    </row>
    <row r="221" spans="1:11" ht="12.75" hidden="1" customHeight="1" x14ac:dyDescent="0.25">
      <c r="A221" s="807"/>
      <c r="B221" s="494"/>
      <c r="C221" s="844">
        <v>6050</v>
      </c>
      <c r="D221" s="845" t="s">
        <v>61</v>
      </c>
      <c r="E221" s="821"/>
      <c r="F221" s="821"/>
      <c r="G221" s="521" t="e">
        <f t="shared" si="0"/>
        <v>#DIV/0!</v>
      </c>
      <c r="H221" s="822"/>
      <c r="I221" s="521" t="e">
        <f t="shared" si="1"/>
        <v>#DIV/0!</v>
      </c>
      <c r="J221" s="521" t="e">
        <f t="shared" si="2"/>
        <v>#DIV/0!</v>
      </c>
      <c r="K221" s="522"/>
    </row>
    <row r="222" spans="1:11" s="28" customFormat="1" ht="15" customHeight="1" x14ac:dyDescent="0.25">
      <c r="A222" s="807"/>
      <c r="B222" s="494"/>
      <c r="C222" s="531"/>
      <c r="D222" s="493" t="s">
        <v>143</v>
      </c>
      <c r="E222" s="856">
        <f>SUM(E223:E241)</f>
        <v>2870808</v>
      </c>
      <c r="F222" s="856">
        <f>SUM(F223:F241)</f>
        <v>2870808</v>
      </c>
      <c r="G222" s="502">
        <f t="shared" ref="G222:G241" si="3">SUM(F222/E222*100)</f>
        <v>100</v>
      </c>
      <c r="H222" s="501">
        <f>SUM(H223:H241)</f>
        <v>631464</v>
      </c>
      <c r="I222" s="502">
        <f t="shared" ref="I222:I241" si="4">SUM(H222/F222*100)</f>
        <v>21.996037352550225</v>
      </c>
      <c r="J222" s="1128">
        <f t="shared" ref="J222:J241" si="5">SUM(H222/E222*100)</f>
        <v>21.996037352550225</v>
      </c>
      <c r="K222" s="1130"/>
    </row>
    <row r="223" spans="1:11" s="28" customFormat="1" ht="12.75" customHeight="1" x14ac:dyDescent="0.25">
      <c r="A223" s="807"/>
      <c r="B223" s="494"/>
      <c r="C223" s="1526">
        <v>3020</v>
      </c>
      <c r="D223" s="1486" t="s">
        <v>37</v>
      </c>
      <c r="E223" s="1537">
        <v>4668</v>
      </c>
      <c r="F223" s="1537">
        <v>4668</v>
      </c>
      <c r="G223" s="1491">
        <f t="shared" si="3"/>
        <v>100</v>
      </c>
      <c r="H223" s="1490">
        <v>1183</v>
      </c>
      <c r="I223" s="1491">
        <f t="shared" si="4"/>
        <v>25.342759211653814</v>
      </c>
      <c r="J223" s="1491">
        <f t="shared" si="5"/>
        <v>25.342759211653814</v>
      </c>
      <c r="K223" s="1492"/>
    </row>
    <row r="224" spans="1:11" ht="12.75" customHeight="1" x14ac:dyDescent="0.25">
      <c r="A224" s="807"/>
      <c r="B224" s="494"/>
      <c r="C224" s="500">
        <v>4010</v>
      </c>
      <c r="D224" s="281" t="s">
        <v>39</v>
      </c>
      <c r="E224" s="812">
        <v>1845671</v>
      </c>
      <c r="F224" s="812">
        <v>1845671</v>
      </c>
      <c r="G224" s="499">
        <f t="shared" si="3"/>
        <v>100</v>
      </c>
      <c r="H224" s="503">
        <v>403767</v>
      </c>
      <c r="I224" s="499">
        <f t="shared" si="4"/>
        <v>21.876434099034984</v>
      </c>
      <c r="J224" s="499">
        <f t="shared" si="5"/>
        <v>21.876434099034984</v>
      </c>
      <c r="K224" s="504"/>
    </row>
    <row r="225" spans="1:11" ht="12.75" customHeight="1" x14ac:dyDescent="0.25">
      <c r="A225" s="807"/>
      <c r="B225" s="494"/>
      <c r="C225" s="500">
        <v>4040</v>
      </c>
      <c r="D225" s="281" t="s">
        <v>41</v>
      </c>
      <c r="E225" s="812">
        <v>143421</v>
      </c>
      <c r="F225" s="812">
        <v>143421</v>
      </c>
      <c r="G225" s="499">
        <f t="shared" si="3"/>
        <v>100</v>
      </c>
      <c r="H225" s="503">
        <v>31100</v>
      </c>
      <c r="I225" s="499">
        <f t="shared" si="4"/>
        <v>21.684411627307018</v>
      </c>
      <c r="J225" s="499">
        <f t="shared" si="5"/>
        <v>21.684411627307018</v>
      </c>
      <c r="K225" s="504"/>
    </row>
    <row r="226" spans="1:11" ht="12.75" customHeight="1" x14ac:dyDescent="0.25">
      <c r="A226" s="807"/>
      <c r="B226" s="494"/>
      <c r="C226" s="500">
        <v>4110</v>
      </c>
      <c r="D226" s="281" t="s">
        <v>42</v>
      </c>
      <c r="E226" s="812">
        <v>346509</v>
      </c>
      <c r="F226" s="812">
        <v>346509</v>
      </c>
      <c r="G226" s="499">
        <f t="shared" si="3"/>
        <v>100</v>
      </c>
      <c r="H226" s="503">
        <v>80100</v>
      </c>
      <c r="I226" s="499">
        <f t="shared" si="4"/>
        <v>23.116282693955998</v>
      </c>
      <c r="J226" s="499">
        <f t="shared" si="5"/>
        <v>23.116282693955998</v>
      </c>
      <c r="K226" s="504"/>
    </row>
    <row r="227" spans="1:11" ht="12.75" customHeight="1" x14ac:dyDescent="0.25">
      <c r="A227" s="807"/>
      <c r="B227" s="494"/>
      <c r="C227" s="500">
        <v>4120</v>
      </c>
      <c r="D227" s="281" t="s">
        <v>43</v>
      </c>
      <c r="E227" s="812">
        <v>49159</v>
      </c>
      <c r="F227" s="812">
        <v>49159</v>
      </c>
      <c r="G227" s="499">
        <f t="shared" si="3"/>
        <v>100</v>
      </c>
      <c r="H227" s="503">
        <v>11855</v>
      </c>
      <c r="I227" s="499">
        <f t="shared" si="4"/>
        <v>24.115624809292296</v>
      </c>
      <c r="J227" s="499">
        <f t="shared" si="5"/>
        <v>24.115624809292296</v>
      </c>
      <c r="K227" s="504"/>
    </row>
    <row r="228" spans="1:11" ht="12.75" customHeight="1" x14ac:dyDescent="0.25">
      <c r="A228" s="807"/>
      <c r="B228" s="494"/>
      <c r="C228" s="835">
        <v>4170</v>
      </c>
      <c r="D228" s="520" t="s">
        <v>45</v>
      </c>
      <c r="E228" s="836">
        <v>918</v>
      </c>
      <c r="F228" s="836">
        <v>918</v>
      </c>
      <c r="G228" s="837">
        <f t="shared" si="3"/>
        <v>100</v>
      </c>
      <c r="H228" s="838">
        <v>102</v>
      </c>
      <c r="I228" s="837">
        <f t="shared" si="4"/>
        <v>11.111111111111111</v>
      </c>
      <c r="J228" s="837">
        <f t="shared" si="5"/>
        <v>11.111111111111111</v>
      </c>
      <c r="K228" s="839"/>
    </row>
    <row r="229" spans="1:11" ht="12.75" customHeight="1" x14ac:dyDescent="0.25">
      <c r="A229" s="807"/>
      <c r="B229" s="494"/>
      <c r="C229" s="500">
        <v>4210</v>
      </c>
      <c r="D229" s="281" t="s">
        <v>31</v>
      </c>
      <c r="E229" s="812">
        <v>71932</v>
      </c>
      <c r="F229" s="812">
        <v>71932</v>
      </c>
      <c r="G229" s="499">
        <f t="shared" si="3"/>
        <v>100</v>
      </c>
      <c r="H229" s="503">
        <v>12568</v>
      </c>
      <c r="I229" s="499">
        <f t="shared" si="4"/>
        <v>17.472056942668075</v>
      </c>
      <c r="J229" s="499">
        <f t="shared" si="5"/>
        <v>17.472056942668075</v>
      </c>
      <c r="K229" s="504"/>
    </row>
    <row r="230" spans="1:11" ht="33.75" hidden="1" customHeight="1" x14ac:dyDescent="0.25">
      <c r="A230" s="807"/>
      <c r="B230" s="494"/>
      <c r="C230" s="517">
        <v>4230</v>
      </c>
      <c r="D230" s="463" t="s">
        <v>101</v>
      </c>
      <c r="E230" s="818"/>
      <c r="F230" s="818"/>
      <c r="G230" s="813" t="e">
        <f t="shared" si="3"/>
        <v>#DIV/0!</v>
      </c>
      <c r="H230" s="819"/>
      <c r="I230" s="974" t="e">
        <f>SUM(H230/F230*100)</f>
        <v>#DIV/0!</v>
      </c>
      <c r="J230" s="974" t="e">
        <f>SUM(H230/E230*100)</f>
        <v>#DIV/0!</v>
      </c>
      <c r="K230" s="504"/>
    </row>
    <row r="231" spans="1:11" ht="12.75" customHeight="1" x14ac:dyDescent="0.25">
      <c r="A231" s="807"/>
      <c r="B231" s="494"/>
      <c r="C231" s="500">
        <v>4240</v>
      </c>
      <c r="D231" s="281" t="s">
        <v>86</v>
      </c>
      <c r="E231" s="812">
        <v>21342</v>
      </c>
      <c r="F231" s="812">
        <v>21342</v>
      </c>
      <c r="G231" s="499">
        <f t="shared" si="3"/>
        <v>100</v>
      </c>
      <c r="H231" s="503">
        <v>805</v>
      </c>
      <c r="I231" s="499">
        <f t="shared" si="4"/>
        <v>3.7719051635273173</v>
      </c>
      <c r="J231" s="499">
        <f t="shared" si="5"/>
        <v>3.7719051635273173</v>
      </c>
      <c r="K231" s="504"/>
    </row>
    <row r="232" spans="1:11" ht="12.75" customHeight="1" x14ac:dyDescent="0.25">
      <c r="A232" s="807"/>
      <c r="B232" s="494"/>
      <c r="C232" s="500">
        <v>4260</v>
      </c>
      <c r="D232" s="281" t="s">
        <v>46</v>
      </c>
      <c r="E232" s="812">
        <v>194773</v>
      </c>
      <c r="F232" s="812">
        <v>194773</v>
      </c>
      <c r="G232" s="499">
        <f t="shared" si="3"/>
        <v>100</v>
      </c>
      <c r="H232" s="503">
        <v>42508</v>
      </c>
      <c r="I232" s="499">
        <f t="shared" si="4"/>
        <v>21.824380175897069</v>
      </c>
      <c r="J232" s="499">
        <f t="shared" si="5"/>
        <v>21.824380175897069</v>
      </c>
      <c r="K232" s="504"/>
    </row>
    <row r="233" spans="1:11" ht="12.75" hidden="1" customHeight="1" x14ac:dyDescent="0.25">
      <c r="A233" s="807"/>
      <c r="B233" s="494"/>
      <c r="C233" s="500">
        <v>4270</v>
      </c>
      <c r="D233" s="281" t="s">
        <v>47</v>
      </c>
      <c r="E233" s="812"/>
      <c r="F233" s="812"/>
      <c r="G233" s="499" t="e">
        <f t="shared" si="3"/>
        <v>#DIV/0!</v>
      </c>
      <c r="H233" s="503"/>
      <c r="I233" s="499" t="e">
        <f t="shared" si="4"/>
        <v>#DIV/0!</v>
      </c>
      <c r="J233" s="499" t="e">
        <f t="shared" si="5"/>
        <v>#DIV/0!</v>
      </c>
      <c r="K233" s="504"/>
    </row>
    <row r="234" spans="1:11" ht="12.75" customHeight="1" x14ac:dyDescent="0.25">
      <c r="A234" s="807"/>
      <c r="B234" s="494"/>
      <c r="C234" s="500">
        <v>4270</v>
      </c>
      <c r="D234" s="281" t="s">
        <v>47</v>
      </c>
      <c r="E234" s="812">
        <v>13772</v>
      </c>
      <c r="F234" s="812">
        <v>13772</v>
      </c>
      <c r="G234" s="813">
        <f>SUM(F234/E234*100)</f>
        <v>100</v>
      </c>
      <c r="H234" s="503">
        <v>1746</v>
      </c>
      <c r="I234" s="499">
        <f t="shared" ref="I234" si="6">SUM(H234/F234*100)</f>
        <v>12.677897182689515</v>
      </c>
      <c r="J234" s="499">
        <f t="shared" ref="J234" si="7">SUM(H234/E234*100)</f>
        <v>12.677897182689515</v>
      </c>
      <c r="K234" s="504"/>
    </row>
    <row r="235" spans="1:11" ht="12.75" customHeight="1" x14ac:dyDescent="0.25">
      <c r="A235" s="807"/>
      <c r="B235" s="494"/>
      <c r="C235" s="500">
        <v>4280</v>
      </c>
      <c r="D235" s="281" t="s">
        <v>48</v>
      </c>
      <c r="E235" s="812">
        <v>5120</v>
      </c>
      <c r="F235" s="812">
        <v>5120</v>
      </c>
      <c r="G235" s="499">
        <f t="shared" si="3"/>
        <v>100</v>
      </c>
      <c r="H235" s="503">
        <v>4711</v>
      </c>
      <c r="I235" s="499">
        <f t="shared" si="4"/>
        <v>92.01171875</v>
      </c>
      <c r="J235" s="499">
        <f t="shared" si="5"/>
        <v>92.01171875</v>
      </c>
      <c r="K235" s="504"/>
    </row>
    <row r="236" spans="1:11" ht="12.75" customHeight="1" x14ac:dyDescent="0.25">
      <c r="A236" s="807"/>
      <c r="B236" s="494"/>
      <c r="C236" s="500">
        <v>4300</v>
      </c>
      <c r="D236" s="188" t="s">
        <v>22</v>
      </c>
      <c r="E236" s="812">
        <v>52486</v>
      </c>
      <c r="F236" s="812">
        <v>52486</v>
      </c>
      <c r="G236" s="499">
        <f t="shared" si="3"/>
        <v>100</v>
      </c>
      <c r="H236" s="503">
        <v>15206</v>
      </c>
      <c r="I236" s="499">
        <f t="shared" si="4"/>
        <v>28.971535266547271</v>
      </c>
      <c r="J236" s="499">
        <f t="shared" si="5"/>
        <v>28.971535266547271</v>
      </c>
      <c r="K236" s="504"/>
    </row>
    <row r="237" spans="1:11" ht="16.5" customHeight="1" x14ac:dyDescent="0.25">
      <c r="A237" s="807"/>
      <c r="B237" s="494"/>
      <c r="C237" s="517">
        <v>4360</v>
      </c>
      <c r="D237" s="935" t="s">
        <v>228</v>
      </c>
      <c r="E237" s="818">
        <v>6889</v>
      </c>
      <c r="F237" s="818">
        <v>6889</v>
      </c>
      <c r="G237" s="813">
        <f t="shared" si="3"/>
        <v>100</v>
      </c>
      <c r="H237" s="819">
        <v>1624</v>
      </c>
      <c r="I237" s="813">
        <f t="shared" si="4"/>
        <v>23.573813325591523</v>
      </c>
      <c r="J237" s="818">
        <f t="shared" si="5"/>
        <v>23.573813325591523</v>
      </c>
      <c r="K237" s="840"/>
    </row>
    <row r="238" spans="1:11" ht="12.75" customHeight="1" x14ac:dyDescent="0.25">
      <c r="A238" s="807"/>
      <c r="B238" s="494"/>
      <c r="C238" s="500">
        <v>4410</v>
      </c>
      <c r="D238" s="281" t="s">
        <v>54</v>
      </c>
      <c r="E238" s="812">
        <v>2755</v>
      </c>
      <c r="F238" s="812">
        <v>2755</v>
      </c>
      <c r="G238" s="846">
        <f t="shared" si="3"/>
        <v>100</v>
      </c>
      <c r="H238" s="503">
        <v>406</v>
      </c>
      <c r="I238" s="846">
        <f t="shared" si="4"/>
        <v>14.736842105263156</v>
      </c>
      <c r="J238" s="846">
        <f t="shared" si="5"/>
        <v>14.736842105263156</v>
      </c>
      <c r="K238" s="504"/>
    </row>
    <row r="239" spans="1:11" ht="12.75" customHeight="1" x14ac:dyDescent="0.25">
      <c r="A239" s="807"/>
      <c r="B239" s="494"/>
      <c r="C239" s="500">
        <v>4440</v>
      </c>
      <c r="D239" s="281" t="s">
        <v>55</v>
      </c>
      <c r="E239" s="812">
        <v>107098</v>
      </c>
      <c r="F239" s="812">
        <v>107098</v>
      </c>
      <c r="G239" s="846">
        <f t="shared" si="3"/>
        <v>100</v>
      </c>
      <c r="H239" s="503">
        <v>23231</v>
      </c>
      <c r="I239" s="846">
        <f t="shared" si="4"/>
        <v>21.691348111075836</v>
      </c>
      <c r="J239" s="846">
        <f t="shared" si="5"/>
        <v>21.691348111075836</v>
      </c>
      <c r="K239" s="504"/>
    </row>
    <row r="240" spans="1:11" ht="12.75" customHeight="1" x14ac:dyDescent="0.25">
      <c r="A240" s="807"/>
      <c r="B240" s="494"/>
      <c r="C240" s="500">
        <v>4480</v>
      </c>
      <c r="D240" s="281" t="s">
        <v>56</v>
      </c>
      <c r="E240" s="812">
        <v>844</v>
      </c>
      <c r="F240" s="812">
        <v>844</v>
      </c>
      <c r="G240" s="846">
        <f t="shared" si="3"/>
        <v>100</v>
      </c>
      <c r="H240" s="503">
        <v>187</v>
      </c>
      <c r="I240" s="846">
        <f t="shared" si="4"/>
        <v>22.156398104265403</v>
      </c>
      <c r="J240" s="846">
        <f t="shared" si="5"/>
        <v>22.156398104265403</v>
      </c>
      <c r="K240" s="504"/>
    </row>
    <row r="241" spans="1:11" ht="33.75" customHeight="1" x14ac:dyDescent="0.25">
      <c r="A241" s="1060"/>
      <c r="B241" s="1429"/>
      <c r="C241" s="849">
        <v>4700</v>
      </c>
      <c r="D241" s="576" t="s">
        <v>60</v>
      </c>
      <c r="E241" s="1063">
        <v>3451</v>
      </c>
      <c r="F241" s="1063">
        <v>3451</v>
      </c>
      <c r="G241" s="1062">
        <f t="shared" si="3"/>
        <v>100</v>
      </c>
      <c r="H241" s="1541">
        <v>365</v>
      </c>
      <c r="I241" s="1062">
        <f t="shared" si="4"/>
        <v>10.576644450883801</v>
      </c>
      <c r="J241" s="1062">
        <f t="shared" si="5"/>
        <v>10.576644450883801</v>
      </c>
      <c r="K241" s="1542"/>
    </row>
    <row r="242" spans="1:11" ht="15" customHeight="1" x14ac:dyDescent="0.25">
      <c r="A242" s="807"/>
      <c r="B242" s="494"/>
      <c r="C242" s="1538"/>
      <c r="D242" s="1415" t="s">
        <v>135</v>
      </c>
      <c r="E242" s="1539">
        <f>SUM(E243:E250)</f>
        <v>29471</v>
      </c>
      <c r="F242" s="1539">
        <f>SUM(F243:F250)</f>
        <v>29471</v>
      </c>
      <c r="G242" s="1540">
        <f t="shared" ref="G242:G263" si="8">SUM(F242/E242*100)</f>
        <v>100</v>
      </c>
      <c r="H242" s="1539">
        <f>SUM(H243:H250)</f>
        <v>105000</v>
      </c>
      <c r="I242" s="1540">
        <f t="shared" ref="I242:I252" si="9">SUM(H242/F242*100)</f>
        <v>356.282447151437</v>
      </c>
      <c r="J242" s="1540">
        <f t="shared" ref="J242:J252" si="10">SUM(H242/E242*100)</f>
        <v>356.282447151437</v>
      </c>
      <c r="K242" s="1402"/>
    </row>
    <row r="243" spans="1:11" ht="60" customHeight="1" x14ac:dyDescent="0.25">
      <c r="A243" s="807"/>
      <c r="B243" s="494"/>
      <c r="C243" s="1301">
        <v>2320</v>
      </c>
      <c r="D243" s="1302" t="s">
        <v>163</v>
      </c>
      <c r="E243" s="1303">
        <v>8000</v>
      </c>
      <c r="F243" s="1303">
        <v>8000</v>
      </c>
      <c r="G243" s="813">
        <f t="shared" si="8"/>
        <v>100</v>
      </c>
      <c r="H243" s="1303">
        <v>45000</v>
      </c>
      <c r="I243" s="813">
        <f t="shared" ref="I243" si="11">SUM(H243/F243*100)</f>
        <v>562.5</v>
      </c>
      <c r="J243" s="813">
        <f t="shared" ref="J243" si="12">SUM(H243/E243*100)</f>
        <v>562.5</v>
      </c>
      <c r="K243" s="1305"/>
    </row>
    <row r="244" spans="1:11" ht="12.75" customHeight="1" x14ac:dyDescent="0.25">
      <c r="A244" s="807"/>
      <c r="B244" s="494"/>
      <c r="C244" s="500">
        <v>4010</v>
      </c>
      <c r="D244" s="281" t="s">
        <v>39</v>
      </c>
      <c r="E244" s="812">
        <v>16471</v>
      </c>
      <c r="F244" s="812">
        <v>16471</v>
      </c>
      <c r="G244" s="499">
        <f t="shared" si="8"/>
        <v>100</v>
      </c>
      <c r="H244" s="503">
        <v>55000</v>
      </c>
      <c r="I244" s="499">
        <f t="shared" si="9"/>
        <v>333.92022342298583</v>
      </c>
      <c r="J244" s="499">
        <f t="shared" si="10"/>
        <v>333.92022342298583</v>
      </c>
      <c r="K244" s="504"/>
    </row>
    <row r="245" spans="1:11" ht="12.75" hidden="1" customHeight="1" x14ac:dyDescent="0.25">
      <c r="A245" s="807"/>
      <c r="B245" s="494"/>
      <c r="C245" s="500">
        <v>4110</v>
      </c>
      <c r="D245" s="281" t="s">
        <v>42</v>
      </c>
      <c r="E245" s="812"/>
      <c r="F245" s="812"/>
      <c r="G245" s="499" t="e">
        <f t="shared" si="8"/>
        <v>#DIV/0!</v>
      </c>
      <c r="H245" s="503"/>
      <c r="I245" s="499" t="e">
        <f t="shared" si="9"/>
        <v>#DIV/0!</v>
      </c>
      <c r="J245" s="499" t="e">
        <f t="shared" si="10"/>
        <v>#DIV/0!</v>
      </c>
      <c r="K245" s="504"/>
    </row>
    <row r="246" spans="1:11" ht="12.75" customHeight="1" x14ac:dyDescent="0.25">
      <c r="A246" s="807"/>
      <c r="B246" s="494"/>
      <c r="C246" s="500">
        <v>4170</v>
      </c>
      <c r="D246" s="281" t="s">
        <v>45</v>
      </c>
      <c r="E246" s="812">
        <v>5000</v>
      </c>
      <c r="F246" s="812">
        <v>5000</v>
      </c>
      <c r="G246" s="499">
        <f t="shared" si="8"/>
        <v>100</v>
      </c>
      <c r="H246" s="503">
        <v>5000</v>
      </c>
      <c r="I246" s="499">
        <f t="shared" si="9"/>
        <v>100</v>
      </c>
      <c r="J246" s="499">
        <f t="shared" si="10"/>
        <v>100</v>
      </c>
      <c r="K246" s="504"/>
    </row>
    <row r="247" spans="1:11" ht="12.75" hidden="1" customHeight="1" x14ac:dyDescent="0.25">
      <c r="A247" s="807"/>
      <c r="B247" s="494"/>
      <c r="C247" s="500">
        <v>4270</v>
      </c>
      <c r="D247" s="281" t="s">
        <v>47</v>
      </c>
      <c r="E247" s="812"/>
      <c r="F247" s="812"/>
      <c r="G247" s="499" t="e">
        <f t="shared" si="8"/>
        <v>#DIV/0!</v>
      </c>
      <c r="H247" s="503"/>
      <c r="I247" s="499" t="e">
        <f t="shared" si="9"/>
        <v>#DIV/0!</v>
      </c>
      <c r="J247" s="499" t="e">
        <f t="shared" si="10"/>
        <v>#DIV/0!</v>
      </c>
      <c r="K247" s="504"/>
    </row>
    <row r="248" spans="1:11" ht="30" hidden="1" customHeight="1" x14ac:dyDescent="0.25">
      <c r="A248" s="807"/>
      <c r="B248" s="494"/>
      <c r="C248" s="517">
        <v>6060</v>
      </c>
      <c r="D248" s="182" t="s">
        <v>62</v>
      </c>
      <c r="E248" s="818"/>
      <c r="F248" s="818"/>
      <c r="G248" s="813" t="e">
        <f t="shared" si="8"/>
        <v>#DIV/0!</v>
      </c>
      <c r="H248" s="819"/>
      <c r="I248" s="813"/>
      <c r="J248" s="813"/>
      <c r="K248" s="840"/>
    </row>
    <row r="249" spans="1:11" ht="15" hidden="1" customHeight="1" x14ac:dyDescent="0.25">
      <c r="A249" s="807"/>
      <c r="B249" s="494"/>
      <c r="C249" s="517">
        <v>4210</v>
      </c>
      <c r="D249" s="281" t="s">
        <v>31</v>
      </c>
      <c r="E249" s="818"/>
      <c r="F249" s="818"/>
      <c r="G249" s="499" t="e">
        <f t="shared" si="8"/>
        <v>#DIV/0!</v>
      </c>
      <c r="H249" s="819"/>
      <c r="I249" s="813"/>
      <c r="J249" s="813"/>
      <c r="K249" s="840"/>
    </row>
    <row r="250" spans="1:11" ht="14.25" hidden="1" customHeight="1" x14ac:dyDescent="0.25">
      <c r="A250" s="807"/>
      <c r="B250" s="494"/>
      <c r="C250" s="491">
        <v>4260</v>
      </c>
      <c r="D250" s="281" t="s">
        <v>46</v>
      </c>
      <c r="E250" s="824"/>
      <c r="F250" s="824"/>
      <c r="G250" s="499" t="e">
        <f t="shared" si="8"/>
        <v>#DIV/0!</v>
      </c>
      <c r="H250" s="857"/>
      <c r="I250" s="825"/>
      <c r="J250" s="825"/>
      <c r="K250" s="858"/>
    </row>
    <row r="251" spans="1:11" s="25" customFormat="1" ht="15" customHeight="1" x14ac:dyDescent="0.25">
      <c r="A251" s="783"/>
      <c r="B251" s="492">
        <v>80134</v>
      </c>
      <c r="C251" s="492"/>
      <c r="D251" s="493" t="s">
        <v>144</v>
      </c>
      <c r="E251" s="881">
        <f>SUM(E252+E264)</f>
        <v>783834</v>
      </c>
      <c r="F251" s="881">
        <f>SUM(F252+F264)</f>
        <v>783834</v>
      </c>
      <c r="G251" s="879">
        <f t="shared" si="8"/>
        <v>100</v>
      </c>
      <c r="H251" s="882">
        <f>SUM(H252+H264)</f>
        <v>783864</v>
      </c>
      <c r="I251" s="502">
        <f t="shared" si="9"/>
        <v>100.00382734099311</v>
      </c>
      <c r="J251" s="1128">
        <f t="shared" si="10"/>
        <v>100.00382734099311</v>
      </c>
      <c r="K251" s="1131"/>
    </row>
    <row r="252" spans="1:11" s="26" customFormat="1" ht="15" customHeight="1" x14ac:dyDescent="0.25">
      <c r="A252" s="807"/>
      <c r="B252" s="494"/>
      <c r="C252" s="533"/>
      <c r="D252" s="493" t="s">
        <v>133</v>
      </c>
      <c r="E252" s="881">
        <f>SUM(E253:E263)</f>
        <v>783834</v>
      </c>
      <c r="F252" s="881">
        <f>SUM(F253:F263)</f>
        <v>783834</v>
      </c>
      <c r="G252" s="879">
        <f t="shared" si="8"/>
        <v>100</v>
      </c>
      <c r="H252" s="882">
        <f>SUM(H253:H263)</f>
        <v>783864</v>
      </c>
      <c r="I252" s="502">
        <f t="shared" si="9"/>
        <v>100.00382734099311</v>
      </c>
      <c r="J252" s="1128">
        <f t="shared" si="10"/>
        <v>100.00382734099311</v>
      </c>
      <c r="K252" s="1129"/>
    </row>
    <row r="253" spans="1:11" s="26" customFormat="1" ht="12.75" customHeight="1" x14ac:dyDescent="0.25">
      <c r="A253" s="807"/>
      <c r="B253" s="494"/>
      <c r="C253" s="495">
        <v>3020</v>
      </c>
      <c r="D253" s="116" t="s">
        <v>37</v>
      </c>
      <c r="E253" s="842">
        <v>900</v>
      </c>
      <c r="F253" s="842">
        <v>900</v>
      </c>
      <c r="G253" s="843">
        <f t="shared" si="8"/>
        <v>100</v>
      </c>
      <c r="H253" s="847">
        <v>900</v>
      </c>
      <c r="I253" s="848">
        <f t="shared" ref="I253:I263" si="13">SUM(H253/F253*100)</f>
        <v>100</v>
      </c>
      <c r="J253" s="1068">
        <f t="shared" ref="J253:J263" si="14">SUM(H253/E253*100)</f>
        <v>100</v>
      </c>
      <c r="K253" s="1069"/>
    </row>
    <row r="254" spans="1:11" ht="12.75" customHeight="1" x14ac:dyDescent="0.25">
      <c r="A254" s="807"/>
      <c r="B254" s="494"/>
      <c r="C254" s="500">
        <v>4010</v>
      </c>
      <c r="D254" s="281" t="s">
        <v>39</v>
      </c>
      <c r="E254" s="812">
        <v>504140</v>
      </c>
      <c r="F254" s="812">
        <v>504140</v>
      </c>
      <c r="G254" s="499">
        <f t="shared" si="8"/>
        <v>100</v>
      </c>
      <c r="H254" s="503">
        <v>497871</v>
      </c>
      <c r="I254" s="499">
        <f t="shared" si="13"/>
        <v>98.756496211369864</v>
      </c>
      <c r="J254" s="499">
        <f t="shared" si="14"/>
        <v>98.756496211369864</v>
      </c>
      <c r="K254" s="504"/>
    </row>
    <row r="255" spans="1:11" ht="12.75" customHeight="1" x14ac:dyDescent="0.25">
      <c r="A255" s="807"/>
      <c r="B255" s="494"/>
      <c r="C255" s="500">
        <v>4040</v>
      </c>
      <c r="D255" s="281" t="s">
        <v>41</v>
      </c>
      <c r="E255" s="812">
        <v>37882</v>
      </c>
      <c r="F255" s="812">
        <v>37882</v>
      </c>
      <c r="G255" s="499">
        <f t="shared" si="8"/>
        <v>100</v>
      </c>
      <c r="H255" s="503">
        <v>49000</v>
      </c>
      <c r="I255" s="499">
        <f t="shared" si="13"/>
        <v>129.34903120215407</v>
      </c>
      <c r="J255" s="499">
        <f t="shared" si="14"/>
        <v>129.34903120215407</v>
      </c>
      <c r="K255" s="504"/>
    </row>
    <row r="256" spans="1:11" ht="12.75" customHeight="1" x14ac:dyDescent="0.25">
      <c r="A256" s="807"/>
      <c r="B256" s="494"/>
      <c r="C256" s="500">
        <v>4110</v>
      </c>
      <c r="D256" s="281" t="s">
        <v>42</v>
      </c>
      <c r="E256" s="812">
        <v>95200</v>
      </c>
      <c r="F256" s="812">
        <v>95200</v>
      </c>
      <c r="G256" s="499">
        <f t="shared" si="8"/>
        <v>100</v>
      </c>
      <c r="H256" s="503">
        <v>94900</v>
      </c>
      <c r="I256" s="499">
        <f t="shared" si="13"/>
        <v>99.684873949579838</v>
      </c>
      <c r="J256" s="499">
        <f t="shared" si="14"/>
        <v>99.684873949579838</v>
      </c>
      <c r="K256" s="504"/>
    </row>
    <row r="257" spans="1:11" ht="12.75" customHeight="1" x14ac:dyDescent="0.25">
      <c r="A257" s="807"/>
      <c r="B257" s="494"/>
      <c r="C257" s="500">
        <v>4120</v>
      </c>
      <c r="D257" s="281" t="s">
        <v>43</v>
      </c>
      <c r="E257" s="812">
        <v>13500</v>
      </c>
      <c r="F257" s="812">
        <v>13500</v>
      </c>
      <c r="G257" s="499">
        <f t="shared" si="8"/>
        <v>100</v>
      </c>
      <c r="H257" s="503">
        <v>13400</v>
      </c>
      <c r="I257" s="499">
        <f t="shared" si="13"/>
        <v>99.259259259259252</v>
      </c>
      <c r="J257" s="499">
        <f t="shared" si="14"/>
        <v>99.259259259259252</v>
      </c>
      <c r="K257" s="504"/>
    </row>
    <row r="258" spans="1:11" ht="12.75" customHeight="1" x14ac:dyDescent="0.25">
      <c r="A258" s="807"/>
      <c r="B258" s="494"/>
      <c r="C258" s="500">
        <v>4210</v>
      </c>
      <c r="D258" s="281" t="s">
        <v>31</v>
      </c>
      <c r="E258" s="812">
        <v>21426</v>
      </c>
      <c r="F258" s="812">
        <v>21426</v>
      </c>
      <c r="G258" s="499">
        <f t="shared" si="8"/>
        <v>100</v>
      </c>
      <c r="H258" s="503">
        <v>21426</v>
      </c>
      <c r="I258" s="974">
        <f>SUM(H258/F258*100)</f>
        <v>100</v>
      </c>
      <c r="J258" s="974">
        <f>SUM(H258/E258*100)</f>
        <v>100</v>
      </c>
      <c r="K258" s="504"/>
    </row>
    <row r="259" spans="1:11" ht="12.75" customHeight="1" x14ac:dyDescent="0.25">
      <c r="A259" s="807"/>
      <c r="B259" s="494"/>
      <c r="C259" s="500">
        <v>4220</v>
      </c>
      <c r="D259" s="281" t="s">
        <v>157</v>
      </c>
      <c r="E259" s="812">
        <v>1500</v>
      </c>
      <c r="F259" s="812">
        <v>1500</v>
      </c>
      <c r="G259" s="499">
        <f t="shared" si="8"/>
        <v>100</v>
      </c>
      <c r="H259" s="503">
        <v>1500</v>
      </c>
      <c r="I259" s="974">
        <f>SUM(H259/F259*100)</f>
        <v>100</v>
      </c>
      <c r="J259" s="974">
        <f>SUM(H259/E259*100)</f>
        <v>100</v>
      </c>
      <c r="K259" s="504"/>
    </row>
    <row r="260" spans="1:11" ht="12.75" customHeight="1" x14ac:dyDescent="0.25">
      <c r="A260" s="807"/>
      <c r="B260" s="494"/>
      <c r="C260" s="500">
        <v>4240</v>
      </c>
      <c r="D260" s="281" t="s">
        <v>86</v>
      </c>
      <c r="E260" s="812">
        <v>41180</v>
      </c>
      <c r="F260" s="812">
        <v>41180</v>
      </c>
      <c r="G260" s="499">
        <f t="shared" si="8"/>
        <v>100</v>
      </c>
      <c r="H260" s="503">
        <v>41180</v>
      </c>
      <c r="I260" s="974">
        <f>SUM(H260/F260*100)</f>
        <v>100</v>
      </c>
      <c r="J260" s="974">
        <f>SUM(H260/E260*100)</f>
        <v>100</v>
      </c>
      <c r="K260" s="504"/>
    </row>
    <row r="261" spans="1:11" ht="12.75" customHeight="1" x14ac:dyDescent="0.25">
      <c r="A261" s="807"/>
      <c r="B261" s="494"/>
      <c r="C261" s="500">
        <v>4260</v>
      </c>
      <c r="D261" s="281" t="s">
        <v>46</v>
      </c>
      <c r="E261" s="812">
        <v>36717</v>
      </c>
      <c r="F261" s="812">
        <v>36717</v>
      </c>
      <c r="G261" s="499">
        <f t="shared" si="8"/>
        <v>100</v>
      </c>
      <c r="H261" s="503">
        <v>36717</v>
      </c>
      <c r="I261" s="974">
        <f>SUM(H261/F261*100)</f>
        <v>100</v>
      </c>
      <c r="J261" s="974">
        <f>SUM(H261/E261*100)</f>
        <v>100</v>
      </c>
      <c r="K261" s="504"/>
    </row>
    <row r="262" spans="1:11" ht="12.75" customHeight="1" x14ac:dyDescent="0.25">
      <c r="A262" s="807"/>
      <c r="B262" s="494"/>
      <c r="C262" s="500">
        <v>4440</v>
      </c>
      <c r="D262" s="281" t="s">
        <v>55</v>
      </c>
      <c r="E262" s="812">
        <v>23039</v>
      </c>
      <c r="F262" s="812">
        <v>23039</v>
      </c>
      <c r="G262" s="499">
        <f t="shared" si="8"/>
        <v>100</v>
      </c>
      <c r="H262" s="503">
        <v>18720</v>
      </c>
      <c r="I262" s="499">
        <f t="shared" si="13"/>
        <v>81.253526628759928</v>
      </c>
      <c r="J262" s="499">
        <f t="shared" si="14"/>
        <v>81.253526628759928</v>
      </c>
      <c r="K262" s="504"/>
    </row>
    <row r="263" spans="1:11" ht="12.75" customHeight="1" x14ac:dyDescent="0.25">
      <c r="A263" s="807"/>
      <c r="B263" s="494"/>
      <c r="C263" s="849">
        <v>4780</v>
      </c>
      <c r="D263" s="850" t="s">
        <v>134</v>
      </c>
      <c r="E263" s="851">
        <v>8350</v>
      </c>
      <c r="F263" s="851">
        <v>8350</v>
      </c>
      <c r="G263" s="852">
        <f t="shared" si="8"/>
        <v>100</v>
      </c>
      <c r="H263" s="853">
        <v>8250</v>
      </c>
      <c r="I263" s="852">
        <f t="shared" si="13"/>
        <v>98.802395209580837</v>
      </c>
      <c r="J263" s="852">
        <f t="shared" si="14"/>
        <v>98.802395209580837</v>
      </c>
      <c r="K263" s="854"/>
    </row>
    <row r="264" spans="1:11" ht="12.75" hidden="1" customHeight="1" x14ac:dyDescent="0.25">
      <c r="A264" s="807"/>
      <c r="B264" s="494"/>
      <c r="C264" s="494"/>
      <c r="D264" s="883" t="s">
        <v>135</v>
      </c>
      <c r="E264" s="868">
        <f>SUM(E265:E266)</f>
        <v>0</v>
      </c>
      <c r="F264" s="868">
        <f>SUM(F265:F266)</f>
        <v>0</v>
      </c>
      <c r="G264" s="869"/>
      <c r="H264" s="870">
        <f>SUM(H265:H266)</f>
        <v>0</v>
      </c>
      <c r="I264" s="869"/>
      <c r="J264" s="869"/>
      <c r="K264" s="862"/>
    </row>
    <row r="265" spans="1:11" ht="12.75" hidden="1" customHeight="1" x14ac:dyDescent="0.25">
      <c r="A265" s="807"/>
      <c r="B265" s="494"/>
      <c r="C265" s="1072">
        <v>4010</v>
      </c>
      <c r="D265" s="1073" t="s">
        <v>39</v>
      </c>
      <c r="E265" s="1074"/>
      <c r="F265" s="1074"/>
      <c r="G265" s="1075"/>
      <c r="H265" s="1076"/>
      <c r="I265" s="1075"/>
      <c r="J265" s="1075"/>
      <c r="K265" s="1077"/>
    </row>
    <row r="266" spans="1:11" ht="12.75" hidden="1" customHeight="1" x14ac:dyDescent="0.25">
      <c r="A266" s="807"/>
      <c r="B266" s="494"/>
      <c r="C266" s="511">
        <v>4110</v>
      </c>
      <c r="D266" s="512" t="s">
        <v>42</v>
      </c>
      <c r="E266" s="855"/>
      <c r="F266" s="855"/>
      <c r="G266" s="832"/>
      <c r="H266" s="831"/>
      <c r="I266" s="832"/>
      <c r="J266" s="832"/>
      <c r="K266" s="833"/>
    </row>
    <row r="267" spans="1:11" ht="15" customHeight="1" x14ac:dyDescent="0.25">
      <c r="A267" s="807"/>
      <c r="B267" s="492">
        <v>80146</v>
      </c>
      <c r="C267" s="492"/>
      <c r="D267" s="493" t="s">
        <v>145</v>
      </c>
      <c r="E267" s="856">
        <f>SUM(E268+E271+E276+E281+E285)</f>
        <v>46062</v>
      </c>
      <c r="F267" s="856">
        <f>SUM(F268+F271+F276+F281+F285)</f>
        <v>46062</v>
      </c>
      <c r="G267" s="502">
        <f t="shared" ref="G267:G288" si="15">SUM(F267/E267*100)</f>
        <v>100</v>
      </c>
      <c r="H267" s="501">
        <f>SUM(H268+H271+H276+H281+H285)</f>
        <v>80000</v>
      </c>
      <c r="I267" s="502">
        <f t="shared" ref="I267:I286" si="16">SUM(H267/F267*100)</f>
        <v>173.6789544526942</v>
      </c>
      <c r="J267" s="1128">
        <f t="shared" ref="J267:J286" si="17">SUM(H267/E267*100)</f>
        <v>173.6789544526942</v>
      </c>
      <c r="K267" s="1129"/>
    </row>
    <row r="268" spans="1:11" ht="15" customHeight="1" x14ac:dyDescent="0.25">
      <c r="A268" s="807"/>
      <c r="B268" s="494"/>
      <c r="C268" s="1070"/>
      <c r="D268" s="1078" t="s">
        <v>138</v>
      </c>
      <c r="E268" s="1079">
        <f>SUM(E269:E270)</f>
        <v>4400</v>
      </c>
      <c r="F268" s="1079">
        <f>SUM(F269:F270)</f>
        <v>4400</v>
      </c>
      <c r="G268" s="1080">
        <f t="shared" si="15"/>
        <v>100</v>
      </c>
      <c r="H268" s="1081">
        <f>SUM(H269:H270)</f>
        <v>0</v>
      </c>
      <c r="I268" s="1080">
        <f t="shared" si="16"/>
        <v>0</v>
      </c>
      <c r="J268" s="1080">
        <f t="shared" si="17"/>
        <v>0</v>
      </c>
      <c r="K268" s="1071"/>
    </row>
    <row r="269" spans="1:11" ht="12.75" hidden="1" customHeight="1" x14ac:dyDescent="0.25">
      <c r="A269" s="807"/>
      <c r="B269" s="494"/>
      <c r="C269" s="511">
        <v>4410</v>
      </c>
      <c r="D269" s="512" t="s">
        <v>54</v>
      </c>
      <c r="E269" s="938"/>
      <c r="F269" s="938"/>
      <c r="G269" s="939" t="e">
        <f t="shared" si="15"/>
        <v>#DIV/0!</v>
      </c>
      <c r="H269" s="940"/>
      <c r="I269" s="939" t="e">
        <f t="shared" si="16"/>
        <v>#DIV/0!</v>
      </c>
      <c r="J269" s="939" t="e">
        <f t="shared" si="17"/>
        <v>#DIV/0!</v>
      </c>
      <c r="K269" s="941"/>
    </row>
    <row r="270" spans="1:11" ht="32.25" customHeight="1" x14ac:dyDescent="0.25">
      <c r="A270" s="807"/>
      <c r="B270" s="494"/>
      <c r="C270" s="491">
        <v>4700</v>
      </c>
      <c r="D270" s="560" t="s">
        <v>60</v>
      </c>
      <c r="E270" s="824">
        <v>4400</v>
      </c>
      <c r="F270" s="824">
        <v>4400</v>
      </c>
      <c r="G270" s="825">
        <f t="shared" si="15"/>
        <v>100</v>
      </c>
      <c r="H270" s="857"/>
      <c r="I270" s="825">
        <f t="shared" si="16"/>
        <v>0</v>
      </c>
      <c r="J270" s="825">
        <f t="shared" si="17"/>
        <v>0</v>
      </c>
      <c r="K270" s="858"/>
    </row>
    <row r="271" spans="1:11" ht="15" customHeight="1" x14ac:dyDescent="0.25">
      <c r="A271" s="807"/>
      <c r="B271" s="494"/>
      <c r="C271" s="531"/>
      <c r="D271" s="493" t="s">
        <v>143</v>
      </c>
      <c r="E271" s="856">
        <f>SUM(E272:E275)</f>
        <v>7500</v>
      </c>
      <c r="F271" s="856">
        <f>SUM(F272:F275)</f>
        <v>7500</v>
      </c>
      <c r="G271" s="502">
        <f t="shared" si="15"/>
        <v>100</v>
      </c>
      <c r="H271" s="501">
        <f>SUM(H272:H275)</f>
        <v>0</v>
      </c>
      <c r="I271" s="502">
        <f t="shared" si="16"/>
        <v>0</v>
      </c>
      <c r="J271" s="1128">
        <f t="shared" si="17"/>
        <v>0</v>
      </c>
      <c r="K271" s="1132"/>
    </row>
    <row r="272" spans="1:11" ht="12.75" hidden="1" customHeight="1" x14ac:dyDescent="0.25">
      <c r="A272" s="807"/>
      <c r="B272" s="494"/>
      <c r="C272" s="808">
        <v>4300</v>
      </c>
      <c r="D272" s="859" t="s">
        <v>22</v>
      </c>
      <c r="E272" s="809"/>
      <c r="F272" s="809"/>
      <c r="G272" s="810" t="e">
        <f t="shared" si="15"/>
        <v>#DIV/0!</v>
      </c>
      <c r="H272" s="811"/>
      <c r="I272" s="810" t="e">
        <f t="shared" si="16"/>
        <v>#DIV/0!</v>
      </c>
      <c r="J272" s="1075" t="e">
        <f t="shared" si="17"/>
        <v>#DIV/0!</v>
      </c>
      <c r="K272" s="1077"/>
    </row>
    <row r="273" spans="1:11" ht="12.75" hidden="1" customHeight="1" x14ac:dyDescent="0.25">
      <c r="A273" s="807"/>
      <c r="B273" s="494"/>
      <c r="C273" s="511">
        <v>4300</v>
      </c>
      <c r="D273" s="859" t="s">
        <v>22</v>
      </c>
      <c r="E273" s="938"/>
      <c r="F273" s="938"/>
      <c r="G273" s="510" t="e">
        <f t="shared" si="15"/>
        <v>#DIV/0!</v>
      </c>
      <c r="H273" s="940"/>
      <c r="I273" s="939"/>
      <c r="J273" s="939"/>
      <c r="K273" s="941"/>
    </row>
    <row r="274" spans="1:11" ht="12.75" hidden="1" customHeight="1" x14ac:dyDescent="0.25">
      <c r="A274" s="807"/>
      <c r="B274" s="494"/>
      <c r="C274" s="500">
        <v>4410</v>
      </c>
      <c r="D274" s="281" t="s">
        <v>54</v>
      </c>
      <c r="E274" s="812"/>
      <c r="F274" s="812"/>
      <c r="G274" s="499" t="e">
        <f t="shared" si="15"/>
        <v>#DIV/0!</v>
      </c>
      <c r="H274" s="503"/>
      <c r="I274" s="499" t="e">
        <f t="shared" si="16"/>
        <v>#DIV/0!</v>
      </c>
      <c r="J274" s="499" t="e">
        <f t="shared" si="17"/>
        <v>#DIV/0!</v>
      </c>
      <c r="K274" s="504"/>
    </row>
    <row r="275" spans="1:11" ht="30" customHeight="1" x14ac:dyDescent="0.25">
      <c r="A275" s="807"/>
      <c r="B275" s="494"/>
      <c r="C275" s="491">
        <v>4700</v>
      </c>
      <c r="D275" s="560" t="s">
        <v>60</v>
      </c>
      <c r="E275" s="824">
        <v>7500</v>
      </c>
      <c r="F275" s="824">
        <v>7500</v>
      </c>
      <c r="G275" s="825">
        <f t="shared" si="15"/>
        <v>100</v>
      </c>
      <c r="H275" s="857"/>
      <c r="I275" s="825">
        <f t="shared" si="16"/>
        <v>0</v>
      </c>
      <c r="J275" s="825">
        <f t="shared" si="17"/>
        <v>0</v>
      </c>
      <c r="K275" s="858"/>
    </row>
    <row r="276" spans="1:11" ht="15" customHeight="1" x14ac:dyDescent="0.25">
      <c r="A276" s="807"/>
      <c r="B276" s="494"/>
      <c r="C276" s="531"/>
      <c r="D276" s="493" t="s">
        <v>140</v>
      </c>
      <c r="E276" s="856">
        <f>SUM(E277:E280)</f>
        <v>8500</v>
      </c>
      <c r="F276" s="856">
        <f>SUM(F277:F280)</f>
        <v>8500</v>
      </c>
      <c r="G276" s="502">
        <f t="shared" si="15"/>
        <v>100</v>
      </c>
      <c r="H276" s="501">
        <f>SUM(H277:H280)</f>
        <v>0</v>
      </c>
      <c r="I276" s="502">
        <f t="shared" si="16"/>
        <v>0</v>
      </c>
      <c r="J276" s="1128">
        <f t="shared" si="17"/>
        <v>0</v>
      </c>
      <c r="K276" s="1130"/>
    </row>
    <row r="277" spans="1:11" ht="12.75" hidden="1" customHeight="1" x14ac:dyDescent="0.25">
      <c r="A277" s="807"/>
      <c r="B277" s="494"/>
      <c r="C277" s="808">
        <v>4300</v>
      </c>
      <c r="D277" s="859" t="s">
        <v>22</v>
      </c>
      <c r="E277" s="809"/>
      <c r="F277" s="809"/>
      <c r="G277" s="810" t="e">
        <f t="shared" si="15"/>
        <v>#DIV/0!</v>
      </c>
      <c r="H277" s="811"/>
      <c r="I277" s="810" t="e">
        <f t="shared" si="16"/>
        <v>#DIV/0!</v>
      </c>
      <c r="J277" s="1075" t="e">
        <f t="shared" si="17"/>
        <v>#DIV/0!</v>
      </c>
      <c r="K277" s="1077"/>
    </row>
    <row r="278" spans="1:11" ht="12.75" hidden="1" customHeight="1" x14ac:dyDescent="0.25">
      <c r="A278" s="807"/>
      <c r="B278" s="494"/>
      <c r="C278" s="808">
        <v>4300</v>
      </c>
      <c r="D278" s="859" t="s">
        <v>22</v>
      </c>
      <c r="E278" s="812"/>
      <c r="F278" s="812"/>
      <c r="G278" s="499" t="e">
        <f t="shared" si="15"/>
        <v>#DIV/0!</v>
      </c>
      <c r="H278" s="503"/>
      <c r="I278" s="499" t="e">
        <f t="shared" si="16"/>
        <v>#DIV/0!</v>
      </c>
      <c r="J278" s="499" t="e">
        <f t="shared" si="17"/>
        <v>#DIV/0!</v>
      </c>
      <c r="K278" s="504"/>
    </row>
    <row r="279" spans="1:11" ht="12.75" hidden="1" customHeight="1" x14ac:dyDescent="0.25">
      <c r="A279" s="807"/>
      <c r="B279" s="494"/>
      <c r="C279" s="500">
        <v>4410</v>
      </c>
      <c r="D279" s="281" t="s">
        <v>54</v>
      </c>
      <c r="E279" s="836"/>
      <c r="F279" s="836"/>
      <c r="G279" s="837" t="e">
        <f t="shared" si="15"/>
        <v>#DIV/0!</v>
      </c>
      <c r="H279" s="838"/>
      <c r="I279" s="974" t="e">
        <f>SUM(H279/F279*100)</f>
        <v>#DIV/0!</v>
      </c>
      <c r="J279" s="974" t="e">
        <f>SUM(H279/E279*100)</f>
        <v>#DIV/0!</v>
      </c>
      <c r="K279" s="839"/>
    </row>
    <row r="280" spans="1:11" ht="33.6" customHeight="1" x14ac:dyDescent="0.25">
      <c r="A280" s="807"/>
      <c r="B280" s="494"/>
      <c r="C280" s="491">
        <v>4700</v>
      </c>
      <c r="D280" s="560" t="s">
        <v>60</v>
      </c>
      <c r="E280" s="824">
        <v>8500</v>
      </c>
      <c r="F280" s="824">
        <v>8500</v>
      </c>
      <c r="G280" s="825">
        <f t="shared" si="15"/>
        <v>100</v>
      </c>
      <c r="H280" s="857"/>
      <c r="I280" s="825">
        <f t="shared" si="16"/>
        <v>0</v>
      </c>
      <c r="J280" s="825">
        <f t="shared" si="17"/>
        <v>0</v>
      </c>
      <c r="K280" s="858"/>
    </row>
    <row r="281" spans="1:11" ht="15" hidden="1" customHeight="1" x14ac:dyDescent="0.25">
      <c r="A281" s="807"/>
      <c r="B281" s="494"/>
      <c r="C281" s="1245"/>
      <c r="D281" s="1183" t="s">
        <v>142</v>
      </c>
      <c r="E281" s="1202">
        <f>SUM(E282:E284)</f>
        <v>0</v>
      </c>
      <c r="F281" s="1202">
        <f>SUM(F282:F284)</f>
        <v>0</v>
      </c>
      <c r="G281" s="1128" t="e">
        <f t="shared" si="15"/>
        <v>#DIV/0!</v>
      </c>
      <c r="H281" s="1246">
        <f>SUM(H282:H284)</f>
        <v>0</v>
      </c>
      <c r="I281" s="1128" t="e">
        <f t="shared" si="16"/>
        <v>#DIV/0!</v>
      </c>
      <c r="J281" s="1128" t="e">
        <f t="shared" si="17"/>
        <v>#DIV/0!</v>
      </c>
      <c r="K281" s="1130"/>
    </row>
    <row r="282" spans="1:11" ht="12.75" hidden="1" customHeight="1" x14ac:dyDescent="0.25">
      <c r="A282" s="807"/>
      <c r="B282" s="494"/>
      <c r="C282" s="1526">
        <v>4300</v>
      </c>
      <c r="D282" s="1544" t="s">
        <v>22</v>
      </c>
      <c r="E282" s="1537"/>
      <c r="F282" s="1537"/>
      <c r="G282" s="1491" t="e">
        <f t="shared" si="15"/>
        <v>#DIV/0!</v>
      </c>
      <c r="H282" s="1490"/>
      <c r="I282" s="1491" t="e">
        <f t="shared" si="16"/>
        <v>#DIV/0!</v>
      </c>
      <c r="J282" s="1491" t="e">
        <f t="shared" si="17"/>
        <v>#DIV/0!</v>
      </c>
      <c r="K282" s="1492"/>
    </row>
    <row r="283" spans="1:11" ht="12.75" hidden="1" customHeight="1" x14ac:dyDescent="0.25">
      <c r="A283" s="807"/>
      <c r="B283" s="494"/>
      <c r="C283" s="500">
        <v>4410</v>
      </c>
      <c r="D283" s="281" t="s">
        <v>54</v>
      </c>
      <c r="E283" s="812"/>
      <c r="F283" s="812"/>
      <c r="G283" s="499" t="e">
        <f t="shared" si="15"/>
        <v>#DIV/0!</v>
      </c>
      <c r="H283" s="503"/>
      <c r="I283" s="499" t="e">
        <f t="shared" si="16"/>
        <v>#DIV/0!</v>
      </c>
      <c r="J283" s="499" t="e">
        <f t="shared" si="17"/>
        <v>#DIV/0!</v>
      </c>
      <c r="K283" s="504"/>
    </row>
    <row r="284" spans="1:11" ht="38.25" hidden="1" customHeight="1" x14ac:dyDescent="0.25">
      <c r="A284" s="807"/>
      <c r="B284" s="494"/>
      <c r="C284" s="491">
        <v>4700</v>
      </c>
      <c r="D284" s="234" t="s">
        <v>60</v>
      </c>
      <c r="E284" s="824">
        <v>0</v>
      </c>
      <c r="F284" s="824">
        <v>0</v>
      </c>
      <c r="G284" s="825" t="e">
        <f t="shared" si="15"/>
        <v>#DIV/0!</v>
      </c>
      <c r="H284" s="857"/>
      <c r="I284" s="825" t="e">
        <f t="shared" si="16"/>
        <v>#DIV/0!</v>
      </c>
      <c r="J284" s="825" t="e">
        <f t="shared" si="17"/>
        <v>#DIV/0!</v>
      </c>
      <c r="K284" s="858"/>
    </row>
    <row r="285" spans="1:11" ht="15" customHeight="1" x14ac:dyDescent="0.25">
      <c r="A285" s="807"/>
      <c r="B285" s="494"/>
      <c r="C285" s="1376"/>
      <c r="D285" s="1183" t="s">
        <v>135</v>
      </c>
      <c r="E285" s="1202">
        <f>SUM(E286:E288)</f>
        <v>25662</v>
      </c>
      <c r="F285" s="1202">
        <f>SUM(F286:F288)</f>
        <v>25662</v>
      </c>
      <c r="G285" s="1128">
        <f t="shared" si="15"/>
        <v>100</v>
      </c>
      <c r="H285" s="1246">
        <f>SUM(H286:H288)</f>
        <v>80000</v>
      </c>
      <c r="I285" s="1128">
        <f t="shared" si="16"/>
        <v>311.74499259605642</v>
      </c>
      <c r="J285" s="1128">
        <f t="shared" si="17"/>
        <v>311.74499259605642</v>
      </c>
      <c r="K285" s="1131"/>
    </row>
    <row r="286" spans="1:11" ht="12.75" customHeight="1" x14ac:dyDescent="0.25">
      <c r="A286" s="1060"/>
      <c r="B286" s="1429"/>
      <c r="C286" s="1545">
        <v>4300</v>
      </c>
      <c r="D286" s="1546" t="s">
        <v>22</v>
      </c>
      <c r="E286" s="1547">
        <v>10000</v>
      </c>
      <c r="F286" s="1547">
        <v>10000</v>
      </c>
      <c r="G286" s="1548">
        <f t="shared" si="15"/>
        <v>100</v>
      </c>
      <c r="H286" s="1549">
        <v>80000</v>
      </c>
      <c r="I286" s="1548">
        <f t="shared" si="16"/>
        <v>800</v>
      </c>
      <c r="J286" s="1548">
        <f t="shared" si="17"/>
        <v>800</v>
      </c>
      <c r="K286" s="1536"/>
    </row>
    <row r="287" spans="1:11" ht="12.75" hidden="1" customHeight="1" x14ac:dyDescent="0.25">
      <c r="A287" s="807"/>
      <c r="B287" s="494"/>
      <c r="C287" s="511">
        <v>4410</v>
      </c>
      <c r="D287" s="512" t="s">
        <v>54</v>
      </c>
      <c r="E287" s="931"/>
      <c r="F287" s="931"/>
      <c r="G287" s="939" t="e">
        <f t="shared" si="15"/>
        <v>#DIV/0!</v>
      </c>
      <c r="H287" s="274"/>
      <c r="I287" s="1543" t="e">
        <f>SUM(H287/F287*100)</f>
        <v>#DIV/0!</v>
      </c>
      <c r="J287" s="1543" t="e">
        <f>SUM(H287/E287*100)</f>
        <v>#DIV/0!</v>
      </c>
      <c r="K287" s="933"/>
    </row>
    <row r="288" spans="1:11" ht="30" customHeight="1" x14ac:dyDescent="0.25">
      <c r="A288" s="807"/>
      <c r="B288" s="494"/>
      <c r="C288" s="491">
        <v>4700</v>
      </c>
      <c r="D288" s="234" t="s">
        <v>60</v>
      </c>
      <c r="E288" s="824">
        <v>15662</v>
      </c>
      <c r="F288" s="824">
        <v>15662</v>
      </c>
      <c r="G288" s="825">
        <f t="shared" si="15"/>
        <v>100</v>
      </c>
      <c r="H288" s="1380"/>
      <c r="I288" s="1059">
        <f>SUM(H288/F288*100)</f>
        <v>0</v>
      </c>
      <c r="J288" s="1059">
        <f>SUM(H288/E288*100)</f>
        <v>0</v>
      </c>
      <c r="K288" s="858"/>
    </row>
    <row r="289" spans="1:11" ht="96.6" customHeight="1" x14ac:dyDescent="0.25">
      <c r="A289" s="807"/>
      <c r="B289" s="492">
        <v>80150</v>
      </c>
      <c r="C289" s="492"/>
      <c r="D289" s="323" t="s">
        <v>213</v>
      </c>
      <c r="E289" s="856">
        <f>SUM(E290+E299+E318)</f>
        <v>229347</v>
      </c>
      <c r="F289" s="856">
        <f t="shared" ref="F289:H289" si="18">SUM(F290+F299+F318)</f>
        <v>229347</v>
      </c>
      <c r="G289" s="502">
        <f>SUM(F289/E289*100)</f>
        <v>100</v>
      </c>
      <c r="H289" s="856">
        <f t="shared" si="18"/>
        <v>0</v>
      </c>
      <c r="I289" s="502">
        <f>SUM(H289/F289*100)</f>
        <v>0</v>
      </c>
      <c r="J289" s="1128">
        <f>SUM(H289/E289*100)</f>
        <v>0</v>
      </c>
      <c r="K289" s="1134"/>
    </row>
    <row r="290" spans="1:11" ht="18.75" customHeight="1" x14ac:dyDescent="0.25">
      <c r="A290" s="807"/>
      <c r="B290" s="494"/>
      <c r="C290" s="829"/>
      <c r="D290" s="493" t="s">
        <v>138</v>
      </c>
      <c r="E290" s="856">
        <f>SUM(E291:E298)</f>
        <v>102637</v>
      </c>
      <c r="F290" s="856">
        <f t="shared" ref="F290:J290" si="19">SUM(F291:F298)</f>
        <v>102637</v>
      </c>
      <c r="G290" s="856">
        <f t="shared" si="19"/>
        <v>800</v>
      </c>
      <c r="H290" s="856">
        <f t="shared" si="19"/>
        <v>0</v>
      </c>
      <c r="I290" s="856">
        <f t="shared" si="19"/>
        <v>0</v>
      </c>
      <c r="J290" s="1202">
        <f t="shared" si="19"/>
        <v>0</v>
      </c>
      <c r="K290" s="1134"/>
    </row>
    <row r="291" spans="1:11" ht="12.75" customHeight="1" x14ac:dyDescent="0.25">
      <c r="A291" s="807"/>
      <c r="B291" s="494"/>
      <c r="C291" s="895">
        <v>4010</v>
      </c>
      <c r="D291" s="937" t="s">
        <v>39</v>
      </c>
      <c r="E291" s="931">
        <v>69920</v>
      </c>
      <c r="F291" s="931">
        <v>69920</v>
      </c>
      <c r="G291" s="499">
        <f t="shared" ref="G291:G338" si="20">SUM(F291/E291*100)</f>
        <v>100</v>
      </c>
      <c r="H291" s="932"/>
      <c r="I291" s="499">
        <f t="shared" ref="I291:I299" si="21">SUM(H291/F291*100)</f>
        <v>0</v>
      </c>
      <c r="J291" s="499">
        <f t="shared" ref="J291:J299" si="22">SUM(H291/E291*100)</f>
        <v>0</v>
      </c>
      <c r="K291" s="933"/>
    </row>
    <row r="292" spans="1:11" ht="12.75" customHeight="1" x14ac:dyDescent="0.25">
      <c r="A292" s="807"/>
      <c r="B292" s="494"/>
      <c r="C292" s="517">
        <v>4040</v>
      </c>
      <c r="D292" s="466" t="s">
        <v>41</v>
      </c>
      <c r="E292" s="818">
        <v>5432</v>
      </c>
      <c r="F292" s="818">
        <v>5432</v>
      </c>
      <c r="G292" s="499">
        <f t="shared" si="20"/>
        <v>100</v>
      </c>
      <c r="H292" s="934"/>
      <c r="I292" s="499">
        <f t="shared" si="21"/>
        <v>0</v>
      </c>
      <c r="J292" s="499">
        <f t="shared" si="22"/>
        <v>0</v>
      </c>
      <c r="K292" s="840"/>
    </row>
    <row r="293" spans="1:11" ht="12.75" customHeight="1" x14ac:dyDescent="0.25">
      <c r="A293" s="807"/>
      <c r="B293" s="494"/>
      <c r="C293" s="517">
        <v>4110</v>
      </c>
      <c r="D293" s="466" t="s">
        <v>42</v>
      </c>
      <c r="E293" s="818">
        <v>13221</v>
      </c>
      <c r="F293" s="818">
        <v>13221</v>
      </c>
      <c r="G293" s="499">
        <f t="shared" si="20"/>
        <v>100</v>
      </c>
      <c r="H293" s="934"/>
      <c r="I293" s="499">
        <f t="shared" si="21"/>
        <v>0</v>
      </c>
      <c r="J293" s="499">
        <f t="shared" si="22"/>
        <v>0</v>
      </c>
      <c r="K293" s="840"/>
    </row>
    <row r="294" spans="1:11" ht="12.75" customHeight="1" x14ac:dyDescent="0.25">
      <c r="A294" s="807"/>
      <c r="B294" s="494"/>
      <c r="C294" s="517">
        <v>4120</v>
      </c>
      <c r="D294" s="466" t="s">
        <v>43</v>
      </c>
      <c r="E294" s="818">
        <v>1744</v>
      </c>
      <c r="F294" s="818">
        <v>1744</v>
      </c>
      <c r="G294" s="499">
        <f t="shared" si="20"/>
        <v>100</v>
      </c>
      <c r="H294" s="934"/>
      <c r="I294" s="499">
        <f t="shared" si="21"/>
        <v>0</v>
      </c>
      <c r="J294" s="499">
        <f t="shared" si="22"/>
        <v>0</v>
      </c>
      <c r="K294" s="840"/>
    </row>
    <row r="295" spans="1:11" ht="12.75" customHeight="1" x14ac:dyDescent="0.25">
      <c r="A295" s="807"/>
      <c r="B295" s="494"/>
      <c r="C295" s="517">
        <v>4210</v>
      </c>
      <c r="D295" s="466" t="s">
        <v>31</v>
      </c>
      <c r="E295" s="818">
        <v>2000</v>
      </c>
      <c r="F295" s="818">
        <v>2000</v>
      </c>
      <c r="G295" s="499">
        <f t="shared" si="20"/>
        <v>100</v>
      </c>
      <c r="H295" s="934"/>
      <c r="I295" s="499">
        <f t="shared" si="21"/>
        <v>0</v>
      </c>
      <c r="J295" s="499">
        <f t="shared" si="22"/>
        <v>0</v>
      </c>
      <c r="K295" s="840"/>
    </row>
    <row r="296" spans="1:11" ht="12.75" customHeight="1" x14ac:dyDescent="0.25">
      <c r="A296" s="807"/>
      <c r="B296" s="494"/>
      <c r="C296" s="517">
        <v>4260</v>
      </c>
      <c r="D296" s="466" t="s">
        <v>46</v>
      </c>
      <c r="E296" s="818">
        <v>5719</v>
      </c>
      <c r="F296" s="818">
        <v>5719</v>
      </c>
      <c r="G296" s="499">
        <f t="shared" si="20"/>
        <v>100</v>
      </c>
      <c r="H296" s="934"/>
      <c r="I296" s="499">
        <f t="shared" si="21"/>
        <v>0</v>
      </c>
      <c r="J296" s="499">
        <f t="shared" si="22"/>
        <v>0</v>
      </c>
      <c r="K296" s="840"/>
    </row>
    <row r="297" spans="1:11" ht="12.75" customHeight="1" x14ac:dyDescent="0.25">
      <c r="A297" s="807"/>
      <c r="B297" s="494"/>
      <c r="C297" s="517">
        <v>4300</v>
      </c>
      <c r="D297" s="935" t="s">
        <v>22</v>
      </c>
      <c r="E297" s="818">
        <v>516</v>
      </c>
      <c r="F297" s="818">
        <v>516</v>
      </c>
      <c r="G297" s="499">
        <f t="shared" si="20"/>
        <v>100</v>
      </c>
      <c r="H297" s="934"/>
      <c r="I297" s="499">
        <f t="shared" si="21"/>
        <v>0</v>
      </c>
      <c r="J297" s="499">
        <f t="shared" si="22"/>
        <v>0</v>
      </c>
      <c r="K297" s="840"/>
    </row>
    <row r="298" spans="1:11" ht="12.75" customHeight="1" x14ac:dyDescent="0.25">
      <c r="A298" s="807"/>
      <c r="B298" s="494"/>
      <c r="C298" s="820">
        <v>4440</v>
      </c>
      <c r="D298" s="1082" t="s">
        <v>55</v>
      </c>
      <c r="E298" s="821">
        <v>4085</v>
      </c>
      <c r="F298" s="821">
        <v>4085</v>
      </c>
      <c r="G298" s="837">
        <f t="shared" si="20"/>
        <v>100</v>
      </c>
      <c r="H298" s="936"/>
      <c r="I298" s="837">
        <f t="shared" si="21"/>
        <v>0</v>
      </c>
      <c r="J298" s="837">
        <f t="shared" si="22"/>
        <v>0</v>
      </c>
      <c r="K298" s="522"/>
    </row>
    <row r="299" spans="1:11" ht="19.5" customHeight="1" x14ac:dyDescent="0.25">
      <c r="A299" s="807"/>
      <c r="B299" s="494"/>
      <c r="C299" s="533"/>
      <c r="D299" s="493" t="s">
        <v>143</v>
      </c>
      <c r="E299" s="856">
        <f>SUM(E300:E317)</f>
        <v>56745</v>
      </c>
      <c r="F299" s="856">
        <f>SUM(F300:F317)</f>
        <v>56745</v>
      </c>
      <c r="G299" s="502">
        <f t="shared" si="20"/>
        <v>100</v>
      </c>
      <c r="H299" s="856">
        <f>SUM(H300:H317)</f>
        <v>0</v>
      </c>
      <c r="I299" s="502">
        <f t="shared" si="21"/>
        <v>0</v>
      </c>
      <c r="J299" s="1128">
        <f t="shared" si="22"/>
        <v>0</v>
      </c>
      <c r="K299" s="1131"/>
    </row>
    <row r="300" spans="1:11" ht="12.75" customHeight="1" x14ac:dyDescent="0.25">
      <c r="A300" s="1060"/>
      <c r="B300" s="830"/>
      <c r="C300" s="830">
        <v>3020</v>
      </c>
      <c r="D300" s="400" t="s">
        <v>37</v>
      </c>
      <c r="E300" s="942">
        <v>38</v>
      </c>
      <c r="F300" s="942">
        <v>38</v>
      </c>
      <c r="G300" s="1083">
        <f t="shared" si="20"/>
        <v>100</v>
      </c>
      <c r="H300" s="1084"/>
      <c r="I300" s="1083">
        <f t="shared" ref="I300:I318" si="23">SUM(H300/F300*100)</f>
        <v>0</v>
      </c>
      <c r="J300" s="1083">
        <f t="shared" ref="J300:J318" si="24">SUM(H300/E300*100)</f>
        <v>0</v>
      </c>
      <c r="K300" s="943"/>
    </row>
    <row r="301" spans="1:11" ht="12.75" customHeight="1" x14ac:dyDescent="0.25">
      <c r="A301" s="807"/>
      <c r="B301" s="494"/>
      <c r="C301" s="895">
        <v>4010</v>
      </c>
      <c r="D301" s="512" t="s">
        <v>39</v>
      </c>
      <c r="E301" s="931">
        <v>28525</v>
      </c>
      <c r="F301" s="931">
        <v>28525</v>
      </c>
      <c r="G301" s="939">
        <f t="shared" si="20"/>
        <v>100</v>
      </c>
      <c r="H301" s="932"/>
      <c r="I301" s="939">
        <f t="shared" si="23"/>
        <v>0</v>
      </c>
      <c r="J301" s="939">
        <f t="shared" si="24"/>
        <v>0</v>
      </c>
      <c r="K301" s="933"/>
    </row>
    <row r="302" spans="1:11" ht="12.75" customHeight="1" x14ac:dyDescent="0.25">
      <c r="A302" s="807"/>
      <c r="B302" s="494"/>
      <c r="C302" s="517">
        <v>4040</v>
      </c>
      <c r="D302" s="281" t="s">
        <v>41</v>
      </c>
      <c r="E302" s="818">
        <v>1376</v>
      </c>
      <c r="F302" s="818">
        <v>1376</v>
      </c>
      <c r="G302" s="499">
        <f t="shared" si="20"/>
        <v>100</v>
      </c>
      <c r="H302" s="934"/>
      <c r="I302" s="499">
        <f t="shared" si="23"/>
        <v>0</v>
      </c>
      <c r="J302" s="499">
        <f t="shared" si="24"/>
        <v>0</v>
      </c>
      <c r="K302" s="840"/>
    </row>
    <row r="303" spans="1:11" ht="12.75" customHeight="1" x14ac:dyDescent="0.25">
      <c r="A303" s="807"/>
      <c r="B303" s="494"/>
      <c r="C303" s="517">
        <v>4110</v>
      </c>
      <c r="D303" s="281" t="s">
        <v>42</v>
      </c>
      <c r="E303" s="818">
        <v>5247</v>
      </c>
      <c r="F303" s="818">
        <v>5247</v>
      </c>
      <c r="G303" s="499">
        <f t="shared" si="20"/>
        <v>100</v>
      </c>
      <c r="H303" s="934"/>
      <c r="I303" s="499">
        <f t="shared" si="23"/>
        <v>0</v>
      </c>
      <c r="J303" s="499">
        <f t="shared" si="24"/>
        <v>0</v>
      </c>
      <c r="K303" s="840"/>
    </row>
    <row r="304" spans="1:11" ht="12.75" customHeight="1" x14ac:dyDescent="0.25">
      <c r="A304" s="807"/>
      <c r="B304" s="494"/>
      <c r="C304" s="517">
        <v>4120</v>
      </c>
      <c r="D304" s="281" t="s">
        <v>43</v>
      </c>
      <c r="E304" s="818">
        <v>757</v>
      </c>
      <c r="F304" s="818">
        <v>757</v>
      </c>
      <c r="G304" s="499">
        <f t="shared" si="20"/>
        <v>100</v>
      </c>
      <c r="H304" s="934"/>
      <c r="I304" s="499">
        <f t="shared" si="23"/>
        <v>0</v>
      </c>
      <c r="J304" s="499">
        <f t="shared" si="24"/>
        <v>0</v>
      </c>
      <c r="K304" s="840"/>
    </row>
    <row r="305" spans="1:11" ht="12.75" customHeight="1" x14ac:dyDescent="0.25">
      <c r="A305" s="807"/>
      <c r="B305" s="494"/>
      <c r="C305" s="517">
        <v>4170</v>
      </c>
      <c r="D305" s="281" t="s">
        <v>45</v>
      </c>
      <c r="E305" s="818">
        <v>7</v>
      </c>
      <c r="F305" s="818">
        <v>7</v>
      </c>
      <c r="G305" s="499">
        <f t="shared" si="20"/>
        <v>100</v>
      </c>
      <c r="H305" s="934"/>
      <c r="I305" s="499">
        <f t="shared" si="23"/>
        <v>0</v>
      </c>
      <c r="J305" s="499">
        <f t="shared" si="24"/>
        <v>0</v>
      </c>
      <c r="K305" s="840"/>
    </row>
    <row r="306" spans="1:11" ht="12.75" customHeight="1" x14ac:dyDescent="0.25">
      <c r="A306" s="807"/>
      <c r="B306" s="494"/>
      <c r="C306" s="517">
        <v>4210</v>
      </c>
      <c r="D306" s="281" t="s">
        <v>31</v>
      </c>
      <c r="E306" s="818">
        <v>9000</v>
      </c>
      <c r="F306" s="818">
        <v>9000</v>
      </c>
      <c r="G306" s="499">
        <f t="shared" si="20"/>
        <v>100</v>
      </c>
      <c r="H306" s="934"/>
      <c r="I306" s="499">
        <f t="shared" si="23"/>
        <v>0</v>
      </c>
      <c r="J306" s="499">
        <f t="shared" si="24"/>
        <v>0</v>
      </c>
      <c r="K306" s="840"/>
    </row>
    <row r="307" spans="1:11" ht="12.75" hidden="1" customHeight="1" x14ac:dyDescent="0.25">
      <c r="A307" s="807"/>
      <c r="B307" s="494"/>
      <c r="C307" s="517">
        <v>4230</v>
      </c>
      <c r="D307" s="841" t="s">
        <v>101</v>
      </c>
      <c r="E307" s="818"/>
      <c r="F307" s="818"/>
      <c r="G307" s="499" t="e">
        <f t="shared" si="20"/>
        <v>#DIV/0!</v>
      </c>
      <c r="H307" s="934"/>
      <c r="I307" s="499" t="e">
        <f t="shared" si="23"/>
        <v>#DIV/0!</v>
      </c>
      <c r="J307" s="499" t="e">
        <f t="shared" si="24"/>
        <v>#DIV/0!</v>
      </c>
      <c r="K307" s="840"/>
    </row>
    <row r="308" spans="1:11" ht="12.75" customHeight="1" x14ac:dyDescent="0.25">
      <c r="A308" s="807"/>
      <c r="B308" s="494"/>
      <c r="C308" s="517">
        <v>4240</v>
      </c>
      <c r="D308" s="944" t="s">
        <v>86</v>
      </c>
      <c r="E308" s="818">
        <v>5000</v>
      </c>
      <c r="F308" s="818">
        <v>5000</v>
      </c>
      <c r="G308" s="499">
        <f t="shared" si="20"/>
        <v>100</v>
      </c>
      <c r="H308" s="934"/>
      <c r="I308" s="499">
        <f t="shared" si="23"/>
        <v>0</v>
      </c>
      <c r="J308" s="499">
        <f t="shared" si="24"/>
        <v>0</v>
      </c>
      <c r="K308" s="840"/>
    </row>
    <row r="309" spans="1:11" ht="12.75" customHeight="1" x14ac:dyDescent="0.25">
      <c r="A309" s="807"/>
      <c r="B309" s="494"/>
      <c r="C309" s="517">
        <v>4260</v>
      </c>
      <c r="D309" s="281" t="s">
        <v>46</v>
      </c>
      <c r="E309" s="818">
        <v>3615</v>
      </c>
      <c r="F309" s="818">
        <v>3615</v>
      </c>
      <c r="G309" s="499">
        <f t="shared" si="20"/>
        <v>100</v>
      </c>
      <c r="H309" s="934"/>
      <c r="I309" s="499">
        <f t="shared" si="23"/>
        <v>0</v>
      </c>
      <c r="J309" s="499">
        <f t="shared" si="24"/>
        <v>0</v>
      </c>
      <c r="K309" s="840"/>
    </row>
    <row r="310" spans="1:11" ht="12.75" customHeight="1" x14ac:dyDescent="0.25">
      <c r="A310" s="807"/>
      <c r="B310" s="494"/>
      <c r="C310" s="517">
        <v>4270</v>
      </c>
      <c r="D310" s="281" t="s">
        <v>47</v>
      </c>
      <c r="E310" s="818">
        <v>811</v>
      </c>
      <c r="F310" s="818">
        <v>811</v>
      </c>
      <c r="G310" s="499">
        <f t="shared" si="20"/>
        <v>100</v>
      </c>
      <c r="H310" s="934"/>
      <c r="I310" s="499">
        <f t="shared" si="23"/>
        <v>0</v>
      </c>
      <c r="J310" s="499">
        <f t="shared" si="24"/>
        <v>0</v>
      </c>
      <c r="K310" s="840"/>
    </row>
    <row r="311" spans="1:11" ht="12.75" customHeight="1" x14ac:dyDescent="0.25">
      <c r="A311" s="807"/>
      <c r="B311" s="494"/>
      <c r="C311" s="517">
        <v>4280</v>
      </c>
      <c r="D311" s="281" t="s">
        <v>48</v>
      </c>
      <c r="E311" s="818">
        <v>22</v>
      </c>
      <c r="F311" s="818">
        <v>22</v>
      </c>
      <c r="G311" s="499">
        <f t="shared" si="20"/>
        <v>100</v>
      </c>
      <c r="H311" s="934"/>
      <c r="I311" s="499">
        <f t="shared" si="23"/>
        <v>0</v>
      </c>
      <c r="J311" s="499">
        <f t="shared" si="24"/>
        <v>0</v>
      </c>
      <c r="K311" s="840"/>
    </row>
    <row r="312" spans="1:11" ht="12.75" customHeight="1" x14ac:dyDescent="0.25">
      <c r="A312" s="807"/>
      <c r="B312" s="494"/>
      <c r="C312" s="517">
        <v>4300</v>
      </c>
      <c r="D312" s="188" t="s">
        <v>22</v>
      </c>
      <c r="E312" s="818">
        <v>907</v>
      </c>
      <c r="F312" s="818">
        <v>907</v>
      </c>
      <c r="G312" s="499">
        <f t="shared" si="20"/>
        <v>100</v>
      </c>
      <c r="H312" s="934"/>
      <c r="I312" s="499">
        <f t="shared" si="23"/>
        <v>0</v>
      </c>
      <c r="J312" s="499">
        <f t="shared" si="24"/>
        <v>0</v>
      </c>
      <c r="K312" s="840"/>
    </row>
    <row r="313" spans="1:11" ht="12.75" customHeight="1" x14ac:dyDescent="0.25">
      <c r="A313" s="807"/>
      <c r="B313" s="494"/>
      <c r="C313" s="517">
        <v>4360</v>
      </c>
      <c r="D313" s="935" t="s">
        <v>228</v>
      </c>
      <c r="E313" s="818">
        <v>144</v>
      </c>
      <c r="F313" s="818">
        <v>144</v>
      </c>
      <c r="G313" s="499">
        <f t="shared" si="20"/>
        <v>100</v>
      </c>
      <c r="H313" s="934"/>
      <c r="I313" s="499">
        <f t="shared" si="23"/>
        <v>0</v>
      </c>
      <c r="J313" s="499">
        <f t="shared" si="24"/>
        <v>0</v>
      </c>
      <c r="K313" s="840"/>
    </row>
    <row r="314" spans="1:11" ht="12.75" customHeight="1" x14ac:dyDescent="0.25">
      <c r="A314" s="807"/>
      <c r="B314" s="494"/>
      <c r="C314" s="517">
        <v>4410</v>
      </c>
      <c r="D314" s="281" t="s">
        <v>54</v>
      </c>
      <c r="E314" s="818">
        <v>22</v>
      </c>
      <c r="F314" s="818">
        <v>22</v>
      </c>
      <c r="G314" s="499">
        <f t="shared" si="20"/>
        <v>100</v>
      </c>
      <c r="H314" s="934"/>
      <c r="I314" s="499">
        <f t="shared" si="23"/>
        <v>0</v>
      </c>
      <c r="J314" s="499">
        <f t="shared" si="24"/>
        <v>0</v>
      </c>
      <c r="K314" s="840"/>
    </row>
    <row r="315" spans="1:11" ht="12.75" customHeight="1" x14ac:dyDescent="0.25">
      <c r="A315" s="807"/>
      <c r="B315" s="494"/>
      <c r="C315" s="517">
        <v>4440</v>
      </c>
      <c r="D315" s="281" t="s">
        <v>55</v>
      </c>
      <c r="E315" s="818">
        <v>917</v>
      </c>
      <c r="F315" s="818">
        <v>917</v>
      </c>
      <c r="G315" s="499">
        <f t="shared" si="20"/>
        <v>100</v>
      </c>
      <c r="H315" s="934"/>
      <c r="I315" s="499">
        <f t="shared" si="23"/>
        <v>0</v>
      </c>
      <c r="J315" s="499">
        <f t="shared" si="24"/>
        <v>0</v>
      </c>
      <c r="K315" s="840"/>
    </row>
    <row r="316" spans="1:11" ht="12.75" customHeight="1" x14ac:dyDescent="0.25">
      <c r="A316" s="807"/>
      <c r="B316" s="494"/>
      <c r="C316" s="517">
        <v>4480</v>
      </c>
      <c r="D316" s="281" t="s">
        <v>56</v>
      </c>
      <c r="E316" s="818">
        <v>7</v>
      </c>
      <c r="F316" s="818">
        <v>7</v>
      </c>
      <c r="G316" s="499">
        <f t="shared" si="20"/>
        <v>100</v>
      </c>
      <c r="H316" s="934"/>
      <c r="I316" s="499">
        <f t="shared" si="23"/>
        <v>0</v>
      </c>
      <c r="J316" s="499">
        <f t="shared" si="24"/>
        <v>0</v>
      </c>
      <c r="K316" s="840"/>
    </row>
    <row r="317" spans="1:11" ht="36" customHeight="1" x14ac:dyDescent="0.25">
      <c r="A317" s="807"/>
      <c r="B317" s="494"/>
      <c r="C317" s="820">
        <v>4700</v>
      </c>
      <c r="D317" s="158" t="s">
        <v>60</v>
      </c>
      <c r="E317" s="821">
        <v>350</v>
      </c>
      <c r="F317" s="821">
        <v>350</v>
      </c>
      <c r="G317" s="521">
        <f t="shared" si="20"/>
        <v>100</v>
      </c>
      <c r="H317" s="936"/>
      <c r="I317" s="521">
        <f t="shared" si="23"/>
        <v>0</v>
      </c>
      <c r="J317" s="521">
        <f t="shared" si="24"/>
        <v>0</v>
      </c>
      <c r="K317" s="522"/>
    </row>
    <row r="318" spans="1:11" ht="18.75" customHeight="1" x14ac:dyDescent="0.25">
      <c r="A318" s="1060"/>
      <c r="B318" s="1429"/>
      <c r="C318" s="1417"/>
      <c r="D318" s="1447" t="s">
        <v>140</v>
      </c>
      <c r="E318" s="1550">
        <f>SUM(E319:E338)</f>
        <v>69965</v>
      </c>
      <c r="F318" s="1550">
        <f>SUM(F319:F338)</f>
        <v>69965</v>
      </c>
      <c r="G318" s="1535">
        <f t="shared" si="20"/>
        <v>100</v>
      </c>
      <c r="H318" s="1550">
        <f>SUM(H319:H338)</f>
        <v>0</v>
      </c>
      <c r="I318" s="1535">
        <f t="shared" si="23"/>
        <v>0</v>
      </c>
      <c r="J318" s="1535">
        <f t="shared" si="24"/>
        <v>0</v>
      </c>
      <c r="K318" s="1223"/>
    </row>
    <row r="319" spans="1:11" ht="12.75" customHeight="1" x14ac:dyDescent="0.25">
      <c r="A319" s="807"/>
      <c r="B319" s="494"/>
      <c r="C319" s="895">
        <v>3020</v>
      </c>
      <c r="D319" s="273" t="s">
        <v>37</v>
      </c>
      <c r="E319" s="931">
        <v>138</v>
      </c>
      <c r="F319" s="931">
        <v>138</v>
      </c>
      <c r="G319" s="939">
        <f t="shared" si="20"/>
        <v>100</v>
      </c>
      <c r="H319" s="932"/>
      <c r="I319" s="939">
        <f t="shared" ref="I319:I338" si="25">SUM(H319/F319*100)</f>
        <v>0</v>
      </c>
      <c r="J319" s="939">
        <f t="shared" ref="J319:J338" si="26">SUM(H319/E319*100)</f>
        <v>0</v>
      </c>
      <c r="K319" s="933"/>
    </row>
    <row r="320" spans="1:11" ht="12.75" customHeight="1" x14ac:dyDescent="0.25">
      <c r="A320" s="807"/>
      <c r="B320" s="494"/>
      <c r="C320" s="517">
        <v>4010</v>
      </c>
      <c r="D320" s="281" t="s">
        <v>39</v>
      </c>
      <c r="E320" s="818">
        <v>2215</v>
      </c>
      <c r="F320" s="818">
        <v>2215</v>
      </c>
      <c r="G320" s="499">
        <f t="shared" si="20"/>
        <v>100</v>
      </c>
      <c r="H320" s="934"/>
      <c r="I320" s="499">
        <f t="shared" si="25"/>
        <v>0</v>
      </c>
      <c r="J320" s="499">
        <f t="shared" si="26"/>
        <v>0</v>
      </c>
      <c r="K320" s="840"/>
    </row>
    <row r="321" spans="1:11" ht="12.75" customHeight="1" x14ac:dyDescent="0.25">
      <c r="A321" s="807"/>
      <c r="B321" s="494"/>
      <c r="C321" s="517">
        <v>4040</v>
      </c>
      <c r="D321" s="281" t="s">
        <v>41</v>
      </c>
      <c r="E321" s="818">
        <v>93</v>
      </c>
      <c r="F321" s="818">
        <v>93</v>
      </c>
      <c r="G321" s="499">
        <f t="shared" si="20"/>
        <v>100</v>
      </c>
      <c r="H321" s="934"/>
      <c r="I321" s="499">
        <f t="shared" si="25"/>
        <v>0</v>
      </c>
      <c r="J321" s="499">
        <f t="shared" si="26"/>
        <v>0</v>
      </c>
      <c r="K321" s="840"/>
    </row>
    <row r="322" spans="1:11" ht="12.75" customHeight="1" x14ac:dyDescent="0.25">
      <c r="A322" s="807"/>
      <c r="B322" s="494"/>
      <c r="C322" s="517">
        <v>4110</v>
      </c>
      <c r="D322" s="281" t="s">
        <v>42</v>
      </c>
      <c r="E322" s="818">
        <v>415</v>
      </c>
      <c r="F322" s="818">
        <v>415</v>
      </c>
      <c r="G322" s="499">
        <f t="shared" si="20"/>
        <v>100</v>
      </c>
      <c r="H322" s="934"/>
      <c r="I322" s="499">
        <f t="shared" si="25"/>
        <v>0</v>
      </c>
      <c r="J322" s="499">
        <f t="shared" si="26"/>
        <v>0</v>
      </c>
      <c r="K322" s="840"/>
    </row>
    <row r="323" spans="1:11" ht="12.75" customHeight="1" x14ac:dyDescent="0.25">
      <c r="A323" s="807"/>
      <c r="B323" s="494"/>
      <c r="C323" s="517">
        <v>4120</v>
      </c>
      <c r="D323" s="281" t="s">
        <v>43</v>
      </c>
      <c r="E323" s="818">
        <v>59</v>
      </c>
      <c r="F323" s="818">
        <v>59</v>
      </c>
      <c r="G323" s="499">
        <f t="shared" si="20"/>
        <v>100</v>
      </c>
      <c r="H323" s="934"/>
      <c r="I323" s="499">
        <f t="shared" si="25"/>
        <v>0</v>
      </c>
      <c r="J323" s="499">
        <f t="shared" si="26"/>
        <v>0</v>
      </c>
      <c r="K323" s="840"/>
    </row>
    <row r="324" spans="1:11" ht="12.75" customHeight="1" x14ac:dyDescent="0.25">
      <c r="A324" s="807"/>
      <c r="B324" s="494"/>
      <c r="C324" s="517">
        <v>4170</v>
      </c>
      <c r="D324" s="281" t="s">
        <v>45</v>
      </c>
      <c r="E324" s="818">
        <v>170</v>
      </c>
      <c r="F324" s="818">
        <v>170</v>
      </c>
      <c r="G324" s="499">
        <f t="shared" si="20"/>
        <v>100</v>
      </c>
      <c r="H324" s="934"/>
      <c r="I324" s="499">
        <f t="shared" si="25"/>
        <v>0</v>
      </c>
      <c r="J324" s="499">
        <f t="shared" si="26"/>
        <v>0</v>
      </c>
      <c r="K324" s="840"/>
    </row>
    <row r="325" spans="1:11" ht="12.75" customHeight="1" x14ac:dyDescent="0.25">
      <c r="A325" s="807"/>
      <c r="B325" s="494"/>
      <c r="C325" s="517">
        <v>4210</v>
      </c>
      <c r="D325" s="281" t="s">
        <v>31</v>
      </c>
      <c r="E325" s="818">
        <v>2899</v>
      </c>
      <c r="F325" s="818">
        <v>2899</v>
      </c>
      <c r="G325" s="499">
        <f t="shared" si="20"/>
        <v>100</v>
      </c>
      <c r="H325" s="934"/>
      <c r="I325" s="499">
        <f t="shared" si="25"/>
        <v>0</v>
      </c>
      <c r="J325" s="499">
        <f t="shared" si="26"/>
        <v>0</v>
      </c>
      <c r="K325" s="840"/>
    </row>
    <row r="326" spans="1:11" ht="12.75" customHeight="1" x14ac:dyDescent="0.25">
      <c r="A326" s="807"/>
      <c r="B326" s="494"/>
      <c r="C326" s="517">
        <v>4240</v>
      </c>
      <c r="D326" s="281" t="s">
        <v>86</v>
      </c>
      <c r="E326" s="818">
        <v>154</v>
      </c>
      <c r="F326" s="818">
        <v>154</v>
      </c>
      <c r="G326" s="499">
        <f t="shared" si="20"/>
        <v>100</v>
      </c>
      <c r="H326" s="934"/>
      <c r="I326" s="499">
        <f t="shared" si="25"/>
        <v>0</v>
      </c>
      <c r="J326" s="499">
        <f t="shared" si="26"/>
        <v>0</v>
      </c>
      <c r="K326" s="840"/>
    </row>
    <row r="327" spans="1:11" ht="12.75" customHeight="1" x14ac:dyDescent="0.25">
      <c r="A327" s="807"/>
      <c r="B327" s="494"/>
      <c r="C327" s="517">
        <v>4260</v>
      </c>
      <c r="D327" s="281" t="s">
        <v>46</v>
      </c>
      <c r="E327" s="818">
        <v>11054</v>
      </c>
      <c r="F327" s="818">
        <v>11054</v>
      </c>
      <c r="G327" s="499">
        <f t="shared" si="20"/>
        <v>100</v>
      </c>
      <c r="H327" s="934"/>
      <c r="I327" s="499">
        <f t="shared" si="25"/>
        <v>0</v>
      </c>
      <c r="J327" s="499">
        <f t="shared" si="26"/>
        <v>0</v>
      </c>
      <c r="K327" s="840"/>
    </row>
    <row r="328" spans="1:11" ht="12.75" customHeight="1" x14ac:dyDescent="0.25">
      <c r="A328" s="807"/>
      <c r="B328" s="494"/>
      <c r="C328" s="517">
        <v>4270</v>
      </c>
      <c r="D328" s="281" t="s">
        <v>47</v>
      </c>
      <c r="E328" s="818">
        <v>50275</v>
      </c>
      <c r="F328" s="818">
        <v>50275</v>
      </c>
      <c r="G328" s="499">
        <f t="shared" si="20"/>
        <v>100</v>
      </c>
      <c r="H328" s="934"/>
      <c r="I328" s="499">
        <f t="shared" si="25"/>
        <v>0</v>
      </c>
      <c r="J328" s="499">
        <f t="shared" si="26"/>
        <v>0</v>
      </c>
      <c r="K328" s="840"/>
    </row>
    <row r="329" spans="1:11" ht="12.75" customHeight="1" x14ac:dyDescent="0.25">
      <c r="A329" s="807"/>
      <c r="B329" s="494"/>
      <c r="C329" s="517">
        <v>4280</v>
      </c>
      <c r="D329" s="281" t="s">
        <v>48</v>
      </c>
      <c r="E329" s="818">
        <v>130</v>
      </c>
      <c r="F329" s="818">
        <v>130</v>
      </c>
      <c r="G329" s="499">
        <f t="shared" si="20"/>
        <v>100</v>
      </c>
      <c r="H329" s="934"/>
      <c r="I329" s="499">
        <f t="shared" si="25"/>
        <v>0</v>
      </c>
      <c r="J329" s="499">
        <f t="shared" si="26"/>
        <v>0</v>
      </c>
      <c r="K329" s="840"/>
    </row>
    <row r="330" spans="1:11" ht="12.75" customHeight="1" x14ac:dyDescent="0.25">
      <c r="A330" s="807"/>
      <c r="B330" s="494"/>
      <c r="C330" s="517">
        <v>4300</v>
      </c>
      <c r="D330" s="188" t="s">
        <v>22</v>
      </c>
      <c r="E330" s="818">
        <v>1506</v>
      </c>
      <c r="F330" s="818">
        <v>1506</v>
      </c>
      <c r="G330" s="499">
        <f t="shared" si="20"/>
        <v>100</v>
      </c>
      <c r="H330" s="934"/>
      <c r="I330" s="499">
        <f t="shared" si="25"/>
        <v>0</v>
      </c>
      <c r="J330" s="499">
        <f t="shared" si="26"/>
        <v>0</v>
      </c>
      <c r="K330" s="840"/>
    </row>
    <row r="331" spans="1:11" ht="12.75" customHeight="1" x14ac:dyDescent="0.25">
      <c r="A331" s="807"/>
      <c r="B331" s="494"/>
      <c r="C331" s="517">
        <v>4360</v>
      </c>
      <c r="D331" s="935" t="s">
        <v>228</v>
      </c>
      <c r="E331" s="818">
        <v>268</v>
      </c>
      <c r="F331" s="818">
        <v>268</v>
      </c>
      <c r="G331" s="499">
        <f t="shared" si="20"/>
        <v>100</v>
      </c>
      <c r="H331" s="934"/>
      <c r="I331" s="499">
        <f t="shared" si="25"/>
        <v>0</v>
      </c>
      <c r="J331" s="499">
        <f t="shared" si="26"/>
        <v>0</v>
      </c>
      <c r="K331" s="840"/>
    </row>
    <row r="332" spans="1:11" ht="12.75" customHeight="1" x14ac:dyDescent="0.25">
      <c r="A332" s="807"/>
      <c r="B332" s="494"/>
      <c r="C332" s="517">
        <v>4410</v>
      </c>
      <c r="D332" s="281" t="s">
        <v>54</v>
      </c>
      <c r="E332" s="818">
        <v>226</v>
      </c>
      <c r="F332" s="818">
        <v>226</v>
      </c>
      <c r="G332" s="499">
        <f t="shared" si="20"/>
        <v>100</v>
      </c>
      <c r="H332" s="934"/>
      <c r="I332" s="499">
        <f t="shared" si="25"/>
        <v>0</v>
      </c>
      <c r="J332" s="499">
        <f t="shared" si="26"/>
        <v>0</v>
      </c>
      <c r="K332" s="840"/>
    </row>
    <row r="333" spans="1:11" ht="12.75" customHeight="1" x14ac:dyDescent="0.25">
      <c r="A333" s="807"/>
      <c r="B333" s="494"/>
      <c r="C333" s="517">
        <v>4420</v>
      </c>
      <c r="D333" s="173" t="s">
        <v>103</v>
      </c>
      <c r="E333" s="818">
        <v>20</v>
      </c>
      <c r="F333" s="818">
        <v>20</v>
      </c>
      <c r="G333" s="499">
        <f t="shared" si="20"/>
        <v>100</v>
      </c>
      <c r="H333" s="934"/>
      <c r="I333" s="499">
        <f t="shared" si="25"/>
        <v>0</v>
      </c>
      <c r="J333" s="499">
        <f t="shared" si="26"/>
        <v>0</v>
      </c>
      <c r="K333" s="840"/>
    </row>
    <row r="334" spans="1:11" ht="12.75" customHeight="1" x14ac:dyDescent="0.25">
      <c r="A334" s="807"/>
      <c r="B334" s="494"/>
      <c r="C334" s="517">
        <v>4440</v>
      </c>
      <c r="D334" s="281" t="s">
        <v>55</v>
      </c>
      <c r="E334" s="818">
        <v>115</v>
      </c>
      <c r="F334" s="818">
        <v>115</v>
      </c>
      <c r="G334" s="499">
        <f t="shared" si="20"/>
        <v>100</v>
      </c>
      <c r="H334" s="934"/>
      <c r="I334" s="499">
        <f t="shared" si="25"/>
        <v>0</v>
      </c>
      <c r="J334" s="499">
        <f t="shared" si="26"/>
        <v>0</v>
      </c>
      <c r="K334" s="840"/>
    </row>
    <row r="335" spans="1:11" ht="12.75" customHeight="1" x14ac:dyDescent="0.25">
      <c r="A335" s="807"/>
      <c r="B335" s="494"/>
      <c r="C335" s="517">
        <v>4480</v>
      </c>
      <c r="D335" s="281" t="s">
        <v>56</v>
      </c>
      <c r="E335" s="818">
        <v>44</v>
      </c>
      <c r="F335" s="818">
        <v>44</v>
      </c>
      <c r="G335" s="499">
        <f t="shared" si="20"/>
        <v>100</v>
      </c>
      <c r="H335" s="934"/>
      <c r="I335" s="499">
        <f t="shared" si="25"/>
        <v>0</v>
      </c>
      <c r="J335" s="499">
        <f t="shared" si="26"/>
        <v>0</v>
      </c>
      <c r="K335" s="840"/>
    </row>
    <row r="336" spans="1:11" ht="12.75" customHeight="1" x14ac:dyDescent="0.25">
      <c r="A336" s="807"/>
      <c r="B336" s="494"/>
      <c r="C336" s="517">
        <v>4520</v>
      </c>
      <c r="D336" s="561" t="s">
        <v>208</v>
      </c>
      <c r="E336" s="818">
        <v>22</v>
      </c>
      <c r="F336" s="818">
        <v>22</v>
      </c>
      <c r="G336" s="499">
        <f t="shared" si="20"/>
        <v>100</v>
      </c>
      <c r="H336" s="934"/>
      <c r="I336" s="499">
        <f t="shared" si="25"/>
        <v>0</v>
      </c>
      <c r="J336" s="499">
        <f t="shared" si="26"/>
        <v>0</v>
      </c>
      <c r="K336" s="840"/>
    </row>
    <row r="337" spans="1:11" ht="12.75" hidden="1" customHeight="1" x14ac:dyDescent="0.25">
      <c r="A337" s="807"/>
      <c r="B337" s="494"/>
      <c r="C337" s="517">
        <v>4610</v>
      </c>
      <c r="D337" s="173" t="s">
        <v>93</v>
      </c>
      <c r="E337" s="818"/>
      <c r="F337" s="818"/>
      <c r="G337" s="499" t="e">
        <f t="shared" si="20"/>
        <v>#DIV/0!</v>
      </c>
      <c r="H337" s="934"/>
      <c r="I337" s="499" t="e">
        <f t="shared" si="25"/>
        <v>#DIV/0!</v>
      </c>
      <c r="J337" s="499" t="e">
        <f t="shared" si="26"/>
        <v>#DIV/0!</v>
      </c>
      <c r="K337" s="840"/>
    </row>
    <row r="338" spans="1:11" ht="28.2" customHeight="1" x14ac:dyDescent="0.25">
      <c r="A338" s="807"/>
      <c r="B338" s="830"/>
      <c r="C338" s="849">
        <v>4700</v>
      </c>
      <c r="D338" s="576" t="s">
        <v>60</v>
      </c>
      <c r="E338" s="1062">
        <v>162</v>
      </c>
      <c r="F338" s="1062">
        <v>162</v>
      </c>
      <c r="G338" s="1063">
        <f t="shared" si="20"/>
        <v>100</v>
      </c>
      <c r="H338" s="1085"/>
      <c r="I338" s="1063">
        <f t="shared" si="25"/>
        <v>0</v>
      </c>
      <c r="J338" s="1063">
        <f t="shared" si="26"/>
        <v>0</v>
      </c>
      <c r="K338" s="1066"/>
    </row>
    <row r="339" spans="1:11" ht="28.2" customHeight="1" x14ac:dyDescent="0.25">
      <c r="A339" s="807"/>
      <c r="B339" s="1367">
        <v>80151</v>
      </c>
      <c r="C339" s="1367"/>
      <c r="D339" s="1485" t="s">
        <v>288</v>
      </c>
      <c r="E339" s="1369"/>
      <c r="F339" s="1430"/>
      <c r="G339" s="1431"/>
      <c r="H339" s="1084">
        <f>SUM(H340)</f>
        <v>38000</v>
      </c>
      <c r="I339" s="1431"/>
      <c r="J339" s="1431"/>
      <c r="K339" s="1450"/>
    </row>
    <row r="340" spans="1:11" ht="28.2" customHeight="1" x14ac:dyDescent="0.25">
      <c r="A340" s="807"/>
      <c r="B340" s="1429"/>
      <c r="C340" s="1429">
        <v>2540</v>
      </c>
      <c r="D340" s="1445" t="s">
        <v>287</v>
      </c>
      <c r="E340" s="1430"/>
      <c r="F340" s="1430"/>
      <c r="G340" s="1431"/>
      <c r="H340" s="1084">
        <v>38000</v>
      </c>
      <c r="I340" s="1431"/>
      <c r="J340" s="1431"/>
      <c r="K340" s="1450"/>
    </row>
    <row r="341" spans="1:11" ht="124.2" customHeight="1" x14ac:dyDescent="0.25">
      <c r="A341" s="807"/>
      <c r="B341" s="1373">
        <v>80152</v>
      </c>
      <c r="C341" s="1373"/>
      <c r="D341" s="1388" t="s">
        <v>281</v>
      </c>
      <c r="E341" s="1374"/>
      <c r="F341" s="1374"/>
      <c r="G341" s="1375"/>
      <c r="H341" s="1084">
        <f>SUM(H342+H351+H369)</f>
        <v>44413</v>
      </c>
      <c r="I341" s="1375"/>
      <c r="J341" s="1375"/>
      <c r="K341" s="943"/>
    </row>
    <row r="342" spans="1:11" ht="19.95" hidden="1" customHeight="1" x14ac:dyDescent="0.25">
      <c r="A342" s="807"/>
      <c r="B342" s="1367"/>
      <c r="C342" s="1367"/>
      <c r="D342" s="1368" t="s">
        <v>138</v>
      </c>
      <c r="E342" s="1369"/>
      <c r="F342" s="1369"/>
      <c r="G342" s="1370"/>
      <c r="H342" s="1371">
        <f>SUM(H343:H350)</f>
        <v>0</v>
      </c>
      <c r="I342" s="1370"/>
      <c r="J342" s="1370"/>
      <c r="K342" s="1372"/>
    </row>
    <row r="343" spans="1:11" ht="12.75" hidden="1" customHeight="1" x14ac:dyDescent="0.25">
      <c r="A343" s="807"/>
      <c r="B343" s="494"/>
      <c r="C343" s="1381">
        <v>4010</v>
      </c>
      <c r="D343" s="1382" t="s">
        <v>39</v>
      </c>
      <c r="E343" s="1383"/>
      <c r="F343" s="1383"/>
      <c r="G343" s="1384"/>
      <c r="H343" s="1385"/>
      <c r="I343" s="1384"/>
      <c r="J343" s="1384"/>
      <c r="K343" s="1386"/>
    </row>
    <row r="344" spans="1:11" ht="12.75" hidden="1" customHeight="1" x14ac:dyDescent="0.25">
      <c r="A344" s="807"/>
      <c r="B344" s="494"/>
      <c r="C344" s="517">
        <v>4040</v>
      </c>
      <c r="D344" s="466" t="s">
        <v>41</v>
      </c>
      <c r="E344" s="818"/>
      <c r="F344" s="818"/>
      <c r="G344" s="813"/>
      <c r="H344" s="934"/>
      <c r="I344" s="813"/>
      <c r="J344" s="813"/>
      <c r="K344" s="840"/>
    </row>
    <row r="345" spans="1:11" ht="12.75" hidden="1" customHeight="1" x14ac:dyDescent="0.25">
      <c r="A345" s="807"/>
      <c r="B345" s="494"/>
      <c r="C345" s="517">
        <v>4110</v>
      </c>
      <c r="D345" s="466" t="s">
        <v>42</v>
      </c>
      <c r="E345" s="818"/>
      <c r="F345" s="818"/>
      <c r="G345" s="813"/>
      <c r="H345" s="934"/>
      <c r="I345" s="813"/>
      <c r="J345" s="813"/>
      <c r="K345" s="840"/>
    </row>
    <row r="346" spans="1:11" ht="12.75" hidden="1" customHeight="1" x14ac:dyDescent="0.25">
      <c r="A346" s="807"/>
      <c r="B346" s="494"/>
      <c r="C346" s="517">
        <v>4120</v>
      </c>
      <c r="D346" s="466" t="s">
        <v>43</v>
      </c>
      <c r="E346" s="818"/>
      <c r="F346" s="818"/>
      <c r="G346" s="813"/>
      <c r="H346" s="934"/>
      <c r="I346" s="813"/>
      <c r="J346" s="813"/>
      <c r="K346" s="840"/>
    </row>
    <row r="347" spans="1:11" ht="12.75" hidden="1" customHeight="1" x14ac:dyDescent="0.25">
      <c r="A347" s="807"/>
      <c r="B347" s="494"/>
      <c r="C347" s="517">
        <v>4210</v>
      </c>
      <c r="D347" s="466" t="s">
        <v>31</v>
      </c>
      <c r="E347" s="818"/>
      <c r="F347" s="818"/>
      <c r="G347" s="813"/>
      <c r="H347" s="934"/>
      <c r="I347" s="813"/>
      <c r="J347" s="813"/>
      <c r="K347" s="840"/>
    </row>
    <row r="348" spans="1:11" ht="12.75" hidden="1" customHeight="1" x14ac:dyDescent="0.25">
      <c r="A348" s="807"/>
      <c r="B348" s="494"/>
      <c r="C348" s="517">
        <v>4260</v>
      </c>
      <c r="D348" s="466" t="s">
        <v>46</v>
      </c>
      <c r="E348" s="818"/>
      <c r="F348" s="818"/>
      <c r="G348" s="813"/>
      <c r="H348" s="934"/>
      <c r="I348" s="813"/>
      <c r="J348" s="813"/>
      <c r="K348" s="840"/>
    </row>
    <row r="349" spans="1:11" ht="12.75" hidden="1" customHeight="1" x14ac:dyDescent="0.25">
      <c r="A349" s="807"/>
      <c r="B349" s="494"/>
      <c r="C349" s="517">
        <v>4300</v>
      </c>
      <c r="D349" s="935" t="s">
        <v>22</v>
      </c>
      <c r="E349" s="818"/>
      <c r="F349" s="818"/>
      <c r="G349" s="813"/>
      <c r="H349" s="934"/>
      <c r="I349" s="813"/>
      <c r="J349" s="813"/>
      <c r="K349" s="840"/>
    </row>
    <row r="350" spans="1:11" ht="12.75" hidden="1" customHeight="1" x14ac:dyDescent="0.25">
      <c r="A350" s="807"/>
      <c r="B350" s="494"/>
      <c r="C350" s="491">
        <v>4440</v>
      </c>
      <c r="D350" s="1387" t="s">
        <v>55</v>
      </c>
      <c r="E350" s="824"/>
      <c r="F350" s="824"/>
      <c r="G350" s="825"/>
      <c r="H350" s="1380"/>
      <c r="I350" s="825"/>
      <c r="J350" s="825"/>
      <c r="K350" s="858"/>
    </row>
    <row r="351" spans="1:11" ht="12.75" customHeight="1" x14ac:dyDescent="0.25">
      <c r="A351" s="807"/>
      <c r="B351" s="494"/>
      <c r="C351" s="1376"/>
      <c r="D351" s="1183" t="s">
        <v>143</v>
      </c>
      <c r="E351" s="1377"/>
      <c r="F351" s="1377"/>
      <c r="G351" s="1378"/>
      <c r="H351" s="1456">
        <f>SUM(H352:H368)</f>
        <v>24437</v>
      </c>
      <c r="I351" s="1378"/>
      <c r="J351" s="1378"/>
      <c r="K351" s="1129"/>
    </row>
    <row r="352" spans="1:11" ht="12.75" customHeight="1" x14ac:dyDescent="0.25">
      <c r="A352" s="807"/>
      <c r="B352" s="494"/>
      <c r="C352" s="1301">
        <v>3020</v>
      </c>
      <c r="D352" s="1313" t="s">
        <v>37</v>
      </c>
      <c r="E352" s="1303"/>
      <c r="F352" s="1303"/>
      <c r="G352" s="1304"/>
      <c r="H352" s="1379">
        <v>19</v>
      </c>
      <c r="I352" s="1304"/>
      <c r="J352" s="1304"/>
      <c r="K352" s="1305"/>
    </row>
    <row r="353" spans="1:11" ht="12.75" customHeight="1" x14ac:dyDescent="0.25">
      <c r="A353" s="807"/>
      <c r="B353" s="494"/>
      <c r="C353" s="517">
        <v>4010</v>
      </c>
      <c r="D353" s="281" t="s">
        <v>39</v>
      </c>
      <c r="E353" s="818"/>
      <c r="F353" s="818"/>
      <c r="G353" s="813"/>
      <c r="H353" s="934">
        <v>9945</v>
      </c>
      <c r="I353" s="813"/>
      <c r="J353" s="813"/>
      <c r="K353" s="840"/>
    </row>
    <row r="354" spans="1:11" ht="12.75" customHeight="1" x14ac:dyDescent="0.25">
      <c r="A354" s="807"/>
      <c r="B354" s="494"/>
      <c r="C354" s="517">
        <v>4040</v>
      </c>
      <c r="D354" s="281" t="s">
        <v>41</v>
      </c>
      <c r="E354" s="818"/>
      <c r="F354" s="818"/>
      <c r="G354" s="813"/>
      <c r="H354" s="934">
        <v>766</v>
      </c>
      <c r="I354" s="813"/>
      <c r="J354" s="813"/>
      <c r="K354" s="840"/>
    </row>
    <row r="355" spans="1:11" ht="12.75" customHeight="1" x14ac:dyDescent="0.25">
      <c r="A355" s="807"/>
      <c r="B355" s="494"/>
      <c r="C355" s="517">
        <v>4110</v>
      </c>
      <c r="D355" s="281" t="s">
        <v>42</v>
      </c>
      <c r="E355" s="818"/>
      <c r="F355" s="818"/>
      <c r="G355" s="813"/>
      <c r="H355" s="934">
        <v>1973</v>
      </c>
      <c r="I355" s="813"/>
      <c r="J355" s="813"/>
      <c r="K355" s="840"/>
    </row>
    <row r="356" spans="1:11" ht="12.75" customHeight="1" x14ac:dyDescent="0.25">
      <c r="A356" s="807"/>
      <c r="B356" s="494"/>
      <c r="C356" s="517">
        <v>4120</v>
      </c>
      <c r="D356" s="281" t="s">
        <v>43</v>
      </c>
      <c r="E356" s="818"/>
      <c r="F356" s="818"/>
      <c r="G356" s="813"/>
      <c r="H356" s="934">
        <v>292</v>
      </c>
      <c r="I356" s="813"/>
      <c r="J356" s="813"/>
      <c r="K356" s="840"/>
    </row>
    <row r="357" spans="1:11" ht="12.75" customHeight="1" x14ac:dyDescent="0.25">
      <c r="A357" s="1060"/>
      <c r="B357" s="1429"/>
      <c r="C357" s="849">
        <v>4170</v>
      </c>
      <c r="D357" s="1067" t="s">
        <v>45</v>
      </c>
      <c r="E357" s="1062"/>
      <c r="F357" s="1062"/>
      <c r="G357" s="1063"/>
      <c r="H357" s="1085">
        <v>3</v>
      </c>
      <c r="I357" s="1063"/>
      <c r="J357" s="1063"/>
      <c r="K357" s="1066"/>
    </row>
    <row r="358" spans="1:11" ht="12.75" customHeight="1" x14ac:dyDescent="0.25">
      <c r="A358" s="807"/>
      <c r="B358" s="494"/>
      <c r="C358" s="895">
        <v>4210</v>
      </c>
      <c r="D358" s="512" t="s">
        <v>31</v>
      </c>
      <c r="E358" s="931"/>
      <c r="F358" s="931"/>
      <c r="G358" s="496"/>
      <c r="H358" s="932">
        <v>6310</v>
      </c>
      <c r="I358" s="496"/>
      <c r="J358" s="496"/>
      <c r="K358" s="933"/>
    </row>
    <row r="359" spans="1:11" ht="12.75" customHeight="1" x14ac:dyDescent="0.25">
      <c r="A359" s="807"/>
      <c r="B359" s="494"/>
      <c r="C359" s="517">
        <v>4240</v>
      </c>
      <c r="D359" s="944" t="s">
        <v>86</v>
      </c>
      <c r="E359" s="818"/>
      <c r="F359" s="818"/>
      <c r="G359" s="813"/>
      <c r="H359" s="934">
        <v>3010</v>
      </c>
      <c r="I359" s="813"/>
      <c r="J359" s="813"/>
      <c r="K359" s="840"/>
    </row>
    <row r="360" spans="1:11" ht="12.75" customHeight="1" x14ac:dyDescent="0.25">
      <c r="A360" s="807"/>
      <c r="B360" s="494"/>
      <c r="C360" s="517">
        <v>4260</v>
      </c>
      <c r="D360" s="281" t="s">
        <v>46</v>
      </c>
      <c r="E360" s="818"/>
      <c r="F360" s="818"/>
      <c r="G360" s="813"/>
      <c r="H360" s="934">
        <v>1047</v>
      </c>
      <c r="I360" s="813"/>
      <c r="J360" s="813"/>
      <c r="K360" s="840"/>
    </row>
    <row r="361" spans="1:11" ht="12.75" customHeight="1" x14ac:dyDescent="0.25">
      <c r="A361" s="807"/>
      <c r="B361" s="494"/>
      <c r="C361" s="517">
        <v>4270</v>
      </c>
      <c r="D361" s="281" t="s">
        <v>47</v>
      </c>
      <c r="E361" s="818"/>
      <c r="F361" s="818"/>
      <c r="G361" s="813"/>
      <c r="H361" s="934">
        <v>43</v>
      </c>
      <c r="I361" s="813"/>
      <c r="J361" s="813"/>
      <c r="K361" s="840"/>
    </row>
    <row r="362" spans="1:11" ht="12.75" customHeight="1" x14ac:dyDescent="0.25">
      <c r="A362" s="807"/>
      <c r="B362" s="494"/>
      <c r="C362" s="517">
        <v>4280</v>
      </c>
      <c r="D362" s="281" t="s">
        <v>48</v>
      </c>
      <c r="E362" s="818"/>
      <c r="F362" s="818"/>
      <c r="G362" s="813"/>
      <c r="H362" s="934">
        <v>18</v>
      </c>
      <c r="I362" s="813"/>
      <c r="J362" s="813"/>
      <c r="K362" s="840"/>
    </row>
    <row r="363" spans="1:11" ht="12.75" customHeight="1" x14ac:dyDescent="0.25">
      <c r="A363" s="807"/>
      <c r="B363" s="494"/>
      <c r="C363" s="517">
        <v>4300</v>
      </c>
      <c r="D363" s="188" t="s">
        <v>22</v>
      </c>
      <c r="E363" s="818"/>
      <c r="F363" s="818"/>
      <c r="G363" s="813"/>
      <c r="H363" s="934">
        <v>375</v>
      </c>
      <c r="I363" s="813"/>
      <c r="J363" s="813"/>
      <c r="K363" s="840"/>
    </row>
    <row r="364" spans="1:11" ht="12.75" customHeight="1" x14ac:dyDescent="0.25">
      <c r="A364" s="807"/>
      <c r="B364" s="494"/>
      <c r="C364" s="517">
        <v>4360</v>
      </c>
      <c r="D364" s="935" t="s">
        <v>228</v>
      </c>
      <c r="E364" s="818"/>
      <c r="F364" s="818"/>
      <c r="G364" s="813"/>
      <c r="H364" s="934">
        <v>40</v>
      </c>
      <c r="I364" s="813"/>
      <c r="J364" s="813"/>
      <c r="K364" s="840"/>
    </row>
    <row r="365" spans="1:11" ht="12.75" customHeight="1" x14ac:dyDescent="0.25">
      <c r="A365" s="807"/>
      <c r="B365" s="494"/>
      <c r="C365" s="517">
        <v>4410</v>
      </c>
      <c r="D365" s="281" t="s">
        <v>54</v>
      </c>
      <c r="E365" s="818"/>
      <c r="F365" s="818"/>
      <c r="G365" s="813"/>
      <c r="H365" s="934">
        <v>10</v>
      </c>
      <c r="I365" s="813"/>
      <c r="J365" s="813"/>
      <c r="K365" s="840"/>
    </row>
    <row r="366" spans="1:11" ht="12.75" customHeight="1" x14ac:dyDescent="0.25">
      <c r="A366" s="807"/>
      <c r="B366" s="494"/>
      <c r="C366" s="517">
        <v>4440</v>
      </c>
      <c r="D366" s="281" t="s">
        <v>55</v>
      </c>
      <c r="E366" s="818"/>
      <c r="F366" s="818"/>
      <c r="G366" s="813"/>
      <c r="H366" s="934">
        <v>572</v>
      </c>
      <c r="I366" s="813"/>
      <c r="J366" s="813"/>
      <c r="K366" s="840"/>
    </row>
    <row r="367" spans="1:11" ht="12.75" customHeight="1" x14ac:dyDescent="0.25">
      <c r="A367" s="807"/>
      <c r="B367" s="494"/>
      <c r="C367" s="517">
        <v>4480</v>
      </c>
      <c r="D367" s="281" t="s">
        <v>56</v>
      </c>
      <c r="E367" s="818"/>
      <c r="F367" s="818"/>
      <c r="G367" s="813"/>
      <c r="H367" s="934">
        <v>5</v>
      </c>
      <c r="I367" s="813"/>
      <c r="J367" s="813"/>
      <c r="K367" s="840"/>
    </row>
    <row r="368" spans="1:11" ht="12.75" customHeight="1" x14ac:dyDescent="0.25">
      <c r="A368" s="807"/>
      <c r="B368" s="494"/>
      <c r="C368" s="491">
        <v>4700</v>
      </c>
      <c r="D368" s="234" t="s">
        <v>60</v>
      </c>
      <c r="E368" s="824"/>
      <c r="F368" s="824"/>
      <c r="G368" s="825"/>
      <c r="H368" s="1380">
        <v>9</v>
      </c>
      <c r="I368" s="825"/>
      <c r="J368" s="825"/>
      <c r="K368" s="858"/>
    </row>
    <row r="369" spans="1:11" ht="12.75" customHeight="1" x14ac:dyDescent="0.25">
      <c r="A369" s="807"/>
      <c r="B369" s="494"/>
      <c r="C369" s="1376"/>
      <c r="D369" s="1183" t="s">
        <v>140</v>
      </c>
      <c r="E369" s="1377"/>
      <c r="F369" s="1377"/>
      <c r="G369" s="1378"/>
      <c r="H369" s="1456">
        <f>SUM(H370:H388)</f>
        <v>19976</v>
      </c>
      <c r="I369" s="1378"/>
      <c r="J369" s="1378"/>
      <c r="K369" s="1129"/>
    </row>
    <row r="370" spans="1:11" ht="12.75" customHeight="1" x14ac:dyDescent="0.25">
      <c r="A370" s="807"/>
      <c r="B370" s="494"/>
      <c r="C370" s="1301">
        <v>3020</v>
      </c>
      <c r="D370" s="1313" t="s">
        <v>37</v>
      </c>
      <c r="E370" s="1303"/>
      <c r="F370" s="1303"/>
      <c r="G370" s="1304"/>
      <c r="H370" s="1379">
        <v>138</v>
      </c>
      <c r="I370" s="1304"/>
      <c r="J370" s="1304"/>
      <c r="K370" s="1305"/>
    </row>
    <row r="371" spans="1:11" ht="12.75" customHeight="1" x14ac:dyDescent="0.25">
      <c r="A371" s="807"/>
      <c r="B371" s="494"/>
      <c r="C371" s="517">
        <v>4010</v>
      </c>
      <c r="D371" s="281" t="s">
        <v>39</v>
      </c>
      <c r="E371" s="818"/>
      <c r="F371" s="818"/>
      <c r="G371" s="813"/>
      <c r="H371" s="934">
        <v>2215</v>
      </c>
      <c r="I371" s="813"/>
      <c r="J371" s="813"/>
      <c r="K371" s="840"/>
    </row>
    <row r="372" spans="1:11" ht="12.75" customHeight="1" x14ac:dyDescent="0.25">
      <c r="A372" s="807"/>
      <c r="B372" s="494"/>
      <c r="C372" s="517">
        <v>4040</v>
      </c>
      <c r="D372" s="281" t="s">
        <v>41</v>
      </c>
      <c r="E372" s="818"/>
      <c r="F372" s="818"/>
      <c r="G372" s="813"/>
      <c r="H372" s="934">
        <v>93</v>
      </c>
      <c r="I372" s="813"/>
      <c r="J372" s="813"/>
      <c r="K372" s="840"/>
    </row>
    <row r="373" spans="1:11" ht="12.75" customHeight="1" x14ac:dyDescent="0.25">
      <c r="A373" s="807"/>
      <c r="B373" s="494"/>
      <c r="C373" s="517">
        <v>4110</v>
      </c>
      <c r="D373" s="281" t="s">
        <v>42</v>
      </c>
      <c r="E373" s="818"/>
      <c r="F373" s="818"/>
      <c r="G373" s="813"/>
      <c r="H373" s="934">
        <v>415</v>
      </c>
      <c r="I373" s="813"/>
      <c r="J373" s="813"/>
      <c r="K373" s="840"/>
    </row>
    <row r="374" spans="1:11" ht="12.75" customHeight="1" x14ac:dyDescent="0.25">
      <c r="A374" s="807"/>
      <c r="B374" s="494"/>
      <c r="C374" s="517">
        <v>4120</v>
      </c>
      <c r="D374" s="281" t="s">
        <v>43</v>
      </c>
      <c r="E374" s="818"/>
      <c r="F374" s="818"/>
      <c r="G374" s="813"/>
      <c r="H374" s="934">
        <v>59</v>
      </c>
      <c r="I374" s="813"/>
      <c r="J374" s="813"/>
      <c r="K374" s="840"/>
    </row>
    <row r="375" spans="1:11" ht="12.75" customHeight="1" x14ac:dyDescent="0.25">
      <c r="A375" s="807"/>
      <c r="B375" s="494"/>
      <c r="C375" s="517">
        <v>4170</v>
      </c>
      <c r="D375" s="281" t="s">
        <v>45</v>
      </c>
      <c r="E375" s="818"/>
      <c r="F375" s="818"/>
      <c r="G375" s="813"/>
      <c r="H375" s="934">
        <v>170</v>
      </c>
      <c r="I375" s="813"/>
      <c r="J375" s="813"/>
      <c r="K375" s="840"/>
    </row>
    <row r="376" spans="1:11" ht="12.75" customHeight="1" x14ac:dyDescent="0.25">
      <c r="A376" s="807"/>
      <c r="B376" s="494"/>
      <c r="C376" s="517">
        <v>4210</v>
      </c>
      <c r="D376" s="281" t="s">
        <v>31</v>
      </c>
      <c r="E376" s="818"/>
      <c r="F376" s="818"/>
      <c r="G376" s="813"/>
      <c r="H376" s="934">
        <v>2899</v>
      </c>
      <c r="I376" s="813"/>
      <c r="J376" s="813"/>
      <c r="K376" s="840"/>
    </row>
    <row r="377" spans="1:11" ht="12.75" customHeight="1" x14ac:dyDescent="0.25">
      <c r="A377" s="807"/>
      <c r="B377" s="494"/>
      <c r="C377" s="517">
        <v>4240</v>
      </c>
      <c r="D377" s="281" t="s">
        <v>86</v>
      </c>
      <c r="E377" s="818"/>
      <c r="F377" s="818"/>
      <c r="G377" s="813"/>
      <c r="H377" s="934">
        <v>154</v>
      </c>
      <c r="I377" s="813"/>
      <c r="J377" s="813"/>
      <c r="K377" s="840"/>
    </row>
    <row r="378" spans="1:11" ht="12.75" customHeight="1" x14ac:dyDescent="0.25">
      <c r="A378" s="807"/>
      <c r="B378" s="494"/>
      <c r="C378" s="517">
        <v>4260</v>
      </c>
      <c r="D378" s="281" t="s">
        <v>46</v>
      </c>
      <c r="E378" s="818"/>
      <c r="F378" s="818"/>
      <c r="G378" s="813"/>
      <c r="H378" s="934">
        <v>11054</v>
      </c>
      <c r="I378" s="813"/>
      <c r="J378" s="813"/>
      <c r="K378" s="840"/>
    </row>
    <row r="379" spans="1:11" ht="12.75" customHeight="1" x14ac:dyDescent="0.25">
      <c r="A379" s="807"/>
      <c r="B379" s="494"/>
      <c r="C379" s="517">
        <v>4270</v>
      </c>
      <c r="D379" s="281" t="s">
        <v>47</v>
      </c>
      <c r="E379" s="818"/>
      <c r="F379" s="818"/>
      <c r="G379" s="813"/>
      <c r="H379" s="934">
        <v>286</v>
      </c>
      <c r="I379" s="813"/>
      <c r="J379" s="813"/>
      <c r="K379" s="840"/>
    </row>
    <row r="380" spans="1:11" ht="12.75" customHeight="1" x14ac:dyDescent="0.25">
      <c r="A380" s="807"/>
      <c r="B380" s="494"/>
      <c r="C380" s="517">
        <v>4280</v>
      </c>
      <c r="D380" s="281" t="s">
        <v>48</v>
      </c>
      <c r="E380" s="818"/>
      <c r="F380" s="818"/>
      <c r="G380" s="813"/>
      <c r="H380" s="934">
        <v>130</v>
      </c>
      <c r="I380" s="813"/>
      <c r="J380" s="813"/>
      <c r="K380" s="840"/>
    </row>
    <row r="381" spans="1:11" ht="12.75" customHeight="1" x14ac:dyDescent="0.25">
      <c r="A381" s="807"/>
      <c r="B381" s="494"/>
      <c r="C381" s="517">
        <v>4300</v>
      </c>
      <c r="D381" s="188" t="s">
        <v>22</v>
      </c>
      <c r="E381" s="818"/>
      <c r="F381" s="818"/>
      <c r="G381" s="813"/>
      <c r="H381" s="934">
        <v>1506</v>
      </c>
      <c r="I381" s="813"/>
      <c r="J381" s="813"/>
      <c r="K381" s="840"/>
    </row>
    <row r="382" spans="1:11" ht="12.75" customHeight="1" x14ac:dyDescent="0.25">
      <c r="A382" s="807"/>
      <c r="B382" s="494"/>
      <c r="C382" s="517">
        <v>4360</v>
      </c>
      <c r="D382" s="935" t="s">
        <v>228</v>
      </c>
      <c r="E382" s="818"/>
      <c r="F382" s="818"/>
      <c r="G382" s="813"/>
      <c r="H382" s="934">
        <v>268</v>
      </c>
      <c r="I382" s="813"/>
      <c r="J382" s="813"/>
      <c r="K382" s="840"/>
    </row>
    <row r="383" spans="1:11" ht="12.75" customHeight="1" x14ac:dyDescent="0.25">
      <c r="A383" s="807"/>
      <c r="B383" s="494"/>
      <c r="C383" s="517">
        <v>4410</v>
      </c>
      <c r="D383" s="281" t="s">
        <v>54</v>
      </c>
      <c r="E383" s="818"/>
      <c r="F383" s="818"/>
      <c r="G383" s="813"/>
      <c r="H383" s="934">
        <v>226</v>
      </c>
      <c r="I383" s="813"/>
      <c r="J383" s="813"/>
      <c r="K383" s="840"/>
    </row>
    <row r="384" spans="1:11" ht="12.75" customHeight="1" x14ac:dyDescent="0.25">
      <c r="A384" s="807"/>
      <c r="B384" s="494"/>
      <c r="C384" s="517">
        <v>4420</v>
      </c>
      <c r="D384" s="173" t="s">
        <v>103</v>
      </c>
      <c r="E384" s="818"/>
      <c r="F384" s="818"/>
      <c r="G384" s="813"/>
      <c r="H384" s="934">
        <v>20</v>
      </c>
      <c r="I384" s="813"/>
      <c r="J384" s="813"/>
      <c r="K384" s="840"/>
    </row>
    <row r="385" spans="1:11" ht="12.75" customHeight="1" x14ac:dyDescent="0.25">
      <c r="A385" s="807"/>
      <c r="B385" s="494"/>
      <c r="C385" s="517">
        <v>4440</v>
      </c>
      <c r="D385" s="281" t="s">
        <v>55</v>
      </c>
      <c r="E385" s="818"/>
      <c r="F385" s="818"/>
      <c r="G385" s="813"/>
      <c r="H385" s="934">
        <v>115</v>
      </c>
      <c r="I385" s="813"/>
      <c r="J385" s="813"/>
      <c r="K385" s="840"/>
    </row>
    <row r="386" spans="1:11" ht="12.75" customHeight="1" x14ac:dyDescent="0.25">
      <c r="A386" s="807"/>
      <c r="B386" s="494"/>
      <c r="C386" s="517">
        <v>4480</v>
      </c>
      <c r="D386" s="281" t="s">
        <v>56</v>
      </c>
      <c r="E386" s="818"/>
      <c r="F386" s="818"/>
      <c r="G386" s="813"/>
      <c r="H386" s="934">
        <v>44</v>
      </c>
      <c r="I386" s="813"/>
      <c r="J386" s="813"/>
      <c r="K386" s="840"/>
    </row>
    <row r="387" spans="1:11" ht="12.75" customHeight="1" x14ac:dyDescent="0.25">
      <c r="A387" s="807"/>
      <c r="B387" s="494"/>
      <c r="C387" s="517">
        <v>4520</v>
      </c>
      <c r="D387" s="561" t="s">
        <v>208</v>
      </c>
      <c r="E387" s="818"/>
      <c r="F387" s="818"/>
      <c r="G387" s="813"/>
      <c r="H387" s="934">
        <v>22</v>
      </c>
      <c r="I387" s="813"/>
      <c r="J387" s="813"/>
      <c r="K387" s="840"/>
    </row>
    <row r="388" spans="1:11" ht="36.6" customHeight="1" x14ac:dyDescent="0.25">
      <c r="A388" s="807"/>
      <c r="B388" s="494"/>
      <c r="C388" s="820">
        <v>4700</v>
      </c>
      <c r="D388" s="158" t="s">
        <v>60</v>
      </c>
      <c r="E388" s="821"/>
      <c r="F388" s="821"/>
      <c r="G388" s="521"/>
      <c r="H388" s="936">
        <v>162</v>
      </c>
      <c r="I388" s="521"/>
      <c r="J388" s="521"/>
      <c r="K388" s="522"/>
    </row>
    <row r="389" spans="1:11" s="25" customFormat="1" ht="15" customHeight="1" x14ac:dyDescent="0.25">
      <c r="A389" s="783"/>
      <c r="B389" s="1498">
        <v>80195</v>
      </c>
      <c r="C389" s="1498"/>
      <c r="D389" s="1499" t="s">
        <v>71</v>
      </c>
      <c r="E389" s="1500">
        <f>SUM(E412+E443+E450+E452+E390)</f>
        <v>1476721</v>
      </c>
      <c r="F389" s="1500">
        <f>SUM(F412+F443+F450+F452+F390)</f>
        <v>1455745</v>
      </c>
      <c r="G389" s="1128">
        <f>SUM(F389/E389*100)</f>
        <v>98.579555650661163</v>
      </c>
      <c r="H389" s="1500">
        <f>SUM(H412+H443+H450+H452+H390+H410)</f>
        <v>2112407</v>
      </c>
      <c r="I389" s="1128">
        <f>SUM(H389/F389*100)</f>
        <v>145.10831223875061</v>
      </c>
      <c r="J389" s="1128">
        <f>SUM(H389/E389*100)</f>
        <v>143.0471294171343</v>
      </c>
      <c r="K389" s="1131"/>
    </row>
    <row r="390" spans="1:11" s="25" customFormat="1" ht="15" customHeight="1" x14ac:dyDescent="0.25">
      <c r="A390" s="783"/>
      <c r="B390" s="1149"/>
      <c r="C390" s="1247"/>
      <c r="D390" s="1222" t="s">
        <v>143</v>
      </c>
      <c r="E390" s="1248">
        <f>SUM(E391:E409)</f>
        <v>642714</v>
      </c>
      <c r="F390" s="1248">
        <f>SUM(F391:F409)</f>
        <v>642714</v>
      </c>
      <c r="G390" s="502">
        <f>SUM(F390/E390*100)</f>
        <v>100</v>
      </c>
      <c r="H390" s="1248">
        <f>SUM(H391:H409)</f>
        <v>1105242</v>
      </c>
      <c r="I390" s="1248">
        <f>SUM(I395:I409)</f>
        <v>4375.2142707562016</v>
      </c>
      <c r="J390" s="1248">
        <f>SUM(J395:J409)</f>
        <v>4375.2142707562016</v>
      </c>
      <c r="K390" s="1223"/>
    </row>
    <row r="391" spans="1:11" s="25" customFormat="1" ht="15" customHeight="1" x14ac:dyDescent="0.25">
      <c r="A391" s="783"/>
      <c r="B391" s="884"/>
      <c r="C391" s="963">
        <v>3267</v>
      </c>
      <c r="D391" s="945" t="s">
        <v>215</v>
      </c>
      <c r="E391" s="1086">
        <v>526143</v>
      </c>
      <c r="F391" s="1086">
        <v>526143</v>
      </c>
      <c r="G391" s="499">
        <f t="shared" ref="G391:G409" si="27">SUM(F391/E391*100)</f>
        <v>100</v>
      </c>
      <c r="H391" s="1177">
        <v>614635</v>
      </c>
      <c r="I391" s="974">
        <f t="shared" ref="I391:I409" si="28">SUM(H391/F391*100)</f>
        <v>116.81900167825097</v>
      </c>
      <c r="J391" s="974">
        <f t="shared" ref="J391:J409" si="29">SUM(H391/E391*100)</f>
        <v>116.81900167825097</v>
      </c>
      <c r="K391" s="933"/>
    </row>
    <row r="392" spans="1:11" s="25" customFormat="1" ht="15" customHeight="1" x14ac:dyDescent="0.25">
      <c r="A392" s="783"/>
      <c r="B392" s="884"/>
      <c r="C392" s="963">
        <v>3269</v>
      </c>
      <c r="D392" s="945" t="s">
        <v>215</v>
      </c>
      <c r="E392" s="1086"/>
      <c r="F392" s="1086"/>
      <c r="G392" s="499"/>
      <c r="H392" s="1177">
        <v>61164</v>
      </c>
      <c r="I392" s="974"/>
      <c r="J392" s="974"/>
      <c r="K392" s="933"/>
    </row>
    <row r="393" spans="1:11" s="25" customFormat="1" ht="15" customHeight="1" x14ac:dyDescent="0.25">
      <c r="A393" s="783"/>
      <c r="B393" s="884"/>
      <c r="C393" s="963">
        <v>4017</v>
      </c>
      <c r="D393" s="561" t="s">
        <v>39</v>
      </c>
      <c r="E393" s="1086"/>
      <c r="F393" s="1086"/>
      <c r="G393" s="499"/>
      <c r="H393" s="1177">
        <v>49464</v>
      </c>
      <c r="I393" s="974"/>
      <c r="J393" s="974"/>
      <c r="K393" s="933"/>
    </row>
    <row r="394" spans="1:11" s="25" customFormat="1" ht="15" customHeight="1" x14ac:dyDescent="0.25">
      <c r="A394" s="783"/>
      <c r="B394" s="884"/>
      <c r="C394" s="963">
        <v>4019</v>
      </c>
      <c r="D394" s="561" t="s">
        <v>39</v>
      </c>
      <c r="E394" s="1086"/>
      <c r="F394" s="1086"/>
      <c r="G394" s="499"/>
      <c r="H394" s="1177">
        <v>4239</v>
      </c>
      <c r="I394" s="974"/>
      <c r="J394" s="974"/>
      <c r="K394" s="933"/>
    </row>
    <row r="395" spans="1:11" s="25" customFormat="1" ht="15" customHeight="1" x14ac:dyDescent="0.25">
      <c r="A395" s="1552"/>
      <c r="B395" s="1553"/>
      <c r="C395" s="1203">
        <v>4117</v>
      </c>
      <c r="D395" s="1554" t="s">
        <v>42</v>
      </c>
      <c r="E395" s="1204">
        <v>7102</v>
      </c>
      <c r="F395" s="1204">
        <v>7102</v>
      </c>
      <c r="G395" s="852">
        <f t="shared" si="27"/>
        <v>100</v>
      </c>
      <c r="H395" s="1495">
        <v>10953</v>
      </c>
      <c r="I395" s="1065">
        <f t="shared" si="28"/>
        <v>154.22416220782878</v>
      </c>
      <c r="J395" s="1065">
        <f t="shared" si="29"/>
        <v>154.22416220782878</v>
      </c>
      <c r="K395" s="1066"/>
    </row>
    <row r="396" spans="1:11" s="25" customFormat="1" ht="15" customHeight="1" x14ac:dyDescent="0.25">
      <c r="A396" s="783"/>
      <c r="B396" s="884"/>
      <c r="C396" s="963">
        <v>4119</v>
      </c>
      <c r="D396" s="1551" t="s">
        <v>42</v>
      </c>
      <c r="E396" s="1086"/>
      <c r="F396" s="1086"/>
      <c r="G396" s="939"/>
      <c r="H396" s="946">
        <v>729</v>
      </c>
      <c r="I396" s="1543"/>
      <c r="J396" s="1543"/>
      <c r="K396" s="933"/>
    </row>
    <row r="397" spans="1:11" s="25" customFormat="1" ht="15" customHeight="1" x14ac:dyDescent="0.25">
      <c r="A397" s="783"/>
      <c r="B397" s="884"/>
      <c r="C397" s="562">
        <v>4127</v>
      </c>
      <c r="D397" s="561" t="s">
        <v>43</v>
      </c>
      <c r="E397" s="860">
        <v>1001</v>
      </c>
      <c r="F397" s="860">
        <v>1001</v>
      </c>
      <c r="G397" s="499">
        <f t="shared" si="27"/>
        <v>100</v>
      </c>
      <c r="H397" s="946">
        <v>1274</v>
      </c>
      <c r="I397" s="974">
        <f t="shared" si="28"/>
        <v>127.27272727272727</v>
      </c>
      <c r="J397" s="974">
        <f t="shared" si="29"/>
        <v>127.27272727272727</v>
      </c>
      <c r="K397" s="840"/>
    </row>
    <row r="398" spans="1:11" s="25" customFormat="1" ht="15" customHeight="1" x14ac:dyDescent="0.25">
      <c r="A398" s="783"/>
      <c r="B398" s="884"/>
      <c r="C398" s="562">
        <v>4129</v>
      </c>
      <c r="D398" s="561" t="s">
        <v>43</v>
      </c>
      <c r="E398" s="860"/>
      <c r="F398" s="860"/>
      <c r="G398" s="499"/>
      <c r="H398" s="946">
        <v>53</v>
      </c>
      <c r="I398" s="974"/>
      <c r="J398" s="974"/>
      <c r="K398" s="840"/>
    </row>
    <row r="399" spans="1:11" s="25" customFormat="1" ht="15" customHeight="1" x14ac:dyDescent="0.25">
      <c r="A399" s="783"/>
      <c r="B399" s="884"/>
      <c r="C399" s="562">
        <v>4177</v>
      </c>
      <c r="D399" s="561" t="s">
        <v>45</v>
      </c>
      <c r="E399" s="860">
        <v>40848</v>
      </c>
      <c r="F399" s="860">
        <v>40848</v>
      </c>
      <c r="G399" s="499">
        <f t="shared" si="27"/>
        <v>100</v>
      </c>
      <c r="H399" s="946">
        <v>72390</v>
      </c>
      <c r="I399" s="974">
        <f t="shared" si="28"/>
        <v>177.21797884841365</v>
      </c>
      <c r="J399" s="974">
        <f t="shared" si="29"/>
        <v>177.21797884841365</v>
      </c>
      <c r="K399" s="840"/>
    </row>
    <row r="400" spans="1:11" s="25" customFormat="1" ht="15" customHeight="1" x14ac:dyDescent="0.25">
      <c r="A400" s="783"/>
      <c r="B400" s="884"/>
      <c r="C400" s="562">
        <v>4179</v>
      </c>
      <c r="D400" s="561" t="s">
        <v>45</v>
      </c>
      <c r="E400" s="860"/>
      <c r="F400" s="860"/>
      <c r="G400" s="499"/>
      <c r="H400" s="946">
        <v>10260</v>
      </c>
      <c r="I400" s="974"/>
      <c r="J400" s="974"/>
      <c r="K400" s="840"/>
    </row>
    <row r="401" spans="1:11" s="25" customFormat="1" ht="15" customHeight="1" x14ac:dyDescent="0.25">
      <c r="A401" s="783"/>
      <c r="B401" s="884"/>
      <c r="C401" s="562">
        <v>4217</v>
      </c>
      <c r="D401" s="564" t="s">
        <v>31</v>
      </c>
      <c r="E401" s="860">
        <v>8610</v>
      </c>
      <c r="F401" s="860">
        <v>8610</v>
      </c>
      <c r="G401" s="499">
        <f t="shared" si="27"/>
        <v>100</v>
      </c>
      <c r="H401" s="946">
        <v>7446</v>
      </c>
      <c r="I401" s="974">
        <f t="shared" si="28"/>
        <v>86.480836236933797</v>
      </c>
      <c r="J401" s="974">
        <f t="shared" si="29"/>
        <v>86.480836236933797</v>
      </c>
      <c r="K401" s="840"/>
    </row>
    <row r="402" spans="1:11" s="25" customFormat="1" ht="15" customHeight="1" x14ac:dyDescent="0.25">
      <c r="A402" s="783"/>
      <c r="B402" s="884"/>
      <c r="C402" s="562">
        <v>4219</v>
      </c>
      <c r="D402" s="564" t="s">
        <v>31</v>
      </c>
      <c r="E402" s="860"/>
      <c r="F402" s="860"/>
      <c r="G402" s="499"/>
      <c r="H402" s="946">
        <v>450</v>
      </c>
      <c r="I402" s="974"/>
      <c r="J402" s="974"/>
      <c r="K402" s="840"/>
    </row>
    <row r="403" spans="1:11" s="25" customFormat="1" ht="15" customHeight="1" x14ac:dyDescent="0.25">
      <c r="A403" s="783"/>
      <c r="B403" s="884"/>
      <c r="C403" s="562">
        <v>4247</v>
      </c>
      <c r="D403" s="564" t="s">
        <v>86</v>
      </c>
      <c r="E403" s="860">
        <v>926</v>
      </c>
      <c r="F403" s="860">
        <v>926</v>
      </c>
      <c r="G403" s="499">
        <f t="shared" si="27"/>
        <v>100</v>
      </c>
      <c r="H403" s="946">
        <v>0</v>
      </c>
      <c r="I403" s="974">
        <f t="shared" si="28"/>
        <v>0</v>
      </c>
      <c r="J403" s="974">
        <f t="shared" si="29"/>
        <v>0</v>
      </c>
      <c r="K403" s="840"/>
    </row>
    <row r="404" spans="1:11" s="25" customFormat="1" ht="15" customHeight="1" x14ac:dyDescent="0.25">
      <c r="A404" s="783"/>
      <c r="B404" s="884"/>
      <c r="C404" s="562">
        <v>4307</v>
      </c>
      <c r="D404" s="565" t="s">
        <v>22</v>
      </c>
      <c r="E404" s="860">
        <v>4500</v>
      </c>
      <c r="F404" s="860">
        <v>4500</v>
      </c>
      <c r="G404" s="499">
        <f t="shared" si="27"/>
        <v>100</v>
      </c>
      <c r="H404" s="946">
        <v>166338</v>
      </c>
      <c r="I404" s="974">
        <f t="shared" si="28"/>
        <v>3696.3999999999996</v>
      </c>
      <c r="J404" s="974">
        <f t="shared" si="29"/>
        <v>3696.3999999999996</v>
      </c>
      <c r="K404" s="840"/>
    </row>
    <row r="405" spans="1:11" s="25" customFormat="1" ht="15" customHeight="1" x14ac:dyDescent="0.25">
      <c r="A405" s="783"/>
      <c r="B405" s="884"/>
      <c r="C405" s="562">
        <v>4309</v>
      </c>
      <c r="D405" s="565" t="s">
        <v>22</v>
      </c>
      <c r="E405" s="860"/>
      <c r="F405" s="860"/>
      <c r="G405" s="499"/>
      <c r="H405" s="946">
        <v>28824</v>
      </c>
      <c r="I405" s="974"/>
      <c r="J405" s="974"/>
      <c r="K405" s="840"/>
    </row>
    <row r="406" spans="1:11" s="25" customFormat="1" ht="30.6" customHeight="1" x14ac:dyDescent="0.25">
      <c r="A406" s="783"/>
      <c r="B406" s="884"/>
      <c r="C406" s="562">
        <v>4707</v>
      </c>
      <c r="D406" s="182" t="s">
        <v>60</v>
      </c>
      <c r="E406" s="860"/>
      <c r="F406" s="860"/>
      <c r="G406" s="499"/>
      <c r="H406" s="819">
        <v>40333</v>
      </c>
      <c r="I406" s="974"/>
      <c r="J406" s="974"/>
      <c r="K406" s="840"/>
    </row>
    <row r="407" spans="1:11" s="25" customFormat="1" ht="30.6" customHeight="1" x14ac:dyDescent="0.25">
      <c r="A407" s="783"/>
      <c r="B407" s="884"/>
      <c r="C407" s="562">
        <v>4709</v>
      </c>
      <c r="D407" s="182" t="s">
        <v>60</v>
      </c>
      <c r="E407" s="860"/>
      <c r="F407" s="860"/>
      <c r="G407" s="499"/>
      <c r="H407" s="819">
        <v>7118</v>
      </c>
      <c r="I407" s="974"/>
      <c r="J407" s="974"/>
      <c r="K407" s="840"/>
    </row>
    <row r="408" spans="1:11" s="25" customFormat="1" ht="15" customHeight="1" x14ac:dyDescent="0.25">
      <c r="A408" s="783"/>
      <c r="B408" s="884"/>
      <c r="C408" s="562">
        <v>4417</v>
      </c>
      <c r="D408" s="565" t="s">
        <v>209</v>
      </c>
      <c r="E408" s="860">
        <v>888</v>
      </c>
      <c r="F408" s="860">
        <v>888</v>
      </c>
      <c r="G408" s="499">
        <f t="shared" si="27"/>
        <v>100</v>
      </c>
      <c r="H408" s="819">
        <v>700</v>
      </c>
      <c r="I408" s="974">
        <f t="shared" si="28"/>
        <v>78.828828828828833</v>
      </c>
      <c r="J408" s="974">
        <f t="shared" si="29"/>
        <v>78.828828828828833</v>
      </c>
      <c r="K408" s="840"/>
    </row>
    <row r="409" spans="1:11" s="25" customFormat="1" ht="15" customHeight="1" x14ac:dyDescent="0.25">
      <c r="A409" s="783"/>
      <c r="B409" s="884"/>
      <c r="C409" s="562">
        <v>4427</v>
      </c>
      <c r="D409" s="467" t="s">
        <v>103</v>
      </c>
      <c r="E409" s="860">
        <v>52696</v>
      </c>
      <c r="F409" s="860">
        <v>52696</v>
      </c>
      <c r="G409" s="499">
        <f t="shared" si="27"/>
        <v>100</v>
      </c>
      <c r="H409" s="819">
        <v>28872</v>
      </c>
      <c r="I409" s="974">
        <f t="shared" si="28"/>
        <v>54.789737361469562</v>
      </c>
      <c r="J409" s="974">
        <f t="shared" si="29"/>
        <v>54.789737361469562</v>
      </c>
      <c r="K409" s="840"/>
    </row>
    <row r="410" spans="1:11" s="25" customFormat="1" ht="15" customHeight="1" x14ac:dyDescent="0.25">
      <c r="A410" s="783"/>
      <c r="B410" s="884"/>
      <c r="C410" s="1203"/>
      <c r="D410" s="1447" t="s">
        <v>138</v>
      </c>
      <c r="E410" s="1204"/>
      <c r="F410" s="1204"/>
      <c r="G410" s="852"/>
      <c r="H410" s="1064">
        <f>SUM(H411)</f>
        <v>171800</v>
      </c>
      <c r="I410" s="1497"/>
      <c r="J410" s="1497"/>
      <c r="K410" s="1066"/>
    </row>
    <row r="411" spans="1:11" s="25" customFormat="1" ht="15" customHeight="1" x14ac:dyDescent="0.25">
      <c r="A411" s="783"/>
      <c r="B411" s="884"/>
      <c r="C411" s="1466">
        <v>6050</v>
      </c>
      <c r="D411" s="264" t="s">
        <v>61</v>
      </c>
      <c r="E411" s="1494"/>
      <c r="F411" s="1494"/>
      <c r="G411" s="1433"/>
      <c r="H411" s="1495">
        <v>171800</v>
      </c>
      <c r="I411" s="1496"/>
      <c r="J411" s="1496"/>
      <c r="K411" s="1450"/>
    </row>
    <row r="412" spans="1:11" s="25" customFormat="1" ht="15" customHeight="1" x14ac:dyDescent="0.25">
      <c r="A412" s="783"/>
      <c r="B412" s="884"/>
      <c r="C412" s="1206"/>
      <c r="D412" s="1207" t="s">
        <v>140</v>
      </c>
      <c r="E412" s="1208">
        <f>SUM(E415:E442)</f>
        <v>721049</v>
      </c>
      <c r="F412" s="1208">
        <f>SUM(F415:F442)</f>
        <v>700073</v>
      </c>
      <c r="G412" s="1091">
        <f t="shared" ref="G412:G442" si="30">SUM(F412/E412*100)</f>
        <v>97.090905056383122</v>
      </c>
      <c r="H412" s="1424">
        <f>SUM(H413:H442)</f>
        <v>717465</v>
      </c>
      <c r="I412" s="1209">
        <f>SUM(H412/F412*100)</f>
        <v>102.48431235028347</v>
      </c>
      <c r="J412" s="1209">
        <f t="shared" ref="J412:J438" si="31">SUM(H412/E412*100)</f>
        <v>99.502946401700854</v>
      </c>
      <c r="K412" s="1210"/>
    </row>
    <row r="413" spans="1:11" s="25" customFormat="1" ht="15" customHeight="1" x14ac:dyDescent="0.25">
      <c r="A413" s="783"/>
      <c r="B413" s="885"/>
      <c r="C413" s="1418">
        <v>3247</v>
      </c>
      <c r="D413" s="1419" t="s">
        <v>190</v>
      </c>
      <c r="E413" s="1420"/>
      <c r="F413" s="1420"/>
      <c r="G413" s="1421"/>
      <c r="H413" s="1425">
        <v>75822</v>
      </c>
      <c r="I413" s="1422"/>
      <c r="J413" s="1422"/>
      <c r="K413" s="1386"/>
    </row>
    <row r="414" spans="1:11" s="25" customFormat="1" ht="15" customHeight="1" x14ac:dyDescent="0.25">
      <c r="A414" s="783"/>
      <c r="B414" s="885"/>
      <c r="C414" s="562">
        <v>3249</v>
      </c>
      <c r="D414" s="1289" t="s">
        <v>190</v>
      </c>
      <c r="E414" s="948"/>
      <c r="F414" s="948"/>
      <c r="G414" s="499"/>
      <c r="H414" s="1426">
        <v>4464</v>
      </c>
      <c r="I414" s="1423"/>
      <c r="J414" s="1423"/>
      <c r="K414" s="840"/>
    </row>
    <row r="415" spans="1:11" s="25" customFormat="1" ht="15" customHeight="1" x14ac:dyDescent="0.25">
      <c r="A415" s="783"/>
      <c r="B415" s="885"/>
      <c r="C415" s="562">
        <v>3267</v>
      </c>
      <c r="D415" s="1289" t="s">
        <v>215</v>
      </c>
      <c r="E415" s="948">
        <v>5000</v>
      </c>
      <c r="F415" s="948">
        <v>5000</v>
      </c>
      <c r="G415" s="499">
        <f t="shared" si="30"/>
        <v>100</v>
      </c>
      <c r="H415" s="819">
        <v>7543</v>
      </c>
      <c r="I415" s="974">
        <f t="shared" ref="I415:I432" si="32">SUM(H415/F415*100)</f>
        <v>150.85999999999999</v>
      </c>
      <c r="J415" s="974">
        <f t="shared" si="31"/>
        <v>150.85999999999999</v>
      </c>
      <c r="K415" s="840"/>
    </row>
    <row r="416" spans="1:11" s="25" customFormat="1" ht="15" customHeight="1" x14ac:dyDescent="0.25">
      <c r="A416" s="783"/>
      <c r="B416" s="885"/>
      <c r="C416" s="562">
        <v>3269</v>
      </c>
      <c r="D416" s="1289" t="s">
        <v>215</v>
      </c>
      <c r="E416" s="948"/>
      <c r="F416" s="948"/>
      <c r="G416" s="499"/>
      <c r="H416" s="819">
        <v>457</v>
      </c>
      <c r="I416" s="974"/>
      <c r="J416" s="974"/>
      <c r="K416" s="840"/>
    </row>
    <row r="417" spans="1:11" s="25" customFormat="1" ht="15" customHeight="1" x14ac:dyDescent="0.25">
      <c r="A417" s="783"/>
      <c r="B417" s="885"/>
      <c r="C417" s="562">
        <v>4017</v>
      </c>
      <c r="D417" s="561" t="s">
        <v>39</v>
      </c>
      <c r="E417" s="948">
        <v>30298</v>
      </c>
      <c r="F417" s="948">
        <v>29143</v>
      </c>
      <c r="G417" s="499">
        <f t="shared" si="30"/>
        <v>96.187867185952868</v>
      </c>
      <c r="H417" s="819">
        <v>11352</v>
      </c>
      <c r="I417" s="974">
        <f t="shared" si="32"/>
        <v>38.952750231616513</v>
      </c>
      <c r="J417" s="974">
        <f t="shared" si="31"/>
        <v>37.467819658063242</v>
      </c>
      <c r="K417" s="867"/>
    </row>
    <row r="418" spans="1:11" s="25" customFormat="1" ht="15" customHeight="1" x14ac:dyDescent="0.25">
      <c r="A418" s="783"/>
      <c r="B418" s="884"/>
      <c r="C418" s="1287">
        <v>4019</v>
      </c>
      <c r="D418" s="561" t="s">
        <v>39</v>
      </c>
      <c r="E418" s="948">
        <v>4983</v>
      </c>
      <c r="F418" s="948">
        <v>4983</v>
      </c>
      <c r="G418" s="499">
        <f t="shared" si="30"/>
        <v>100</v>
      </c>
      <c r="H418" s="819">
        <v>11398</v>
      </c>
      <c r="I418" s="974">
        <f t="shared" si="32"/>
        <v>228.73770820790688</v>
      </c>
      <c r="J418" s="974">
        <f t="shared" si="31"/>
        <v>228.73770820790688</v>
      </c>
      <c r="K418" s="867"/>
    </row>
    <row r="419" spans="1:11" s="25" customFormat="1" ht="15" customHeight="1" x14ac:dyDescent="0.25">
      <c r="A419" s="783"/>
      <c r="B419" s="884"/>
      <c r="C419" s="1287">
        <v>4117</v>
      </c>
      <c r="D419" s="561" t="s">
        <v>42</v>
      </c>
      <c r="E419" s="948">
        <v>6112</v>
      </c>
      <c r="F419" s="948">
        <v>5077</v>
      </c>
      <c r="G419" s="499">
        <f t="shared" si="30"/>
        <v>83.066099476439788</v>
      </c>
      <c r="H419" s="819">
        <v>25527</v>
      </c>
      <c r="I419" s="974">
        <f t="shared" si="32"/>
        <v>502.7969273192831</v>
      </c>
      <c r="J419" s="974">
        <f t="shared" si="31"/>
        <v>417.65379581151831</v>
      </c>
      <c r="K419" s="867"/>
    </row>
    <row r="420" spans="1:11" s="25" customFormat="1" ht="15" customHeight="1" x14ac:dyDescent="0.25">
      <c r="A420" s="783"/>
      <c r="B420" s="884"/>
      <c r="C420" s="968">
        <v>4119</v>
      </c>
      <c r="D420" s="561" t="s">
        <v>42</v>
      </c>
      <c r="E420" s="948">
        <v>862</v>
      </c>
      <c r="F420" s="948">
        <v>862</v>
      </c>
      <c r="G420" s="499">
        <f t="shared" si="30"/>
        <v>100</v>
      </c>
      <c r="H420" s="819">
        <v>4462</v>
      </c>
      <c r="I420" s="974">
        <f t="shared" si="32"/>
        <v>517.63341067285387</v>
      </c>
      <c r="J420" s="974">
        <f t="shared" si="31"/>
        <v>517.63341067285387</v>
      </c>
      <c r="K420" s="867"/>
    </row>
    <row r="421" spans="1:11" s="25" customFormat="1" ht="15" customHeight="1" x14ac:dyDescent="0.25">
      <c r="A421" s="783"/>
      <c r="B421" s="884"/>
      <c r="C421" s="1288">
        <v>4127</v>
      </c>
      <c r="D421" s="561" t="s">
        <v>43</v>
      </c>
      <c r="E421" s="948">
        <v>1035</v>
      </c>
      <c r="F421" s="948">
        <v>888</v>
      </c>
      <c r="G421" s="499">
        <f t="shared" si="30"/>
        <v>85.79710144927536</v>
      </c>
      <c r="H421" s="819">
        <v>375</v>
      </c>
      <c r="I421" s="974">
        <f t="shared" si="32"/>
        <v>42.229729729729733</v>
      </c>
      <c r="J421" s="974">
        <f t="shared" si="31"/>
        <v>36.231884057971016</v>
      </c>
      <c r="K421" s="867"/>
    </row>
    <row r="422" spans="1:11" s="25" customFormat="1" ht="15" customHeight="1" x14ac:dyDescent="0.25">
      <c r="A422" s="783"/>
      <c r="B422" s="884"/>
      <c r="C422" s="1288">
        <v>4129</v>
      </c>
      <c r="D422" s="561" t="s">
        <v>43</v>
      </c>
      <c r="E422" s="1150">
        <v>123</v>
      </c>
      <c r="F422" s="1150">
        <v>123</v>
      </c>
      <c r="G422" s="499">
        <f t="shared" si="30"/>
        <v>100</v>
      </c>
      <c r="H422" s="819">
        <v>254</v>
      </c>
      <c r="I422" s="974">
        <f t="shared" si="32"/>
        <v>206.5040650406504</v>
      </c>
      <c r="J422" s="974">
        <f t="shared" si="31"/>
        <v>206.5040650406504</v>
      </c>
      <c r="K422" s="867"/>
    </row>
    <row r="423" spans="1:11" s="25" customFormat="1" ht="15" hidden="1" customHeight="1" x14ac:dyDescent="0.25">
      <c r="A423" s="783"/>
      <c r="B423" s="885"/>
      <c r="C423" s="562">
        <v>4170</v>
      </c>
      <c r="D423" s="561" t="s">
        <v>45</v>
      </c>
      <c r="E423" s="1150"/>
      <c r="F423" s="1150"/>
      <c r="G423" s="499" t="e">
        <f t="shared" si="30"/>
        <v>#DIV/0!</v>
      </c>
      <c r="H423" s="819"/>
      <c r="I423" s="974" t="e">
        <f t="shared" si="32"/>
        <v>#DIV/0!</v>
      </c>
      <c r="J423" s="974" t="e">
        <f t="shared" si="31"/>
        <v>#DIV/0!</v>
      </c>
      <c r="K423" s="867"/>
    </row>
    <row r="424" spans="1:11" s="25" customFormat="1" ht="15" customHeight="1" x14ac:dyDescent="0.25">
      <c r="A424" s="783"/>
      <c r="B424" s="885"/>
      <c r="C424" s="562">
        <v>4177</v>
      </c>
      <c r="D424" s="561" t="s">
        <v>45</v>
      </c>
      <c r="E424" s="947">
        <v>48980</v>
      </c>
      <c r="F424" s="947">
        <v>44151</v>
      </c>
      <c r="G424" s="499">
        <f t="shared" si="30"/>
        <v>90.140873826051447</v>
      </c>
      <c r="H424" s="819">
        <v>61203</v>
      </c>
      <c r="I424" s="974">
        <f t="shared" si="32"/>
        <v>138.6220017666644</v>
      </c>
      <c r="J424" s="974">
        <f t="shared" si="31"/>
        <v>124.95508370763577</v>
      </c>
      <c r="K424" s="867"/>
    </row>
    <row r="425" spans="1:11" s="25" customFormat="1" ht="15" hidden="1" customHeight="1" x14ac:dyDescent="0.25">
      <c r="A425" s="783"/>
      <c r="B425" s="885"/>
      <c r="C425" s="563">
        <v>4210</v>
      </c>
      <c r="D425" s="564" t="s">
        <v>31</v>
      </c>
      <c r="E425" s="947"/>
      <c r="F425" s="947"/>
      <c r="G425" s="499" t="e">
        <f t="shared" si="30"/>
        <v>#DIV/0!</v>
      </c>
      <c r="H425" s="819"/>
      <c r="I425" s="974" t="e">
        <f t="shared" si="32"/>
        <v>#DIV/0!</v>
      </c>
      <c r="J425" s="974" t="e">
        <f t="shared" si="31"/>
        <v>#DIV/0!</v>
      </c>
      <c r="K425" s="867"/>
    </row>
    <row r="426" spans="1:11" s="25" customFormat="1" ht="15" customHeight="1" x14ac:dyDescent="0.25">
      <c r="A426" s="783"/>
      <c r="B426" s="885"/>
      <c r="C426" s="563">
        <v>4179</v>
      </c>
      <c r="D426" s="561" t="s">
        <v>45</v>
      </c>
      <c r="E426" s="947">
        <v>7751</v>
      </c>
      <c r="F426" s="947">
        <v>7751</v>
      </c>
      <c r="G426" s="499">
        <f t="shared" si="30"/>
        <v>100</v>
      </c>
      <c r="H426" s="819">
        <v>32973</v>
      </c>
      <c r="I426" s="974">
        <f t="shared" si="32"/>
        <v>425.4031737840279</v>
      </c>
      <c r="J426" s="974">
        <f t="shared" si="31"/>
        <v>425.4031737840279</v>
      </c>
      <c r="K426" s="867"/>
    </row>
    <row r="427" spans="1:11" s="25" customFormat="1" ht="15" customHeight="1" x14ac:dyDescent="0.25">
      <c r="A427" s="783"/>
      <c r="B427" s="884"/>
      <c r="C427" s="563">
        <v>4217</v>
      </c>
      <c r="D427" s="564" t="s">
        <v>31</v>
      </c>
      <c r="E427" s="947">
        <v>108198</v>
      </c>
      <c r="F427" s="947">
        <v>101952</v>
      </c>
      <c r="G427" s="499">
        <f t="shared" si="30"/>
        <v>94.227250041590409</v>
      </c>
      <c r="H427" s="819">
        <v>12741</v>
      </c>
      <c r="I427" s="813">
        <f t="shared" ref="I427:I438" si="33">SUM(H427/F427*100)</f>
        <v>12.497057438794727</v>
      </c>
      <c r="J427" s="813">
        <f t="shared" si="31"/>
        <v>11.775633560694283</v>
      </c>
      <c r="K427" s="840"/>
    </row>
    <row r="428" spans="1:11" s="25" customFormat="1" ht="15" customHeight="1" x14ac:dyDescent="0.25">
      <c r="A428" s="783"/>
      <c r="B428" s="884"/>
      <c r="C428" s="563">
        <v>4219</v>
      </c>
      <c r="D428" s="564" t="s">
        <v>31</v>
      </c>
      <c r="E428" s="947">
        <v>14709</v>
      </c>
      <c r="F428" s="947">
        <v>14709</v>
      </c>
      <c r="G428" s="499">
        <f t="shared" si="30"/>
        <v>100</v>
      </c>
      <c r="H428" s="819">
        <v>6061</v>
      </c>
      <c r="I428" s="974">
        <f t="shared" si="32"/>
        <v>41.206064314365356</v>
      </c>
      <c r="J428" s="813">
        <f t="shared" si="31"/>
        <v>41.206064314365356</v>
      </c>
      <c r="K428" s="840"/>
    </row>
    <row r="429" spans="1:11" s="25" customFormat="1" ht="15" customHeight="1" x14ac:dyDescent="0.25">
      <c r="A429" s="783"/>
      <c r="B429" s="884"/>
      <c r="C429" s="563">
        <v>4247</v>
      </c>
      <c r="D429" s="564" t="s">
        <v>86</v>
      </c>
      <c r="E429" s="947">
        <v>2600</v>
      </c>
      <c r="F429" s="947">
        <v>387</v>
      </c>
      <c r="G429" s="499">
        <f t="shared" si="30"/>
        <v>14.884615384615385</v>
      </c>
      <c r="H429" s="819">
        <v>4102</v>
      </c>
      <c r="I429" s="813">
        <f t="shared" si="33"/>
        <v>1059.9483204134367</v>
      </c>
      <c r="J429" s="813">
        <f t="shared" si="31"/>
        <v>157.76923076923077</v>
      </c>
      <c r="K429" s="840"/>
    </row>
    <row r="430" spans="1:11" s="25" customFormat="1" ht="15" customHeight="1" x14ac:dyDescent="0.25">
      <c r="A430" s="1552"/>
      <c r="B430" s="1553"/>
      <c r="C430" s="1558">
        <v>4249</v>
      </c>
      <c r="D430" s="1559" t="s">
        <v>86</v>
      </c>
      <c r="E430" s="1560"/>
      <c r="F430" s="1560"/>
      <c r="G430" s="852"/>
      <c r="H430" s="1064">
        <v>111</v>
      </c>
      <c r="I430" s="1497"/>
      <c r="J430" s="1063"/>
      <c r="K430" s="1066"/>
    </row>
    <row r="431" spans="1:11" s="25" customFormat="1" ht="15" customHeight="1" x14ac:dyDescent="0.25">
      <c r="A431" s="783"/>
      <c r="B431" s="884"/>
      <c r="C431" s="1555">
        <v>4277</v>
      </c>
      <c r="D431" s="1556" t="s">
        <v>47</v>
      </c>
      <c r="E431" s="1557">
        <v>8500</v>
      </c>
      <c r="F431" s="1557">
        <v>8500</v>
      </c>
      <c r="G431" s="939">
        <f t="shared" si="30"/>
        <v>100</v>
      </c>
      <c r="H431" s="946"/>
      <c r="I431" s="1543">
        <f t="shared" si="32"/>
        <v>0</v>
      </c>
      <c r="J431" s="496">
        <f t="shared" si="31"/>
        <v>0</v>
      </c>
      <c r="K431" s="933"/>
    </row>
    <row r="432" spans="1:11" s="25" customFormat="1" ht="15" customHeight="1" x14ac:dyDescent="0.25">
      <c r="A432" s="783"/>
      <c r="B432" s="884"/>
      <c r="C432" s="563">
        <v>4279</v>
      </c>
      <c r="D432" s="564" t="s">
        <v>47</v>
      </c>
      <c r="E432" s="947">
        <v>1500</v>
      </c>
      <c r="F432" s="947">
        <v>1500</v>
      </c>
      <c r="G432" s="499">
        <f t="shared" si="30"/>
        <v>100</v>
      </c>
      <c r="H432" s="819"/>
      <c r="I432" s="974">
        <f t="shared" si="32"/>
        <v>0</v>
      </c>
      <c r="J432" s="813">
        <f t="shared" si="31"/>
        <v>0</v>
      </c>
      <c r="K432" s="840"/>
    </row>
    <row r="433" spans="1:11" s="25" customFormat="1" ht="15" hidden="1" customHeight="1" x14ac:dyDescent="0.25">
      <c r="A433" s="783"/>
      <c r="B433" s="884"/>
      <c r="C433" s="563">
        <v>4300</v>
      </c>
      <c r="D433" s="565" t="s">
        <v>22</v>
      </c>
      <c r="E433" s="947"/>
      <c r="F433" s="947"/>
      <c r="G433" s="499" t="e">
        <f t="shared" si="30"/>
        <v>#DIV/0!</v>
      </c>
      <c r="H433" s="819"/>
      <c r="I433" s="813" t="e">
        <f t="shared" si="33"/>
        <v>#DIV/0!</v>
      </c>
      <c r="J433" s="813" t="e">
        <f t="shared" si="31"/>
        <v>#DIV/0!</v>
      </c>
      <c r="K433" s="840"/>
    </row>
    <row r="434" spans="1:11" s="25" customFormat="1" ht="15" customHeight="1" x14ac:dyDescent="0.25">
      <c r="A434" s="783"/>
      <c r="B434" s="884"/>
      <c r="C434" s="563">
        <v>4307</v>
      </c>
      <c r="D434" s="565" t="s">
        <v>22</v>
      </c>
      <c r="E434" s="947">
        <v>171948</v>
      </c>
      <c r="F434" s="947">
        <v>166597</v>
      </c>
      <c r="G434" s="499">
        <f t="shared" si="30"/>
        <v>96.888012654988714</v>
      </c>
      <c r="H434" s="819">
        <v>418838</v>
      </c>
      <c r="I434" s="813">
        <f t="shared" si="33"/>
        <v>251.40788849739189</v>
      </c>
      <c r="J434" s="813">
        <f t="shared" si="31"/>
        <v>243.58410682299302</v>
      </c>
      <c r="K434" s="840"/>
    </row>
    <row r="435" spans="1:11" s="25" customFormat="1" ht="15" customHeight="1" x14ac:dyDescent="0.25">
      <c r="A435" s="783"/>
      <c r="B435" s="884"/>
      <c r="C435" s="563">
        <v>4309</v>
      </c>
      <c r="D435" s="565" t="s">
        <v>22</v>
      </c>
      <c r="E435" s="947">
        <v>5253</v>
      </c>
      <c r="F435" s="947">
        <v>5253</v>
      </c>
      <c r="G435" s="499">
        <f t="shared" si="30"/>
        <v>100</v>
      </c>
      <c r="H435" s="819">
        <v>24652</v>
      </c>
      <c r="I435" s="974">
        <f t="shared" si="33"/>
        <v>469.2937369122406</v>
      </c>
      <c r="J435" s="813">
        <f t="shared" si="31"/>
        <v>469.2937369122406</v>
      </c>
      <c r="K435" s="840"/>
    </row>
    <row r="436" spans="1:11" s="25" customFormat="1" ht="15" customHeight="1" x14ac:dyDescent="0.25">
      <c r="A436" s="783"/>
      <c r="B436" s="884"/>
      <c r="C436" s="563">
        <v>4417</v>
      </c>
      <c r="D436" s="565" t="s">
        <v>209</v>
      </c>
      <c r="E436" s="947">
        <v>4400</v>
      </c>
      <c r="F436" s="947">
        <v>4400</v>
      </c>
      <c r="G436" s="499">
        <f t="shared" si="30"/>
        <v>100</v>
      </c>
      <c r="H436" s="819"/>
      <c r="I436" s="813">
        <f t="shared" si="33"/>
        <v>0</v>
      </c>
      <c r="J436" s="813">
        <f t="shared" si="31"/>
        <v>0</v>
      </c>
      <c r="K436" s="840"/>
    </row>
    <row r="437" spans="1:11" s="25" customFormat="1" ht="15" customHeight="1" x14ac:dyDescent="0.25">
      <c r="A437" s="783"/>
      <c r="B437" s="884"/>
      <c r="C437" s="563">
        <v>4419</v>
      </c>
      <c r="D437" s="565" t="s">
        <v>209</v>
      </c>
      <c r="E437" s="1150">
        <v>600</v>
      </c>
      <c r="F437" s="1150">
        <v>600</v>
      </c>
      <c r="G437" s="499">
        <f t="shared" si="30"/>
        <v>100</v>
      </c>
      <c r="H437" s="819"/>
      <c r="I437" s="974">
        <f t="shared" si="33"/>
        <v>0</v>
      </c>
      <c r="J437" s="813">
        <f t="shared" si="31"/>
        <v>0</v>
      </c>
      <c r="K437" s="840"/>
    </row>
    <row r="438" spans="1:11" s="25" customFormat="1" ht="15" hidden="1" customHeight="1" x14ac:dyDescent="0.25">
      <c r="A438" s="783"/>
      <c r="B438" s="884"/>
      <c r="C438" s="562">
        <v>4427</v>
      </c>
      <c r="D438" s="467" t="s">
        <v>103</v>
      </c>
      <c r="E438" s="860"/>
      <c r="F438" s="860"/>
      <c r="G438" s="499" t="e">
        <f t="shared" si="30"/>
        <v>#DIV/0!</v>
      </c>
      <c r="H438" s="819"/>
      <c r="I438" s="813" t="e">
        <f t="shared" si="33"/>
        <v>#DIV/0!</v>
      </c>
      <c r="J438" s="813" t="e">
        <f t="shared" si="31"/>
        <v>#DIV/0!</v>
      </c>
      <c r="K438" s="840"/>
    </row>
    <row r="439" spans="1:11" s="25" customFormat="1" ht="27.6" customHeight="1" x14ac:dyDescent="0.25">
      <c r="A439" s="783"/>
      <c r="B439" s="884"/>
      <c r="C439" s="562">
        <v>4707</v>
      </c>
      <c r="D439" s="182" t="s">
        <v>60</v>
      </c>
      <c r="E439" s="860"/>
      <c r="F439" s="860"/>
      <c r="G439" s="499"/>
      <c r="H439" s="819">
        <v>14289</v>
      </c>
      <c r="I439" s="813"/>
      <c r="J439" s="813"/>
      <c r="K439" s="840"/>
    </row>
    <row r="440" spans="1:11" s="25" customFormat="1" ht="30" customHeight="1" x14ac:dyDescent="0.25">
      <c r="A440" s="783"/>
      <c r="B440" s="884"/>
      <c r="C440" s="562">
        <v>4709</v>
      </c>
      <c r="D440" s="182" t="s">
        <v>60</v>
      </c>
      <c r="E440" s="860"/>
      <c r="F440" s="860"/>
      <c r="G440" s="499"/>
      <c r="H440" s="819">
        <v>841</v>
      </c>
      <c r="I440" s="813"/>
      <c r="J440" s="813"/>
      <c r="K440" s="840"/>
    </row>
    <row r="441" spans="1:11" s="25" customFormat="1" ht="34.950000000000003" customHeight="1" x14ac:dyDescent="0.25">
      <c r="A441" s="783"/>
      <c r="B441" s="884"/>
      <c r="C441" s="562">
        <v>6067</v>
      </c>
      <c r="D441" s="182" t="s">
        <v>62</v>
      </c>
      <c r="E441" s="860">
        <v>253467</v>
      </c>
      <c r="F441" s="860">
        <v>253467</v>
      </c>
      <c r="G441" s="813">
        <f t="shared" si="30"/>
        <v>100</v>
      </c>
      <c r="H441" s="819"/>
      <c r="I441" s="813">
        <f t="shared" ref="I441:I442" si="34">SUM(H441/F441*100)</f>
        <v>0</v>
      </c>
      <c r="J441" s="813">
        <f t="shared" ref="J441:J442" si="35">SUM(H441/E441*100)</f>
        <v>0</v>
      </c>
      <c r="K441" s="840"/>
    </row>
    <row r="442" spans="1:11" s="25" customFormat="1" ht="34.950000000000003" customHeight="1" x14ac:dyDescent="0.25">
      <c r="A442" s="783"/>
      <c r="B442" s="884"/>
      <c r="C442" s="1203">
        <v>6069</v>
      </c>
      <c r="D442" s="576" t="s">
        <v>62</v>
      </c>
      <c r="E442" s="1204">
        <v>44730</v>
      </c>
      <c r="F442" s="1204">
        <v>44730</v>
      </c>
      <c r="G442" s="1063">
        <f t="shared" si="30"/>
        <v>100</v>
      </c>
      <c r="H442" s="1064"/>
      <c r="I442" s="1063">
        <f t="shared" si="34"/>
        <v>0</v>
      </c>
      <c r="J442" s="1063">
        <f t="shared" si="35"/>
        <v>0</v>
      </c>
      <c r="K442" s="1066"/>
    </row>
    <row r="443" spans="1:11" s="26" customFormat="1" ht="15" customHeight="1" x14ac:dyDescent="0.25">
      <c r="A443" s="807"/>
      <c r="B443" s="886"/>
      <c r="C443" s="1466"/>
      <c r="D443" s="1467" t="s">
        <v>135</v>
      </c>
      <c r="E443" s="1468">
        <f>SUM(E444:E449)</f>
        <v>112958</v>
      </c>
      <c r="F443" s="1468">
        <f>SUM(F444:F449)</f>
        <v>112958</v>
      </c>
      <c r="G443" s="1469">
        <f t="shared" ref="G443:G449" si="36">SUM(F443/E443*100)</f>
        <v>100</v>
      </c>
      <c r="H443" s="1470">
        <f>SUM(H444:H449)</f>
        <v>117900</v>
      </c>
      <c r="I443" s="1471">
        <f>SUM(H443/F443*100)</f>
        <v>104.37507746241965</v>
      </c>
      <c r="J443" s="1471">
        <f t="shared" ref="J443:J449" si="37">SUM(H443/E443*100)</f>
        <v>104.37507746241965</v>
      </c>
      <c r="K443" s="1472"/>
    </row>
    <row r="444" spans="1:11" s="26" customFormat="1" ht="60.75" hidden="1" customHeight="1" x14ac:dyDescent="0.25">
      <c r="A444" s="807"/>
      <c r="B444" s="886"/>
      <c r="C444" s="537">
        <v>2310</v>
      </c>
      <c r="D444" s="861" t="s">
        <v>146</v>
      </c>
      <c r="E444" s="1220"/>
      <c r="F444" s="1220"/>
      <c r="G444" s="1221" t="e">
        <f t="shared" si="36"/>
        <v>#DIV/0!</v>
      </c>
      <c r="H444" s="519"/>
      <c r="I444" s="513" t="e">
        <f>SUM(H444/F444*100)</f>
        <v>#DIV/0!</v>
      </c>
      <c r="J444" s="513" t="e">
        <f t="shared" si="37"/>
        <v>#DIV/0!</v>
      </c>
      <c r="K444" s="514"/>
    </row>
    <row r="445" spans="1:11" s="26" customFormat="1" ht="80.25" customHeight="1" x14ac:dyDescent="0.25">
      <c r="A445" s="807"/>
      <c r="B445" s="494"/>
      <c r="C445" s="279" t="s">
        <v>72</v>
      </c>
      <c r="D445" s="386" t="s">
        <v>73</v>
      </c>
      <c r="E445" s="1216">
        <v>2000</v>
      </c>
      <c r="F445" s="1216">
        <v>2000</v>
      </c>
      <c r="G445" s="973">
        <f t="shared" si="36"/>
        <v>100</v>
      </c>
      <c r="H445" s="819"/>
      <c r="I445" s="974">
        <f>SUM(H445/F445*100)</f>
        <v>0</v>
      </c>
      <c r="J445" s="974">
        <f t="shared" ref="J445" si="38">SUM(H445/E445*100)</f>
        <v>0</v>
      </c>
      <c r="K445" s="1217"/>
    </row>
    <row r="446" spans="1:11" s="26" customFormat="1" ht="12.75" customHeight="1" x14ac:dyDescent="0.25">
      <c r="A446" s="1139"/>
      <c r="B446" s="971"/>
      <c r="C446" s="751">
        <v>3030</v>
      </c>
      <c r="D446" s="1218" t="s">
        <v>27</v>
      </c>
      <c r="E446" s="972">
        <v>500</v>
      </c>
      <c r="F446" s="972">
        <v>500</v>
      </c>
      <c r="G446" s="973">
        <f t="shared" si="36"/>
        <v>100</v>
      </c>
      <c r="H446" s="1219">
        <v>500</v>
      </c>
      <c r="I446" s="974">
        <f>SUM(H446/F446*100)</f>
        <v>100</v>
      </c>
      <c r="J446" s="974">
        <f t="shared" si="37"/>
        <v>100</v>
      </c>
      <c r="K446" s="975"/>
    </row>
    <row r="447" spans="1:11" s="26" customFormat="1" ht="12.75" customHeight="1" x14ac:dyDescent="0.25">
      <c r="A447" s="1139"/>
      <c r="B447" s="971"/>
      <c r="C447" s="976">
        <v>4170</v>
      </c>
      <c r="D447" s="977" t="s">
        <v>45</v>
      </c>
      <c r="E447" s="972">
        <v>2400</v>
      </c>
      <c r="F447" s="972">
        <v>2400</v>
      </c>
      <c r="G447" s="973">
        <f t="shared" si="36"/>
        <v>100</v>
      </c>
      <c r="H447" s="1007">
        <v>2400</v>
      </c>
      <c r="I447" s="974">
        <f>SUM(H447/F447*100)</f>
        <v>100</v>
      </c>
      <c r="J447" s="974">
        <f t="shared" si="37"/>
        <v>100</v>
      </c>
      <c r="K447" s="975"/>
    </row>
    <row r="448" spans="1:11" s="26" customFormat="1" ht="12.75" hidden="1" customHeight="1" x14ac:dyDescent="0.25">
      <c r="A448" s="1139"/>
      <c r="B448" s="971"/>
      <c r="C448" s="976">
        <v>4270</v>
      </c>
      <c r="D448" s="281" t="s">
        <v>47</v>
      </c>
      <c r="E448" s="972"/>
      <c r="F448" s="972"/>
      <c r="G448" s="973" t="e">
        <f t="shared" si="36"/>
        <v>#DIV/0!</v>
      </c>
      <c r="H448" s="1007"/>
      <c r="I448" s="974"/>
      <c r="J448" s="974"/>
      <c r="K448" s="975"/>
    </row>
    <row r="449" spans="1:11" ht="12.75" customHeight="1" x14ac:dyDescent="0.25">
      <c r="A449" s="1214"/>
      <c r="B449" s="1215"/>
      <c r="C449" s="1142">
        <v>4440</v>
      </c>
      <c r="D449" s="1143" t="s">
        <v>55</v>
      </c>
      <c r="E449" s="1144">
        <v>108058</v>
      </c>
      <c r="F449" s="1144">
        <v>108058</v>
      </c>
      <c r="G449" s="1145">
        <f t="shared" si="36"/>
        <v>100</v>
      </c>
      <c r="H449" s="1146">
        <v>115000</v>
      </c>
      <c r="I449" s="1145">
        <f>SUM(H449/F449*100)</f>
        <v>106.42432767587778</v>
      </c>
      <c r="J449" s="1145">
        <f t="shared" si="37"/>
        <v>106.42432767587778</v>
      </c>
      <c r="K449" s="1147"/>
    </row>
    <row r="450" spans="1:11" ht="13.8" hidden="1" x14ac:dyDescent="0.25">
      <c r="A450" s="1140"/>
      <c r="B450" s="978"/>
      <c r="C450" s="983"/>
      <c r="D450" s="1087" t="s">
        <v>138</v>
      </c>
      <c r="E450" s="1088">
        <f>SUM(E451)</f>
        <v>0</v>
      </c>
      <c r="F450" s="1088">
        <f>SUM(F451)</f>
        <v>0</v>
      </c>
      <c r="G450" s="1083" t="e">
        <f>SUM(F450/E450*100)</f>
        <v>#DIV/0!</v>
      </c>
      <c r="H450" s="1088">
        <f>SUM(H451)</f>
        <v>0</v>
      </c>
      <c r="I450" s="1089" t="e">
        <f>SUM(H450/F450*100)</f>
        <v>#DIV/0!</v>
      </c>
      <c r="J450" s="1089" t="e">
        <f>SUM(H450/E450*100)</f>
        <v>#DIV/0!</v>
      </c>
      <c r="K450" s="1135"/>
    </row>
    <row r="451" spans="1:11" ht="13.8" hidden="1" x14ac:dyDescent="0.25">
      <c r="A451" s="1140"/>
      <c r="B451" s="978"/>
      <c r="C451" s="981">
        <v>4210</v>
      </c>
      <c r="D451" s="969" t="s">
        <v>31</v>
      </c>
      <c r="E451" s="984"/>
      <c r="F451" s="985"/>
      <c r="G451" s="505" t="e">
        <f>SUM(F451/E451*100)</f>
        <v>#DIV/0!</v>
      </c>
      <c r="H451" s="988"/>
      <c r="I451" s="1090" t="e">
        <f>SUM(H451/F451*100)</f>
        <v>#DIV/0!</v>
      </c>
      <c r="J451" s="1090" t="e">
        <f>SUM(H451/E451*100)</f>
        <v>#DIV/0!</v>
      </c>
      <c r="K451" s="1136"/>
    </row>
    <row r="452" spans="1:11" ht="13.8" hidden="1" x14ac:dyDescent="0.25">
      <c r="A452" s="1140"/>
      <c r="B452" s="978"/>
      <c r="C452" s="979"/>
      <c r="D452" s="980" t="s">
        <v>143</v>
      </c>
      <c r="E452" s="990">
        <f>SUM(E453)</f>
        <v>0</v>
      </c>
      <c r="F452" s="990">
        <f>SUM(F453)</f>
        <v>0</v>
      </c>
      <c r="G452" s="1091" t="e">
        <f>SUM(F452/E452*100)</f>
        <v>#DIV/0!</v>
      </c>
      <c r="H452" s="990">
        <f>SUM(H453)</f>
        <v>0</v>
      </c>
      <c r="I452" s="1092" t="e">
        <f>SUM(H452/F452*100)</f>
        <v>#DIV/0!</v>
      </c>
      <c r="J452" s="1092" t="e">
        <f>SUM(H452/E452*100)</f>
        <v>#DIV/0!</v>
      </c>
      <c r="K452" s="1137"/>
    </row>
    <row r="453" spans="1:11" ht="13.8" hidden="1" x14ac:dyDescent="0.25">
      <c r="A453" s="1141"/>
      <c r="B453" s="982"/>
      <c r="C453" s="983">
        <v>4210</v>
      </c>
      <c r="D453" s="970" t="s">
        <v>31</v>
      </c>
      <c r="E453" s="986"/>
      <c r="F453" s="987"/>
      <c r="G453" s="1083" t="e">
        <f>SUM(F453/E453*100)</f>
        <v>#DIV/0!</v>
      </c>
      <c r="H453" s="989"/>
      <c r="I453" s="1089" t="e">
        <f>SUM(H453/F453*100)</f>
        <v>#DIV/0!</v>
      </c>
      <c r="J453" s="1089" t="e">
        <f>SUM(H453/E453*100)</f>
        <v>#DIV/0!</v>
      </c>
      <c r="K453" s="1138"/>
    </row>
  </sheetData>
  <sheetProtection selectLockedCells="1" selectUnlockedCells="1"/>
  <mergeCells count="1">
    <mergeCell ref="D6:D8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84" firstPageNumber="0" fitToHeight="0" orientation="landscape" r:id="rId1"/>
  <headerFooter alignWithMargins="0"/>
  <rowBreaks count="11" manualBreakCount="11">
    <brk id="43" max="10" man="1"/>
    <brk id="87" max="10" man="1"/>
    <brk id="127" max="10" man="1"/>
    <brk id="161" max="10" man="1"/>
    <brk id="201" max="10" man="1"/>
    <brk id="241" max="10" man="1"/>
    <brk id="286" max="10" man="1"/>
    <brk id="318" max="10" man="1"/>
    <brk id="357" max="10" man="1"/>
    <brk id="395" max="10" man="1"/>
    <brk id="430" max="10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zoomScale="115" zoomScaleNormal="115" workbookViewId="0">
      <pane xSplit="3" ySplit="10" topLeftCell="E13" activePane="bottomRight" state="frozen"/>
      <selection pane="topRight" activeCell="D1" sqref="D1"/>
      <selection pane="bottomLeft" activeCell="A11" sqref="A11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7.5546875" style="1" customWidth="1"/>
    <col min="3" max="3" width="7.44140625" style="2" customWidth="1"/>
    <col min="4" max="4" width="44.6640625" style="3" customWidth="1"/>
    <col min="5" max="5" width="14.6640625" style="3" customWidth="1"/>
    <col min="6" max="6" width="14.6640625" style="1" customWidth="1"/>
    <col min="7" max="7" width="11.109375" style="1" bestFit="1" customWidth="1"/>
    <col min="8" max="8" width="14.6640625" style="1" customWidth="1"/>
    <col min="9" max="10" width="11.109375" style="1" bestFit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5"/>
      <c r="I1" s="43"/>
      <c r="J1" s="43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3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5"/>
      <c r="I3" s="43"/>
      <c r="J3" s="43"/>
      <c r="K3" s="43"/>
    </row>
    <row r="4" spans="1:11" ht="13.8" x14ac:dyDescent="0.25">
      <c r="A4" s="43"/>
      <c r="B4" s="43"/>
      <c r="C4" s="44"/>
      <c r="D4" s="93" t="s">
        <v>264</v>
      </c>
      <c r="E4" s="93"/>
      <c r="F4" s="43"/>
      <c r="G4" s="43"/>
      <c r="H4" s="43"/>
      <c r="I4" s="43"/>
      <c r="J4" s="43"/>
      <c r="K4" s="43"/>
    </row>
    <row r="5" spans="1:11" ht="13.8" x14ac:dyDescent="0.25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1" ht="13.8" x14ac:dyDescent="0.25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1" ht="13.8" x14ac:dyDescent="0.25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1" ht="13.8" x14ac:dyDescent="0.25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1" s="4" customFormat="1" ht="10.5" customHeight="1" x14ac:dyDescent="0.25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1" s="29" customFormat="1" ht="25.5" customHeight="1" x14ac:dyDescent="0.25">
      <c r="A10" s="430">
        <v>851</v>
      </c>
      <c r="B10" s="437"/>
      <c r="C10" s="431"/>
      <c r="D10" s="432" t="s">
        <v>147</v>
      </c>
      <c r="E10" s="90">
        <f>SUM(E11+E17+E27+E15)</f>
        <v>2747387</v>
      </c>
      <c r="F10" s="90">
        <f>SUM(F11+F17+F27+F15)</f>
        <v>2747387</v>
      </c>
      <c r="G10" s="90">
        <f t="shared" ref="G10:G28" si="0">SUM(F10/E10*100)</f>
        <v>100</v>
      </c>
      <c r="H10" s="37">
        <f>SUM(H11+H17+H27+H15)</f>
        <v>2282978</v>
      </c>
      <c r="I10" s="90">
        <f t="shared" ref="I10:I23" si="1">SUM(H10/F10*100)</f>
        <v>83.096338448132713</v>
      </c>
      <c r="J10" s="433">
        <f t="shared" ref="J10:J23" si="2">SUM(H10/E10*100)</f>
        <v>83.096338448132713</v>
      </c>
      <c r="K10" s="434"/>
    </row>
    <row r="11" spans="1:11" s="29" customFormat="1" ht="24" customHeight="1" x14ac:dyDescent="0.25">
      <c r="A11" s="435"/>
      <c r="B11" s="448">
        <v>85111</v>
      </c>
      <c r="C11" s="436"/>
      <c r="D11" s="438" t="s">
        <v>148</v>
      </c>
      <c r="E11" s="83">
        <f>SUM(E12:E14)</f>
        <v>745000</v>
      </c>
      <c r="F11" s="83">
        <f>SUM(F12:F14)</f>
        <v>745000</v>
      </c>
      <c r="G11" s="83">
        <f t="shared" si="0"/>
        <v>100</v>
      </c>
      <c r="H11" s="82">
        <f>SUM(H12:H14)</f>
        <v>314167</v>
      </c>
      <c r="I11" s="83">
        <f t="shared" si="1"/>
        <v>42.17006711409396</v>
      </c>
      <c r="J11" s="449">
        <f t="shared" si="2"/>
        <v>42.17006711409396</v>
      </c>
      <c r="K11" s="450"/>
    </row>
    <row r="12" spans="1:11" s="29" customFormat="1" ht="63.75" customHeight="1" x14ac:dyDescent="0.25">
      <c r="A12" s="435"/>
      <c r="B12" s="451"/>
      <c r="C12" s="1306">
        <v>4160</v>
      </c>
      <c r="D12" s="1307" t="s">
        <v>149</v>
      </c>
      <c r="E12" s="1308">
        <v>370000</v>
      </c>
      <c r="F12" s="1308">
        <v>370000</v>
      </c>
      <c r="G12" s="1308">
        <f t="shared" si="0"/>
        <v>100</v>
      </c>
      <c r="H12" s="1309">
        <v>154167</v>
      </c>
      <c r="I12" s="1308">
        <f t="shared" si="1"/>
        <v>41.666756756756754</v>
      </c>
      <c r="J12" s="1310">
        <f t="shared" si="2"/>
        <v>41.666756756756754</v>
      </c>
      <c r="K12" s="1300"/>
    </row>
    <row r="13" spans="1:11" s="29" customFormat="1" ht="20.25" customHeight="1" x14ac:dyDescent="0.25">
      <c r="A13" s="435"/>
      <c r="B13" s="451"/>
      <c r="C13" s="181">
        <v>4580</v>
      </c>
      <c r="D13" s="466" t="s">
        <v>105</v>
      </c>
      <c r="E13" s="231">
        <v>25000</v>
      </c>
      <c r="F13" s="231">
        <v>25000</v>
      </c>
      <c r="G13" s="231">
        <f t="shared" si="0"/>
        <v>100</v>
      </c>
      <c r="H13" s="232">
        <v>10000</v>
      </c>
      <c r="I13" s="231">
        <f t="shared" si="1"/>
        <v>40</v>
      </c>
      <c r="J13" s="192">
        <f t="shared" si="2"/>
        <v>40</v>
      </c>
      <c r="K13" s="1311"/>
    </row>
    <row r="14" spans="1:11" s="29" customFormat="1" ht="60" customHeight="1" x14ac:dyDescent="0.25">
      <c r="A14" s="435"/>
      <c r="B14" s="451"/>
      <c r="C14" s="233">
        <v>6010</v>
      </c>
      <c r="D14" s="468" t="s">
        <v>279</v>
      </c>
      <c r="E14" s="486">
        <v>350000</v>
      </c>
      <c r="F14" s="486">
        <v>350000</v>
      </c>
      <c r="G14" s="486">
        <f t="shared" si="0"/>
        <v>100</v>
      </c>
      <c r="H14" s="624">
        <v>150000</v>
      </c>
      <c r="I14" s="231">
        <f t="shared" ref="I14" si="3">SUM(H14/F14*100)</f>
        <v>42.857142857142854</v>
      </c>
      <c r="J14" s="192">
        <f t="shared" ref="J14" si="4">SUM(H14/E14*100)</f>
        <v>42.857142857142854</v>
      </c>
      <c r="K14" s="538"/>
    </row>
    <row r="15" spans="1:11" s="29" customFormat="1" ht="20.25" hidden="1" customHeight="1" x14ac:dyDescent="0.25">
      <c r="A15" s="435"/>
      <c r="B15" s="1182" t="s">
        <v>244</v>
      </c>
      <c r="C15" s="219"/>
      <c r="D15" s="1224" t="s">
        <v>245</v>
      </c>
      <c r="E15" s="214">
        <f>SUM(E16)</f>
        <v>0</v>
      </c>
      <c r="F15" s="214">
        <f>SUM(F16)</f>
        <v>0</v>
      </c>
      <c r="G15" s="214" t="e">
        <f t="shared" si="0"/>
        <v>#DIV/0!</v>
      </c>
      <c r="H15" s="221"/>
      <c r="I15" s="214" t="e">
        <f>SUM(H15/F15*100)</f>
        <v>#DIV/0!</v>
      </c>
      <c r="J15" s="1225" t="e">
        <f>SUM(H15/E15*100)</f>
        <v>#DIV/0!</v>
      </c>
      <c r="K15" s="1226"/>
    </row>
    <row r="16" spans="1:11" s="29" customFormat="1" ht="72" hidden="1" customHeight="1" x14ac:dyDescent="0.25">
      <c r="A16" s="435"/>
      <c r="B16" s="451"/>
      <c r="C16" s="149">
        <v>6230</v>
      </c>
      <c r="D16" s="568" t="s">
        <v>246</v>
      </c>
      <c r="E16" s="152"/>
      <c r="F16" s="152"/>
      <c r="G16" s="152" t="e">
        <f t="shared" si="0"/>
        <v>#DIV/0!</v>
      </c>
      <c r="H16" s="151"/>
      <c r="I16" s="152" t="e">
        <f>SUM(H16/F16*100)</f>
        <v>#DIV/0!</v>
      </c>
      <c r="J16" s="439" t="e">
        <f>SUM(H16/E16*100)</f>
        <v>#DIV/0!</v>
      </c>
      <c r="K16" s="440"/>
    </row>
    <row r="17" spans="1:11" s="6" customFormat="1" ht="48" customHeight="1" x14ac:dyDescent="0.25">
      <c r="A17" s="145"/>
      <c r="B17" s="224">
        <v>85156</v>
      </c>
      <c r="C17" s="224"/>
      <c r="D17" s="441" t="s">
        <v>150</v>
      </c>
      <c r="E17" s="139">
        <f>SUM(E18+E20+E22+E24)</f>
        <v>2000387</v>
      </c>
      <c r="F17" s="139">
        <f>SUM(F18+F20+F22+F24)</f>
        <v>2000387</v>
      </c>
      <c r="G17" s="139">
        <f t="shared" si="0"/>
        <v>100</v>
      </c>
      <c r="H17" s="138">
        <f>SUM(H18+H20+H22+H24)</f>
        <v>1966811</v>
      </c>
      <c r="I17" s="141">
        <f t="shared" si="1"/>
        <v>98.321524784954107</v>
      </c>
      <c r="J17" s="142">
        <f t="shared" si="2"/>
        <v>98.321524784954107</v>
      </c>
      <c r="K17" s="222"/>
    </row>
    <row r="18" spans="1:11" s="15" customFormat="1" ht="15" customHeight="1" x14ac:dyDescent="0.25">
      <c r="A18" s="145"/>
      <c r="B18" s="290"/>
      <c r="C18" s="224"/>
      <c r="D18" s="452" t="s">
        <v>151</v>
      </c>
      <c r="E18" s="291">
        <f>SUM(E19:E19)</f>
        <v>1970996.6</v>
      </c>
      <c r="F18" s="291">
        <f>SUM(F19:F19)</f>
        <v>1970996.6</v>
      </c>
      <c r="G18" s="454">
        <f t="shared" si="0"/>
        <v>100</v>
      </c>
      <c r="H18" s="95">
        <f>SUM(H19:H19)</f>
        <v>1937327</v>
      </c>
      <c r="I18" s="85">
        <f t="shared" si="1"/>
        <v>98.29174743376015</v>
      </c>
      <c r="J18" s="455">
        <f t="shared" si="2"/>
        <v>98.29174743376015</v>
      </c>
      <c r="K18" s="295"/>
    </row>
    <row r="19" spans="1:11" s="15" customFormat="1" ht="12.75" customHeight="1" x14ac:dyDescent="0.25">
      <c r="A19" s="145"/>
      <c r="B19" s="89"/>
      <c r="C19" s="442">
        <v>4130</v>
      </c>
      <c r="D19" s="309" t="s">
        <v>152</v>
      </c>
      <c r="E19" s="555">
        <v>1970996.6</v>
      </c>
      <c r="F19" s="555">
        <v>1970996.6</v>
      </c>
      <c r="G19" s="395">
        <f t="shared" si="0"/>
        <v>100</v>
      </c>
      <c r="H19" s="310">
        <v>1937327</v>
      </c>
      <c r="I19" s="211">
        <f t="shared" si="1"/>
        <v>98.29174743376015</v>
      </c>
      <c r="J19" s="211">
        <f t="shared" si="2"/>
        <v>98.29174743376015</v>
      </c>
      <c r="K19" s="443"/>
    </row>
    <row r="20" spans="1:11" s="15" customFormat="1" ht="15" customHeight="1" x14ac:dyDescent="0.25">
      <c r="A20" s="145"/>
      <c r="B20" s="89"/>
      <c r="C20" s="444"/>
      <c r="D20" s="114" t="s">
        <v>153</v>
      </c>
      <c r="E20" s="1273">
        <f>SUM(E21)</f>
        <v>16754.400000000001</v>
      </c>
      <c r="F20" s="1273">
        <f>SUM(F21)</f>
        <v>16754.400000000001</v>
      </c>
      <c r="G20" s="139">
        <f t="shared" si="0"/>
        <v>100</v>
      </c>
      <c r="H20" s="140">
        <f>SUM(H21)</f>
        <v>16848</v>
      </c>
      <c r="I20" s="141">
        <f t="shared" si="1"/>
        <v>100.55865921787708</v>
      </c>
      <c r="J20" s="141">
        <f t="shared" si="2"/>
        <v>100.55865921787708</v>
      </c>
      <c r="K20" s="222"/>
    </row>
    <row r="21" spans="1:11" s="12" customFormat="1" ht="12.75" customHeight="1" x14ac:dyDescent="0.25">
      <c r="A21" s="170"/>
      <c r="B21" s="149"/>
      <c r="C21" s="442">
        <v>4130</v>
      </c>
      <c r="D21" s="1227" t="s">
        <v>152</v>
      </c>
      <c r="E21" s="557">
        <v>16754.400000000001</v>
      </c>
      <c r="F21" s="557">
        <v>16754.400000000001</v>
      </c>
      <c r="G21" s="205">
        <f t="shared" si="0"/>
        <v>100</v>
      </c>
      <c r="H21" s="179">
        <v>16848</v>
      </c>
      <c r="I21" s="205">
        <f t="shared" si="1"/>
        <v>100.55865921787708</v>
      </c>
      <c r="J21" s="206">
        <f t="shared" si="2"/>
        <v>100.55865921787708</v>
      </c>
      <c r="K21" s="207"/>
    </row>
    <row r="22" spans="1:11" s="12" customFormat="1" ht="12.75" customHeight="1" x14ac:dyDescent="0.25">
      <c r="A22" s="170"/>
      <c r="B22" s="149"/>
      <c r="C22" s="1228"/>
      <c r="D22" s="1042" t="s">
        <v>154</v>
      </c>
      <c r="E22" s="1274">
        <f>SUM(E23)</f>
        <v>12636</v>
      </c>
      <c r="F22" s="1274">
        <f>SUM(F23)</f>
        <v>12636</v>
      </c>
      <c r="G22" s="1122">
        <f t="shared" si="0"/>
        <v>100</v>
      </c>
      <c r="H22" s="1121">
        <f>SUM(H23)</f>
        <v>12636</v>
      </c>
      <c r="I22" s="1122">
        <f t="shared" si="1"/>
        <v>100</v>
      </c>
      <c r="J22" s="1122">
        <f t="shared" si="2"/>
        <v>100</v>
      </c>
      <c r="K22" s="1123"/>
    </row>
    <row r="23" spans="1:11" s="12" customFormat="1" ht="13.5" customHeight="1" x14ac:dyDescent="0.25">
      <c r="A23" s="170"/>
      <c r="B23" s="149"/>
      <c r="C23" s="1170">
        <v>4130</v>
      </c>
      <c r="D23" s="1171" t="s">
        <v>152</v>
      </c>
      <c r="E23" s="1124">
        <v>12636</v>
      </c>
      <c r="F23" s="1124">
        <v>12636</v>
      </c>
      <c r="G23" s="1105">
        <f t="shared" si="0"/>
        <v>100</v>
      </c>
      <c r="H23" s="1104">
        <v>12636</v>
      </c>
      <c r="I23" s="1105">
        <f t="shared" si="1"/>
        <v>100</v>
      </c>
      <c r="J23" s="1172">
        <f t="shared" si="2"/>
        <v>100</v>
      </c>
      <c r="K23" s="1033"/>
    </row>
    <row r="24" spans="1:11" s="12" customFormat="1" ht="13.5" customHeight="1" x14ac:dyDescent="0.25">
      <c r="A24" s="170"/>
      <c r="B24" s="149"/>
      <c r="C24" s="1166"/>
      <c r="D24" s="891" t="s">
        <v>135</v>
      </c>
      <c r="E24" s="1275"/>
      <c r="F24" s="1275"/>
      <c r="G24" s="1169"/>
      <c r="H24" s="1167"/>
      <c r="I24" s="1169"/>
      <c r="J24" s="1169"/>
      <c r="K24" s="1168"/>
    </row>
    <row r="25" spans="1:11" s="12" customFormat="1" ht="68.25" hidden="1" customHeight="1" x14ac:dyDescent="0.25">
      <c r="A25" s="541"/>
      <c r="B25" s="546"/>
      <c r="C25" s="1116">
        <v>2910</v>
      </c>
      <c r="D25" s="569" t="s">
        <v>238</v>
      </c>
      <c r="E25" s="570"/>
      <c r="F25" s="570"/>
      <c r="G25" s="571" t="e">
        <f t="shared" si="0"/>
        <v>#DIV/0!</v>
      </c>
      <c r="H25" s="377"/>
      <c r="I25" s="571" t="e">
        <f>SUM(H25/F25*100)</f>
        <v>#DIV/0!</v>
      </c>
      <c r="J25" s="1093" t="e">
        <f>SUM(H25/E25*100)</f>
        <v>#DIV/0!</v>
      </c>
      <c r="K25" s="566"/>
    </row>
    <row r="26" spans="1:11" s="12" customFormat="1" ht="81.75" hidden="1" customHeight="1" x14ac:dyDescent="0.25">
      <c r="A26" s="170"/>
      <c r="B26" s="546"/>
      <c r="C26" s="1116">
        <v>4560</v>
      </c>
      <c r="D26" s="569" t="s">
        <v>239</v>
      </c>
      <c r="E26" s="570"/>
      <c r="F26" s="570"/>
      <c r="G26" s="571" t="e">
        <f t="shared" si="0"/>
        <v>#DIV/0!</v>
      </c>
      <c r="H26" s="377"/>
      <c r="I26" s="571" t="e">
        <f>SUM(H26/F26*100)</f>
        <v>#DIV/0!</v>
      </c>
      <c r="J26" s="1093" t="e">
        <f>SUM(H26/E26*100)</f>
        <v>#DIV/0!</v>
      </c>
      <c r="K26" s="566"/>
    </row>
    <row r="27" spans="1:11" ht="13.8" x14ac:dyDescent="0.25">
      <c r="A27" s="208"/>
      <c r="B27" s="219">
        <v>85195</v>
      </c>
      <c r="C27" s="219"/>
      <c r="D27" s="220" t="s">
        <v>71</v>
      </c>
      <c r="E27" s="473">
        <f>SUM(E28:E28)</f>
        <v>2000</v>
      </c>
      <c r="F27" s="473">
        <f>SUM(F28:F28)</f>
        <v>2000</v>
      </c>
      <c r="G27" s="1169">
        <f t="shared" si="0"/>
        <v>100</v>
      </c>
      <c r="H27" s="215">
        <f>SUM(H28:H28)</f>
        <v>2000</v>
      </c>
      <c r="I27" s="1020">
        <f t="shared" ref="I27:I28" si="5">SUM(H27/F27*100)</f>
        <v>100</v>
      </c>
      <c r="J27" s="1020">
        <f t="shared" ref="J27:J28" si="6">SUM(H27/E27*100)</f>
        <v>100</v>
      </c>
      <c r="K27" s="218"/>
    </row>
    <row r="28" spans="1:11" ht="76.5" customHeight="1" thickBot="1" x14ac:dyDescent="0.3">
      <c r="A28" s="241"/>
      <c r="B28" s="335"/>
      <c r="C28" s="445" t="s">
        <v>72</v>
      </c>
      <c r="D28" s="446" t="s">
        <v>73</v>
      </c>
      <c r="E28" s="447">
        <v>2000</v>
      </c>
      <c r="F28" s="1276">
        <v>2000</v>
      </c>
      <c r="G28" s="571">
        <f t="shared" si="0"/>
        <v>100</v>
      </c>
      <c r="H28" s="1008">
        <v>2000</v>
      </c>
      <c r="I28" s="1317">
        <f t="shared" si="5"/>
        <v>100</v>
      </c>
      <c r="J28" s="1320">
        <f t="shared" si="6"/>
        <v>100</v>
      </c>
      <c r="K28" s="1010"/>
    </row>
  </sheetData>
  <sheetProtection selectLockedCells="1" selectUnlockedCells="1"/>
  <mergeCells count="1">
    <mergeCell ref="D6:D8"/>
  </mergeCells>
  <phoneticPr fontId="7" type="noConversion"/>
  <printOptions horizontalCentered="1"/>
  <pageMargins left="0.70866141732283472" right="0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2"/>
  <sheetViews>
    <sheetView view="pageBreakPreview" zoomScale="70" zoomScaleNormal="100" zoomScaleSheetLayoutView="70" workbookViewId="0">
      <pane xSplit="3" ySplit="10" topLeftCell="D20" activePane="bottomRight" state="frozen"/>
      <selection pane="topRight" activeCell="D1" sqref="D1"/>
      <selection pane="bottomLeft" activeCell="A48" sqref="A48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8" style="1" customWidth="1"/>
    <col min="3" max="3" width="5.6640625" style="2" customWidth="1"/>
    <col min="4" max="4" width="44.6640625" style="3" customWidth="1"/>
    <col min="5" max="5" width="14.6640625" style="3" customWidth="1"/>
    <col min="6" max="6" width="14.6640625" style="1" customWidth="1"/>
    <col min="7" max="7" width="9.6640625" style="1" customWidth="1"/>
    <col min="8" max="8" width="14.6640625" style="1" customWidth="1"/>
    <col min="9" max="10" width="9.6640625" style="1" customWidth="1"/>
    <col min="11" max="11" width="8.6640625" style="1" customWidth="1"/>
    <col min="12" max="16384" width="9.109375" style="1"/>
  </cols>
  <sheetData>
    <row r="1" spans="1:13" ht="13.8" x14ac:dyDescent="0.25">
      <c r="A1" s="43"/>
      <c r="B1" s="43"/>
      <c r="C1" s="44"/>
      <c r="D1" s="43"/>
      <c r="E1" s="43"/>
      <c r="F1" s="43"/>
      <c r="G1" s="43"/>
      <c r="H1" s="45"/>
      <c r="I1" s="43"/>
      <c r="J1" s="43"/>
      <c r="K1" s="43"/>
    </row>
    <row r="2" spans="1:13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5"/>
      <c r="K2" s="43"/>
    </row>
    <row r="3" spans="1:13" ht="13.8" x14ac:dyDescent="0.25">
      <c r="A3" s="43"/>
      <c r="B3" s="43"/>
      <c r="C3" s="44"/>
      <c r="D3" s="43"/>
      <c r="E3" s="43"/>
      <c r="F3" s="43"/>
      <c r="G3" s="43"/>
      <c r="H3" s="45"/>
      <c r="I3" s="43"/>
      <c r="J3" s="43"/>
      <c r="K3" s="43"/>
    </row>
    <row r="4" spans="1:13" ht="13.8" x14ac:dyDescent="0.25">
      <c r="A4" s="43"/>
      <c r="B4" s="43"/>
      <c r="C4" s="44"/>
      <c r="D4" s="93" t="s">
        <v>265</v>
      </c>
      <c r="E4" s="93"/>
      <c r="F4" s="43"/>
      <c r="G4" s="43"/>
      <c r="H4" s="43"/>
      <c r="I4" s="43"/>
      <c r="J4" s="43"/>
      <c r="K4" s="43"/>
    </row>
    <row r="5" spans="1:13" ht="13.8" x14ac:dyDescent="0.25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3" ht="13.8" x14ac:dyDescent="0.25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3" ht="13.8" x14ac:dyDescent="0.25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3" ht="13.8" x14ac:dyDescent="0.25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3" s="4" customFormat="1" ht="10.5" customHeight="1" x14ac:dyDescent="0.25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3" s="29" customFormat="1" ht="25.5" customHeight="1" x14ac:dyDescent="0.25">
      <c r="A10" s="435">
        <v>852</v>
      </c>
      <c r="B10" s="594"/>
      <c r="C10" s="592"/>
      <c r="D10" s="530" t="s">
        <v>155</v>
      </c>
      <c r="E10" s="453">
        <f>SUM(E14+E46+E48+E53+E78+E87+E71+E85)</f>
        <v>3821310</v>
      </c>
      <c r="F10" s="453">
        <f>SUM(F14+F46+F48+F53+F78+F87+F71+F85)</f>
        <v>3821310</v>
      </c>
      <c r="G10" s="291">
        <f t="shared" ref="G10:G98" si="0">SUM(F10/E10*100)</f>
        <v>100</v>
      </c>
      <c r="H10" s="453">
        <f>SUM(H14+H46+H48+H53+H78+H87+H71+H85)</f>
        <v>3829548</v>
      </c>
      <c r="I10" s="291">
        <f t="shared" ref="I10:I94" si="1">SUM(H10/F10*100)</f>
        <v>100.21558052081616</v>
      </c>
      <c r="J10" s="593">
        <f t="shared" ref="J10:J94" si="2">SUM(H10/E10*100)</f>
        <v>100.21558052081616</v>
      </c>
      <c r="K10" s="434"/>
      <c r="M10" s="30"/>
    </row>
    <row r="11" spans="1:13" ht="66.75" hidden="1" customHeight="1" x14ac:dyDescent="0.25">
      <c r="A11" s="282"/>
      <c r="B11" s="149"/>
      <c r="C11" s="181">
        <v>2830</v>
      </c>
      <c r="D11" s="182" t="s">
        <v>158</v>
      </c>
      <c r="E11" s="183"/>
      <c r="F11" s="183"/>
      <c r="G11" s="184" t="e">
        <f t="shared" si="0"/>
        <v>#DIV/0!</v>
      </c>
      <c r="H11" s="183"/>
      <c r="I11" s="184" t="e">
        <f t="shared" si="1"/>
        <v>#DIV/0!</v>
      </c>
      <c r="J11" s="184" t="e">
        <f t="shared" si="2"/>
        <v>#DIV/0!</v>
      </c>
      <c r="K11" s="186"/>
    </row>
    <row r="12" spans="1:13" ht="13.8" hidden="1" x14ac:dyDescent="0.25">
      <c r="A12" s="282"/>
      <c r="B12" s="149"/>
      <c r="C12" s="180">
        <v>4010</v>
      </c>
      <c r="D12" s="173" t="s">
        <v>39</v>
      </c>
      <c r="E12" s="190"/>
      <c r="F12" s="190"/>
      <c r="G12" s="184" t="e">
        <f t="shared" si="0"/>
        <v>#DIV/0!</v>
      </c>
      <c r="H12" s="190"/>
      <c r="I12" s="184" t="e">
        <f t="shared" si="1"/>
        <v>#DIV/0!</v>
      </c>
      <c r="J12" s="184" t="e">
        <f t="shared" si="2"/>
        <v>#DIV/0!</v>
      </c>
      <c r="K12" s="201"/>
    </row>
    <row r="13" spans="1:13" ht="13.8" hidden="1" x14ac:dyDescent="0.25">
      <c r="A13" s="282"/>
      <c r="B13" s="149"/>
      <c r="C13" s="180">
        <v>4110</v>
      </c>
      <c r="D13" s="173" t="s">
        <v>42</v>
      </c>
      <c r="E13" s="190"/>
      <c r="F13" s="190"/>
      <c r="G13" s="184" t="e">
        <f t="shared" si="0"/>
        <v>#DIV/0!</v>
      </c>
      <c r="H13" s="190"/>
      <c r="I13" s="184" t="e">
        <f t="shared" si="1"/>
        <v>#DIV/0!</v>
      </c>
      <c r="J13" s="184" t="e">
        <f t="shared" si="2"/>
        <v>#DIV/0!</v>
      </c>
      <c r="K13" s="201"/>
    </row>
    <row r="14" spans="1:13" ht="15" customHeight="1" x14ac:dyDescent="0.25">
      <c r="A14" s="282"/>
      <c r="B14" s="224">
        <v>85202</v>
      </c>
      <c r="C14" s="224"/>
      <c r="D14" s="114" t="s">
        <v>159</v>
      </c>
      <c r="E14" s="138">
        <f>SUM(E15+E44)</f>
        <v>2822419</v>
      </c>
      <c r="F14" s="138">
        <f>SUM(F15+F44)</f>
        <v>2822419</v>
      </c>
      <c r="G14" s="139">
        <f t="shared" si="0"/>
        <v>100</v>
      </c>
      <c r="H14" s="138">
        <f>SUM(H15+H44)</f>
        <v>2766410</v>
      </c>
      <c r="I14" s="141">
        <f t="shared" si="1"/>
        <v>98.015567497242614</v>
      </c>
      <c r="J14" s="142">
        <f t="shared" si="2"/>
        <v>98.015567497242614</v>
      </c>
      <c r="K14" s="222"/>
    </row>
    <row r="15" spans="1:13" ht="15" customHeight="1" x14ac:dyDescent="0.25">
      <c r="A15" s="282"/>
      <c r="B15" s="89"/>
      <c r="C15" s="224"/>
      <c r="D15" s="114" t="s">
        <v>160</v>
      </c>
      <c r="E15" s="138">
        <f>SUM(E16:E43)</f>
        <v>2822419</v>
      </c>
      <c r="F15" s="138">
        <f>SUM(F16:F43)</f>
        <v>2822419</v>
      </c>
      <c r="G15" s="139">
        <f t="shared" si="0"/>
        <v>100</v>
      </c>
      <c r="H15" s="138">
        <f>SUM(H16:H43)</f>
        <v>2766410</v>
      </c>
      <c r="I15" s="141">
        <f t="shared" si="1"/>
        <v>98.015567497242614</v>
      </c>
      <c r="J15" s="142">
        <f t="shared" si="2"/>
        <v>98.015567497242614</v>
      </c>
      <c r="K15" s="222"/>
    </row>
    <row r="16" spans="1:13" ht="12.75" customHeight="1" x14ac:dyDescent="0.25">
      <c r="A16" s="282"/>
      <c r="B16" s="89"/>
      <c r="C16" s="99">
        <v>3020</v>
      </c>
      <c r="D16" s="100" t="s">
        <v>37</v>
      </c>
      <c r="E16" s="101">
        <v>9520</v>
      </c>
      <c r="F16" s="101">
        <v>9520</v>
      </c>
      <c r="G16" s="102">
        <f t="shared" si="0"/>
        <v>100</v>
      </c>
      <c r="H16" s="595">
        <v>12986</v>
      </c>
      <c r="I16" s="104">
        <f t="shared" si="1"/>
        <v>136.4075630252101</v>
      </c>
      <c r="J16" s="105">
        <f t="shared" si="2"/>
        <v>136.4075630252101</v>
      </c>
      <c r="K16" s="596"/>
    </row>
    <row r="17" spans="1:12" ht="12.75" customHeight="1" x14ac:dyDescent="0.25">
      <c r="A17" s="282"/>
      <c r="B17" s="153"/>
      <c r="C17" s="180">
        <v>4010</v>
      </c>
      <c r="D17" s="173" t="s">
        <v>39</v>
      </c>
      <c r="E17" s="174">
        <v>1697839</v>
      </c>
      <c r="F17" s="174">
        <v>1697839</v>
      </c>
      <c r="G17" s="175">
        <f t="shared" si="0"/>
        <v>100</v>
      </c>
      <c r="H17" s="174">
        <v>1666792</v>
      </c>
      <c r="I17" s="175">
        <f t="shared" si="1"/>
        <v>98.171381385396373</v>
      </c>
      <c r="J17" s="176">
        <f t="shared" si="2"/>
        <v>98.171381385396373</v>
      </c>
      <c r="K17" s="177"/>
    </row>
    <row r="18" spans="1:12" ht="13.8" x14ac:dyDescent="0.25">
      <c r="A18" s="282"/>
      <c r="B18" s="153"/>
      <c r="C18" s="180">
        <v>4040</v>
      </c>
      <c r="D18" s="173" t="s">
        <v>41</v>
      </c>
      <c r="E18" s="174">
        <v>118328</v>
      </c>
      <c r="F18" s="174">
        <v>118328</v>
      </c>
      <c r="G18" s="175">
        <f t="shared" si="0"/>
        <v>100</v>
      </c>
      <c r="H18" s="174">
        <v>117904</v>
      </c>
      <c r="I18" s="175">
        <f t="shared" si="1"/>
        <v>99.641673990940433</v>
      </c>
      <c r="J18" s="176">
        <f t="shared" si="2"/>
        <v>99.641673990940433</v>
      </c>
      <c r="K18" s="177"/>
    </row>
    <row r="19" spans="1:12" ht="13.8" x14ac:dyDescent="0.25">
      <c r="A19" s="282"/>
      <c r="B19" s="153"/>
      <c r="C19" s="180">
        <v>4110</v>
      </c>
      <c r="D19" s="173" t="s">
        <v>42</v>
      </c>
      <c r="E19" s="174">
        <v>282504</v>
      </c>
      <c r="F19" s="174">
        <v>282504</v>
      </c>
      <c r="G19" s="175">
        <f t="shared" si="0"/>
        <v>100</v>
      </c>
      <c r="H19" s="174">
        <v>292888</v>
      </c>
      <c r="I19" s="175">
        <f t="shared" si="1"/>
        <v>103.67570016707728</v>
      </c>
      <c r="J19" s="176">
        <f t="shared" si="2"/>
        <v>103.67570016707728</v>
      </c>
      <c r="K19" s="177"/>
    </row>
    <row r="20" spans="1:12" ht="13.8" x14ac:dyDescent="0.25">
      <c r="A20" s="282"/>
      <c r="B20" s="153"/>
      <c r="C20" s="180">
        <v>4120</v>
      </c>
      <c r="D20" s="173" t="s">
        <v>43</v>
      </c>
      <c r="E20" s="174">
        <v>32225</v>
      </c>
      <c r="F20" s="174">
        <v>32225</v>
      </c>
      <c r="G20" s="175">
        <f t="shared" si="0"/>
        <v>100</v>
      </c>
      <c r="H20" s="174">
        <v>32098</v>
      </c>
      <c r="I20" s="175">
        <f t="shared" si="1"/>
        <v>99.605896043444531</v>
      </c>
      <c r="J20" s="176">
        <f t="shared" si="2"/>
        <v>99.605896043444531</v>
      </c>
      <c r="K20" s="177"/>
    </row>
    <row r="21" spans="1:12" ht="13.8" x14ac:dyDescent="0.25">
      <c r="A21" s="282"/>
      <c r="B21" s="153"/>
      <c r="C21" s="597">
        <v>4170</v>
      </c>
      <c r="D21" s="567" t="s">
        <v>200</v>
      </c>
      <c r="E21" s="598">
        <v>13365</v>
      </c>
      <c r="F21" s="598">
        <v>13365</v>
      </c>
      <c r="G21" s="599">
        <f t="shared" si="0"/>
        <v>100</v>
      </c>
      <c r="H21" s="598">
        <v>3600</v>
      </c>
      <c r="I21" s="599">
        <f t="shared" si="1"/>
        <v>26.936026936026934</v>
      </c>
      <c r="J21" s="600">
        <f t="shared" si="2"/>
        <v>26.936026936026934</v>
      </c>
      <c r="K21" s="601"/>
    </row>
    <row r="22" spans="1:12" ht="13.8" x14ac:dyDescent="0.25">
      <c r="A22" s="282"/>
      <c r="B22" s="153"/>
      <c r="C22" s="180">
        <v>4210</v>
      </c>
      <c r="D22" s="173" t="s">
        <v>31</v>
      </c>
      <c r="E22" s="174">
        <v>109026</v>
      </c>
      <c r="F22" s="174">
        <v>109026</v>
      </c>
      <c r="G22" s="175">
        <f t="shared" si="0"/>
        <v>100</v>
      </c>
      <c r="H22" s="174">
        <v>130385</v>
      </c>
      <c r="I22" s="175">
        <f t="shared" si="1"/>
        <v>119.59073982352832</v>
      </c>
      <c r="J22" s="176">
        <f t="shared" si="2"/>
        <v>119.59073982352832</v>
      </c>
      <c r="K22" s="177"/>
    </row>
    <row r="23" spans="1:12" ht="13.8" x14ac:dyDescent="0.25">
      <c r="A23" s="282"/>
      <c r="B23" s="153"/>
      <c r="C23" s="180">
        <v>4220</v>
      </c>
      <c r="D23" s="173" t="s">
        <v>157</v>
      </c>
      <c r="E23" s="174">
        <v>170124</v>
      </c>
      <c r="F23" s="174">
        <v>170124</v>
      </c>
      <c r="G23" s="175">
        <f t="shared" si="0"/>
        <v>100</v>
      </c>
      <c r="H23" s="174">
        <v>184330</v>
      </c>
      <c r="I23" s="175">
        <f t="shared" si="1"/>
        <v>108.35037972302555</v>
      </c>
      <c r="J23" s="176">
        <f t="shared" si="2"/>
        <v>108.35037972302555</v>
      </c>
      <c r="K23" s="177"/>
    </row>
    <row r="24" spans="1:12" ht="27.6" x14ac:dyDescent="0.25">
      <c r="A24" s="282"/>
      <c r="B24" s="153"/>
      <c r="C24" s="385">
        <v>4230</v>
      </c>
      <c r="D24" s="182" t="s">
        <v>101</v>
      </c>
      <c r="E24" s="183">
        <v>16500</v>
      </c>
      <c r="F24" s="183">
        <v>16500</v>
      </c>
      <c r="G24" s="184">
        <f t="shared" si="0"/>
        <v>100</v>
      </c>
      <c r="H24" s="183">
        <v>17648</v>
      </c>
      <c r="I24" s="184">
        <f t="shared" si="1"/>
        <v>106.95757575757577</v>
      </c>
      <c r="J24" s="185">
        <f t="shared" si="2"/>
        <v>106.95757575757577</v>
      </c>
      <c r="K24" s="186"/>
      <c r="L24" s="4"/>
    </row>
    <row r="25" spans="1:12" ht="13.8" x14ac:dyDescent="0.25">
      <c r="A25" s="282"/>
      <c r="B25" s="153"/>
      <c r="C25" s="180">
        <v>4260</v>
      </c>
      <c r="D25" s="173" t="s">
        <v>46</v>
      </c>
      <c r="E25" s="174">
        <v>79469</v>
      </c>
      <c r="F25" s="174">
        <v>79469</v>
      </c>
      <c r="G25" s="175">
        <f t="shared" si="0"/>
        <v>100</v>
      </c>
      <c r="H25" s="174">
        <v>77974</v>
      </c>
      <c r="I25" s="175">
        <f t="shared" si="1"/>
        <v>98.118763291346312</v>
      </c>
      <c r="J25" s="176">
        <f t="shared" si="2"/>
        <v>98.118763291346312</v>
      </c>
      <c r="K25" s="177"/>
    </row>
    <row r="26" spans="1:12" ht="13.8" x14ac:dyDescent="0.25">
      <c r="A26" s="282"/>
      <c r="B26" s="153"/>
      <c r="C26" s="180">
        <v>4270</v>
      </c>
      <c r="D26" s="173" t="s">
        <v>47</v>
      </c>
      <c r="E26" s="174">
        <v>57318</v>
      </c>
      <c r="F26" s="174">
        <v>57318</v>
      </c>
      <c r="G26" s="175">
        <f t="shared" si="0"/>
        <v>100</v>
      </c>
      <c r="H26" s="174">
        <v>49418</v>
      </c>
      <c r="I26" s="175">
        <f t="shared" si="1"/>
        <v>86.21724414669039</v>
      </c>
      <c r="J26" s="176">
        <f t="shared" si="2"/>
        <v>86.21724414669039</v>
      </c>
      <c r="K26" s="177"/>
    </row>
    <row r="27" spans="1:12" ht="13.8" x14ac:dyDescent="0.25">
      <c r="A27" s="282"/>
      <c r="B27" s="153"/>
      <c r="C27" s="180">
        <v>4280</v>
      </c>
      <c r="D27" s="173" t="s">
        <v>48</v>
      </c>
      <c r="E27" s="174">
        <v>17858</v>
      </c>
      <c r="F27" s="174">
        <v>17858</v>
      </c>
      <c r="G27" s="175">
        <f t="shared" si="0"/>
        <v>100</v>
      </c>
      <c r="H27" s="174">
        <v>17368</v>
      </c>
      <c r="I27" s="175">
        <f t="shared" si="1"/>
        <v>97.256131705678129</v>
      </c>
      <c r="J27" s="176">
        <f t="shared" si="2"/>
        <v>97.256131705678129</v>
      </c>
      <c r="K27" s="177"/>
    </row>
    <row r="28" spans="1:12" ht="13.8" x14ac:dyDescent="0.25">
      <c r="A28" s="282"/>
      <c r="B28" s="153"/>
      <c r="C28" s="180">
        <v>4300</v>
      </c>
      <c r="D28" s="173" t="s">
        <v>22</v>
      </c>
      <c r="E28" s="174">
        <v>42490</v>
      </c>
      <c r="F28" s="174">
        <v>42490</v>
      </c>
      <c r="G28" s="175">
        <f t="shared" si="0"/>
        <v>100</v>
      </c>
      <c r="H28" s="174">
        <v>43402</v>
      </c>
      <c r="I28" s="175">
        <f t="shared" si="1"/>
        <v>102.14638738526712</v>
      </c>
      <c r="J28" s="176">
        <f t="shared" si="2"/>
        <v>102.14638738526712</v>
      </c>
      <c r="K28" s="177"/>
    </row>
    <row r="29" spans="1:12" ht="13.8" x14ac:dyDescent="0.25">
      <c r="A29" s="282"/>
      <c r="B29" s="153"/>
      <c r="C29" s="180">
        <v>4360</v>
      </c>
      <c r="D29" s="935" t="s">
        <v>228</v>
      </c>
      <c r="E29" s="174">
        <v>5270</v>
      </c>
      <c r="F29" s="174">
        <v>5270</v>
      </c>
      <c r="G29" s="175">
        <f t="shared" si="0"/>
        <v>100</v>
      </c>
      <c r="H29" s="174">
        <v>5100</v>
      </c>
      <c r="I29" s="175">
        <f t="shared" si="1"/>
        <v>96.774193548387103</v>
      </c>
      <c r="J29" s="176">
        <f t="shared" si="2"/>
        <v>96.774193548387103</v>
      </c>
      <c r="K29" s="177"/>
    </row>
    <row r="30" spans="1:12" ht="52.5" hidden="1" customHeight="1" x14ac:dyDescent="0.25">
      <c r="A30" s="282"/>
      <c r="B30" s="153"/>
      <c r="C30" s="181">
        <v>4360</v>
      </c>
      <c r="D30" s="189" t="s">
        <v>50</v>
      </c>
      <c r="E30" s="183"/>
      <c r="F30" s="183"/>
      <c r="G30" s="184" t="e">
        <f t="shared" si="0"/>
        <v>#DIV/0!</v>
      </c>
      <c r="H30" s="183"/>
      <c r="I30" s="184" t="e">
        <f t="shared" si="1"/>
        <v>#DIV/0!</v>
      </c>
      <c r="J30" s="185" t="e">
        <f t="shared" si="2"/>
        <v>#DIV/0!</v>
      </c>
      <c r="K30" s="186"/>
    </row>
    <row r="31" spans="1:12" ht="36" hidden="1" customHeight="1" x14ac:dyDescent="0.25">
      <c r="A31" s="282"/>
      <c r="B31" s="153"/>
      <c r="C31" s="385">
        <v>4390</v>
      </c>
      <c r="D31" s="189" t="s">
        <v>52</v>
      </c>
      <c r="E31" s="183"/>
      <c r="F31" s="183"/>
      <c r="G31" s="184" t="e">
        <f t="shared" si="0"/>
        <v>#DIV/0!</v>
      </c>
      <c r="H31" s="183"/>
      <c r="I31" s="184" t="e">
        <f t="shared" si="1"/>
        <v>#DIV/0!</v>
      </c>
      <c r="J31" s="185" t="e">
        <f t="shared" si="2"/>
        <v>#DIV/0!</v>
      </c>
      <c r="K31" s="177"/>
    </row>
    <row r="32" spans="1:12" ht="31.5" hidden="1" customHeight="1" x14ac:dyDescent="0.25">
      <c r="A32" s="282"/>
      <c r="B32" s="153"/>
      <c r="C32" s="385">
        <v>4390</v>
      </c>
      <c r="D32" s="189" t="s">
        <v>52</v>
      </c>
      <c r="E32" s="183"/>
      <c r="F32" s="183"/>
      <c r="G32" s="184" t="e">
        <f t="shared" si="0"/>
        <v>#DIV/0!</v>
      </c>
      <c r="H32" s="183"/>
      <c r="I32" s="184"/>
      <c r="J32" s="185"/>
      <c r="K32" s="177"/>
    </row>
    <row r="33" spans="1:11" ht="13.8" x14ac:dyDescent="0.25">
      <c r="A33" s="282"/>
      <c r="B33" s="153"/>
      <c r="C33" s="180">
        <v>4410</v>
      </c>
      <c r="D33" s="173" t="s">
        <v>54</v>
      </c>
      <c r="E33" s="174">
        <v>800</v>
      </c>
      <c r="F33" s="174">
        <v>800</v>
      </c>
      <c r="G33" s="175">
        <f t="shared" si="0"/>
        <v>100</v>
      </c>
      <c r="H33" s="174">
        <v>500</v>
      </c>
      <c r="I33" s="175">
        <f t="shared" si="1"/>
        <v>62.5</v>
      </c>
      <c r="J33" s="176">
        <f t="shared" si="2"/>
        <v>62.5</v>
      </c>
      <c r="K33" s="177"/>
    </row>
    <row r="34" spans="1:11" ht="13.8" x14ac:dyDescent="0.25">
      <c r="A34" s="282"/>
      <c r="B34" s="153"/>
      <c r="C34" s="180">
        <v>4430</v>
      </c>
      <c r="D34" s="173" t="s">
        <v>91</v>
      </c>
      <c r="E34" s="174">
        <v>2791</v>
      </c>
      <c r="F34" s="174">
        <v>2791</v>
      </c>
      <c r="G34" s="175">
        <f t="shared" si="0"/>
        <v>100</v>
      </c>
      <c r="H34" s="174">
        <v>2821</v>
      </c>
      <c r="I34" s="175">
        <f t="shared" si="1"/>
        <v>101.07488355428163</v>
      </c>
      <c r="J34" s="176">
        <f t="shared" si="2"/>
        <v>101.07488355428163</v>
      </c>
      <c r="K34" s="177"/>
    </row>
    <row r="35" spans="1:11" ht="13.8" x14ac:dyDescent="0.25">
      <c r="A35" s="282"/>
      <c r="B35" s="153"/>
      <c r="C35" s="180">
        <v>4440</v>
      </c>
      <c r="D35" s="173" t="s">
        <v>55</v>
      </c>
      <c r="E35" s="174">
        <v>84430</v>
      </c>
      <c r="F35" s="174">
        <v>84430</v>
      </c>
      <c r="G35" s="175">
        <f t="shared" si="0"/>
        <v>100</v>
      </c>
      <c r="H35" s="174">
        <v>83195</v>
      </c>
      <c r="I35" s="175">
        <f t="shared" si="1"/>
        <v>98.537249792727692</v>
      </c>
      <c r="J35" s="176">
        <f t="shared" si="2"/>
        <v>98.537249792727692</v>
      </c>
      <c r="K35" s="177"/>
    </row>
    <row r="36" spans="1:11" ht="13.8" x14ac:dyDescent="0.25">
      <c r="A36" s="282"/>
      <c r="B36" s="153"/>
      <c r="C36" s="180">
        <v>4480</v>
      </c>
      <c r="D36" s="173" t="s">
        <v>56</v>
      </c>
      <c r="E36" s="174">
        <v>3650</v>
      </c>
      <c r="F36" s="174">
        <v>3650</v>
      </c>
      <c r="G36" s="175">
        <f t="shared" si="0"/>
        <v>100</v>
      </c>
      <c r="H36" s="174">
        <v>3650</v>
      </c>
      <c r="I36" s="175">
        <f t="shared" si="1"/>
        <v>100</v>
      </c>
      <c r="J36" s="176">
        <f t="shared" si="2"/>
        <v>100</v>
      </c>
      <c r="K36" s="177"/>
    </row>
    <row r="37" spans="1:11" ht="13.8" x14ac:dyDescent="0.25">
      <c r="A37" s="282"/>
      <c r="B37" s="153"/>
      <c r="C37" s="597">
        <v>4510</v>
      </c>
      <c r="D37" s="567" t="s">
        <v>201</v>
      </c>
      <c r="E37" s="598">
        <v>180</v>
      </c>
      <c r="F37" s="598">
        <v>180</v>
      </c>
      <c r="G37" s="599">
        <f t="shared" si="0"/>
        <v>100</v>
      </c>
      <c r="H37" s="598">
        <v>180</v>
      </c>
      <c r="I37" s="599">
        <f t="shared" si="1"/>
        <v>100</v>
      </c>
      <c r="J37" s="600">
        <f t="shared" si="2"/>
        <v>100</v>
      </c>
      <c r="K37" s="601"/>
    </row>
    <row r="38" spans="1:11" ht="33.75" customHeight="1" x14ac:dyDescent="0.25">
      <c r="A38" s="282"/>
      <c r="B38" s="153"/>
      <c r="C38" s="181">
        <v>4520</v>
      </c>
      <c r="D38" s="182" t="s">
        <v>58</v>
      </c>
      <c r="E38" s="183">
        <v>3</v>
      </c>
      <c r="F38" s="183">
        <v>3</v>
      </c>
      <c r="G38" s="184">
        <f t="shared" si="0"/>
        <v>100</v>
      </c>
      <c r="H38" s="183">
        <v>3</v>
      </c>
      <c r="I38" s="184">
        <f t="shared" si="1"/>
        <v>100</v>
      </c>
      <c r="J38" s="185">
        <f t="shared" si="2"/>
        <v>100</v>
      </c>
      <c r="K38" s="177"/>
    </row>
    <row r="39" spans="1:11" ht="33.75" customHeight="1" x14ac:dyDescent="0.25">
      <c r="A39" s="609"/>
      <c r="B39" s="1476"/>
      <c r="C39" s="1519">
        <v>4530</v>
      </c>
      <c r="D39" s="1445" t="s">
        <v>194</v>
      </c>
      <c r="E39" s="1476">
        <v>200</v>
      </c>
      <c r="F39" s="1476">
        <v>200</v>
      </c>
      <c r="G39" s="1561">
        <f t="shared" si="0"/>
        <v>100</v>
      </c>
      <c r="H39" s="1476">
        <v>100</v>
      </c>
      <c r="I39" s="1561">
        <f t="shared" si="1"/>
        <v>50</v>
      </c>
      <c r="J39" s="1093">
        <f t="shared" si="2"/>
        <v>50</v>
      </c>
      <c r="K39" s="1562"/>
    </row>
    <row r="40" spans="1:11" ht="12.75" customHeight="1" x14ac:dyDescent="0.25">
      <c r="A40" s="282"/>
      <c r="B40" s="153"/>
      <c r="C40" s="384">
        <v>4610</v>
      </c>
      <c r="D40" s="273" t="s">
        <v>93</v>
      </c>
      <c r="E40" s="326">
        <v>500</v>
      </c>
      <c r="F40" s="326">
        <v>500</v>
      </c>
      <c r="G40" s="258">
        <f t="shared" si="0"/>
        <v>100</v>
      </c>
      <c r="H40" s="326">
        <v>500</v>
      </c>
      <c r="I40" s="258">
        <f t="shared" si="1"/>
        <v>100</v>
      </c>
      <c r="J40" s="300">
        <f t="shared" si="2"/>
        <v>100</v>
      </c>
      <c r="K40" s="278"/>
    </row>
    <row r="41" spans="1:11" ht="27.6" x14ac:dyDescent="0.25">
      <c r="A41" s="282"/>
      <c r="B41" s="153"/>
      <c r="C41" s="181">
        <v>4700</v>
      </c>
      <c r="D41" s="182" t="s">
        <v>60</v>
      </c>
      <c r="E41" s="183">
        <v>4150</v>
      </c>
      <c r="F41" s="183">
        <v>4150</v>
      </c>
      <c r="G41" s="184">
        <f t="shared" si="0"/>
        <v>100</v>
      </c>
      <c r="H41" s="183">
        <v>7800</v>
      </c>
      <c r="I41" s="184">
        <f t="shared" si="1"/>
        <v>187.95180722891567</v>
      </c>
      <c r="J41" s="185">
        <f t="shared" si="2"/>
        <v>187.95180722891567</v>
      </c>
      <c r="K41" s="177"/>
    </row>
    <row r="42" spans="1:11" ht="12.75" customHeight="1" x14ac:dyDescent="0.25">
      <c r="A42" s="282"/>
      <c r="B42" s="153"/>
      <c r="C42" s="157">
        <v>4780</v>
      </c>
      <c r="D42" s="602" t="s">
        <v>134</v>
      </c>
      <c r="E42" s="161">
        <v>14979</v>
      </c>
      <c r="F42" s="161">
        <v>14979</v>
      </c>
      <c r="G42" s="162">
        <f t="shared" si="0"/>
        <v>100</v>
      </c>
      <c r="H42" s="161">
        <v>15768</v>
      </c>
      <c r="I42" s="162">
        <f t="shared" si="1"/>
        <v>105.26737432405366</v>
      </c>
      <c r="J42" s="162">
        <f t="shared" si="2"/>
        <v>105.26737432405366</v>
      </c>
      <c r="K42" s="200"/>
    </row>
    <row r="43" spans="1:11" ht="28.5" customHeight="1" x14ac:dyDescent="0.25">
      <c r="A43" s="282"/>
      <c r="B43" s="153"/>
      <c r="C43" s="157">
        <v>6050</v>
      </c>
      <c r="D43" s="182" t="s">
        <v>61</v>
      </c>
      <c r="E43" s="235">
        <v>58900</v>
      </c>
      <c r="F43" s="235">
        <v>58900</v>
      </c>
      <c r="G43" s="321">
        <f t="shared" si="0"/>
        <v>100</v>
      </c>
      <c r="H43" s="235"/>
      <c r="I43" s="321">
        <f t="shared" si="1"/>
        <v>0</v>
      </c>
      <c r="J43" s="321">
        <f t="shared" si="2"/>
        <v>0</v>
      </c>
      <c r="K43" s="237"/>
    </row>
    <row r="44" spans="1:11" ht="12.75" hidden="1" customHeight="1" x14ac:dyDescent="0.25">
      <c r="A44" s="282"/>
      <c r="B44" s="153"/>
      <c r="C44" s="164"/>
      <c r="D44" s="114" t="s">
        <v>135</v>
      </c>
      <c r="E44" s="215">
        <f>SUM(E45:E45)</f>
        <v>0</v>
      </c>
      <c r="F44" s="215">
        <f>SUM(F45:F45)</f>
        <v>0</v>
      </c>
      <c r="G44" s="216" t="e">
        <f t="shared" si="0"/>
        <v>#DIV/0!</v>
      </c>
      <c r="H44" s="215">
        <f>SUM(H45:H45)</f>
        <v>0</v>
      </c>
      <c r="I44" s="216" t="e">
        <f t="shared" si="1"/>
        <v>#DIV/0!</v>
      </c>
      <c r="J44" s="216" t="e">
        <f t="shared" si="2"/>
        <v>#DIV/0!</v>
      </c>
      <c r="K44" s="590"/>
    </row>
    <row r="45" spans="1:11" ht="12.75" hidden="1" customHeight="1" x14ac:dyDescent="0.25">
      <c r="A45" s="282"/>
      <c r="B45" s="153"/>
      <c r="C45" s="384">
        <v>4110</v>
      </c>
      <c r="D45" s="273" t="s">
        <v>42</v>
      </c>
      <c r="E45" s="316"/>
      <c r="F45" s="316"/>
      <c r="G45" s="317" t="e">
        <f t="shared" si="0"/>
        <v>#DIV/0!</v>
      </c>
      <c r="H45" s="316"/>
      <c r="I45" s="317" t="e">
        <f t="shared" si="1"/>
        <v>#DIV/0!</v>
      </c>
      <c r="J45" s="317" t="e">
        <f t="shared" si="2"/>
        <v>#DIV/0!</v>
      </c>
      <c r="K45" s="580"/>
    </row>
    <row r="46" spans="1:11" ht="15" customHeight="1" x14ac:dyDescent="0.25">
      <c r="A46" s="282"/>
      <c r="B46" s="137">
        <v>85203</v>
      </c>
      <c r="C46" s="164"/>
      <c r="D46" s="304" t="s">
        <v>161</v>
      </c>
      <c r="E46" s="140">
        <f>SUM(E47:E47)</f>
        <v>456480</v>
      </c>
      <c r="F46" s="140">
        <f>SUM(F47:F47)</f>
        <v>456480</v>
      </c>
      <c r="G46" s="141">
        <f t="shared" si="0"/>
        <v>100</v>
      </c>
      <c r="H46" s="140">
        <f>SUM(H47:H47)</f>
        <v>524952</v>
      </c>
      <c r="I46" s="141">
        <f t="shared" si="1"/>
        <v>114.99999999999999</v>
      </c>
      <c r="J46" s="141">
        <f t="shared" si="2"/>
        <v>114.99999999999999</v>
      </c>
      <c r="K46" s="222"/>
    </row>
    <row r="47" spans="1:11" ht="66" customHeight="1" x14ac:dyDescent="0.25">
      <c r="A47" s="282"/>
      <c r="B47" s="153"/>
      <c r="C47" s="229">
        <v>2830</v>
      </c>
      <c r="D47" s="182" t="s">
        <v>158</v>
      </c>
      <c r="E47" s="119">
        <v>456480</v>
      </c>
      <c r="F47" s="119">
        <v>456480</v>
      </c>
      <c r="G47" s="120">
        <f t="shared" si="0"/>
        <v>100</v>
      </c>
      <c r="H47" s="119">
        <v>524952</v>
      </c>
      <c r="I47" s="120">
        <f t="shared" si="1"/>
        <v>114.99999999999999</v>
      </c>
      <c r="J47" s="121">
        <f t="shared" si="2"/>
        <v>114.99999999999999</v>
      </c>
      <c r="K47" s="558"/>
    </row>
    <row r="48" spans="1:11" ht="27.6" x14ac:dyDescent="0.25">
      <c r="A48" s="282"/>
      <c r="B48" s="219">
        <v>85205</v>
      </c>
      <c r="C48" s="1229"/>
      <c r="D48" s="554" t="s">
        <v>164</v>
      </c>
      <c r="E48" s="928">
        <f>SUM(E49:E52)</f>
        <v>16690</v>
      </c>
      <c r="F48" s="928">
        <f>SUM(F49:F52)</f>
        <v>16690</v>
      </c>
      <c r="G48" s="214">
        <f t="shared" si="0"/>
        <v>100</v>
      </c>
      <c r="H48" s="215">
        <f>SUM(H49:H52)</f>
        <v>4000</v>
      </c>
      <c r="I48" s="216">
        <f t="shared" ref="I48:I52" si="3">SUM(H48/F48*100)</f>
        <v>23.966446974236071</v>
      </c>
      <c r="J48" s="216">
        <f t="shared" ref="J48:J52" si="4">SUM(H48/E48*100)</f>
        <v>23.966446974236071</v>
      </c>
      <c r="K48" s="218"/>
    </row>
    <row r="49" spans="1:11" ht="13.8" x14ac:dyDescent="0.25">
      <c r="A49" s="282"/>
      <c r="B49" s="89"/>
      <c r="C49" s="536">
        <v>3030</v>
      </c>
      <c r="D49" s="309" t="s">
        <v>27</v>
      </c>
      <c r="E49" s="604">
        <v>1495</v>
      </c>
      <c r="F49" s="604">
        <v>1495</v>
      </c>
      <c r="G49" s="605">
        <f t="shared" si="0"/>
        <v>100</v>
      </c>
      <c r="H49" s="310"/>
      <c r="I49" s="211">
        <f t="shared" si="3"/>
        <v>0</v>
      </c>
      <c r="J49" s="211">
        <f t="shared" si="4"/>
        <v>0</v>
      </c>
      <c r="K49" s="443"/>
    </row>
    <row r="50" spans="1:11" ht="13.8" x14ac:dyDescent="0.25">
      <c r="A50" s="282"/>
      <c r="B50" s="89"/>
      <c r="C50" s="574">
        <v>4110</v>
      </c>
      <c r="D50" s="173" t="s">
        <v>42</v>
      </c>
      <c r="E50" s="524">
        <v>155</v>
      </c>
      <c r="F50" s="524">
        <v>155</v>
      </c>
      <c r="G50" s="231">
        <f t="shared" si="0"/>
        <v>100</v>
      </c>
      <c r="H50" s="183">
        <v>345</v>
      </c>
      <c r="I50" s="184">
        <f t="shared" si="3"/>
        <v>222.58064516129031</v>
      </c>
      <c r="J50" s="184">
        <f t="shared" si="4"/>
        <v>222.58064516129031</v>
      </c>
      <c r="K50" s="302"/>
    </row>
    <row r="51" spans="1:11" ht="13.8" x14ac:dyDescent="0.25">
      <c r="A51" s="282"/>
      <c r="B51" s="89"/>
      <c r="C51" s="574">
        <v>4170</v>
      </c>
      <c r="D51" s="173" t="s">
        <v>45</v>
      </c>
      <c r="E51" s="524">
        <v>13160</v>
      </c>
      <c r="F51" s="524">
        <v>13160</v>
      </c>
      <c r="G51" s="231">
        <f t="shared" si="0"/>
        <v>100</v>
      </c>
      <c r="H51" s="183">
        <v>2000</v>
      </c>
      <c r="I51" s="184">
        <f t="shared" si="3"/>
        <v>15.19756838905775</v>
      </c>
      <c r="J51" s="184">
        <f t="shared" si="4"/>
        <v>15.19756838905775</v>
      </c>
      <c r="K51" s="302"/>
    </row>
    <row r="52" spans="1:11" ht="13.8" x14ac:dyDescent="0.25">
      <c r="A52" s="282"/>
      <c r="B52" s="89"/>
      <c r="C52" s="574">
        <v>4300</v>
      </c>
      <c r="D52" s="173" t="s">
        <v>22</v>
      </c>
      <c r="E52" s="524">
        <v>1880</v>
      </c>
      <c r="F52" s="524">
        <v>1880</v>
      </c>
      <c r="G52" s="231">
        <f t="shared" si="0"/>
        <v>100</v>
      </c>
      <c r="H52" s="183">
        <v>1655</v>
      </c>
      <c r="I52" s="184">
        <f t="shared" si="3"/>
        <v>88.031914893617028</v>
      </c>
      <c r="J52" s="184">
        <f t="shared" si="4"/>
        <v>88.031914893617028</v>
      </c>
      <c r="K52" s="302"/>
    </row>
    <row r="53" spans="1:11" ht="15" customHeight="1" x14ac:dyDescent="0.25">
      <c r="A53" s="282"/>
      <c r="B53" s="224">
        <v>85218</v>
      </c>
      <c r="C53" s="444"/>
      <c r="D53" s="114" t="s">
        <v>165</v>
      </c>
      <c r="E53" s="456">
        <f>SUM(E69+E54)</f>
        <v>482394</v>
      </c>
      <c r="F53" s="456">
        <f>SUM(F69+F54)</f>
        <v>482394</v>
      </c>
      <c r="G53" s="139">
        <f t="shared" si="0"/>
        <v>100</v>
      </c>
      <c r="H53" s="140">
        <f>SUM(H69+H54)</f>
        <v>497226</v>
      </c>
      <c r="I53" s="141">
        <f t="shared" si="1"/>
        <v>103.07466510777496</v>
      </c>
      <c r="J53" s="141">
        <f t="shared" si="2"/>
        <v>103.07466510777496</v>
      </c>
      <c r="K53" s="222"/>
    </row>
    <row r="54" spans="1:11" ht="15" customHeight="1" x14ac:dyDescent="0.25">
      <c r="A54" s="282"/>
      <c r="B54" s="89"/>
      <c r="C54" s="613"/>
      <c r="D54" s="452" t="s">
        <v>154</v>
      </c>
      <c r="E54" s="614">
        <f>SUM(E55:E68)</f>
        <v>482394</v>
      </c>
      <c r="F54" s="614">
        <f>SUM(F55:F68)</f>
        <v>482394</v>
      </c>
      <c r="G54" s="291">
        <f t="shared" si="0"/>
        <v>100</v>
      </c>
      <c r="H54" s="591">
        <f>SUM(H55:H68)</f>
        <v>497226</v>
      </c>
      <c r="I54" s="293">
        <f t="shared" si="1"/>
        <v>103.07466510777496</v>
      </c>
      <c r="J54" s="294">
        <f t="shared" si="2"/>
        <v>103.07466510777496</v>
      </c>
      <c r="K54" s="443"/>
    </row>
    <row r="55" spans="1:11" ht="15" customHeight="1" x14ac:dyDescent="0.25">
      <c r="A55" s="282"/>
      <c r="B55" s="89"/>
      <c r="C55" s="573">
        <v>3020</v>
      </c>
      <c r="D55" s="100" t="s">
        <v>37</v>
      </c>
      <c r="E55" s="603">
        <v>600</v>
      </c>
      <c r="F55" s="603">
        <v>600</v>
      </c>
      <c r="G55" s="118">
        <f t="shared" si="0"/>
        <v>100</v>
      </c>
      <c r="H55" s="119">
        <v>600</v>
      </c>
      <c r="I55" s="211">
        <f t="shared" ref="I55" si="5">SUM(H55/F55*100)</f>
        <v>100</v>
      </c>
      <c r="J55" s="211">
        <f t="shared" ref="J55" si="6">SUM(H55/E55*100)</f>
        <v>100</v>
      </c>
      <c r="K55" s="223"/>
    </row>
    <row r="56" spans="1:11" ht="13.8" x14ac:dyDescent="0.25">
      <c r="A56" s="282"/>
      <c r="B56" s="149"/>
      <c r="C56" s="577">
        <v>4010</v>
      </c>
      <c r="D56" s="273" t="s">
        <v>39</v>
      </c>
      <c r="E56" s="274">
        <v>335692</v>
      </c>
      <c r="F56" s="274">
        <v>335692</v>
      </c>
      <c r="G56" s="275">
        <f t="shared" si="0"/>
        <v>100</v>
      </c>
      <c r="H56" s="274">
        <v>342020</v>
      </c>
      <c r="I56" s="275">
        <f t="shared" si="1"/>
        <v>101.88506130619734</v>
      </c>
      <c r="J56" s="277">
        <f t="shared" si="2"/>
        <v>101.88506130619734</v>
      </c>
      <c r="K56" s="278"/>
    </row>
    <row r="57" spans="1:11" ht="13.8" x14ac:dyDescent="0.25">
      <c r="A57" s="282"/>
      <c r="B57" s="149"/>
      <c r="C57" s="578">
        <v>4040</v>
      </c>
      <c r="D57" s="173" t="s">
        <v>41</v>
      </c>
      <c r="E57" s="174">
        <v>23173</v>
      </c>
      <c r="F57" s="174">
        <v>23173</v>
      </c>
      <c r="G57" s="175">
        <f t="shared" si="0"/>
        <v>100</v>
      </c>
      <c r="H57" s="174">
        <v>26285</v>
      </c>
      <c r="I57" s="175">
        <f t="shared" si="1"/>
        <v>113.42942217235577</v>
      </c>
      <c r="J57" s="176">
        <f t="shared" si="2"/>
        <v>113.42942217235577</v>
      </c>
      <c r="K57" s="177"/>
    </row>
    <row r="58" spans="1:11" ht="13.8" x14ac:dyDescent="0.25">
      <c r="A58" s="282"/>
      <c r="B58" s="149"/>
      <c r="C58" s="180">
        <v>4110</v>
      </c>
      <c r="D58" s="173" t="s">
        <v>42</v>
      </c>
      <c r="E58" s="174">
        <v>61430</v>
      </c>
      <c r="F58" s="174">
        <v>61430</v>
      </c>
      <c r="G58" s="175">
        <f t="shared" si="0"/>
        <v>100</v>
      </c>
      <c r="H58" s="174">
        <v>63653</v>
      </c>
      <c r="I58" s="175">
        <f t="shared" si="1"/>
        <v>103.6187530522546</v>
      </c>
      <c r="J58" s="176">
        <f t="shared" si="2"/>
        <v>103.6187530522546</v>
      </c>
      <c r="K58" s="177"/>
    </row>
    <row r="59" spans="1:11" ht="13.8" x14ac:dyDescent="0.25">
      <c r="A59" s="282"/>
      <c r="B59" s="149"/>
      <c r="C59" s="180">
        <v>4120</v>
      </c>
      <c r="D59" s="173" t="s">
        <v>43</v>
      </c>
      <c r="E59" s="174">
        <v>6331</v>
      </c>
      <c r="F59" s="174">
        <v>6331</v>
      </c>
      <c r="G59" s="175">
        <f t="shared" si="0"/>
        <v>100</v>
      </c>
      <c r="H59" s="174">
        <v>7185</v>
      </c>
      <c r="I59" s="175">
        <f t="shared" si="1"/>
        <v>113.48918022429315</v>
      </c>
      <c r="J59" s="176">
        <f t="shared" si="2"/>
        <v>113.48918022429315</v>
      </c>
      <c r="K59" s="177"/>
    </row>
    <row r="60" spans="1:11" ht="13.8" x14ac:dyDescent="0.25">
      <c r="A60" s="282"/>
      <c r="B60" s="149"/>
      <c r="C60" s="180">
        <v>4170</v>
      </c>
      <c r="D60" s="173" t="s">
        <v>45</v>
      </c>
      <c r="E60" s="174">
        <v>13220</v>
      </c>
      <c r="F60" s="174">
        <v>13220</v>
      </c>
      <c r="G60" s="175">
        <f t="shared" si="0"/>
        <v>100</v>
      </c>
      <c r="H60" s="174">
        <v>14600</v>
      </c>
      <c r="I60" s="175">
        <f t="shared" si="1"/>
        <v>110.43872919818456</v>
      </c>
      <c r="J60" s="176">
        <f t="shared" si="2"/>
        <v>110.43872919818456</v>
      </c>
      <c r="K60" s="177"/>
    </row>
    <row r="61" spans="1:11" ht="13.8" x14ac:dyDescent="0.25">
      <c r="A61" s="282"/>
      <c r="B61" s="149"/>
      <c r="C61" s="180">
        <v>4210</v>
      </c>
      <c r="D61" s="173" t="s">
        <v>31</v>
      </c>
      <c r="E61" s="174">
        <v>10600</v>
      </c>
      <c r="F61" s="174">
        <v>10600</v>
      </c>
      <c r="G61" s="175">
        <f t="shared" si="0"/>
        <v>100</v>
      </c>
      <c r="H61" s="174">
        <v>10600</v>
      </c>
      <c r="I61" s="175">
        <f t="shared" si="1"/>
        <v>100</v>
      </c>
      <c r="J61" s="176">
        <f t="shared" si="2"/>
        <v>100</v>
      </c>
      <c r="K61" s="177"/>
    </row>
    <row r="62" spans="1:11" ht="13.8" x14ac:dyDescent="0.25">
      <c r="A62" s="282"/>
      <c r="B62" s="149"/>
      <c r="C62" s="180">
        <v>4280</v>
      </c>
      <c r="D62" s="173" t="s">
        <v>31</v>
      </c>
      <c r="E62" s="174">
        <v>310</v>
      </c>
      <c r="F62" s="174">
        <v>310</v>
      </c>
      <c r="G62" s="175">
        <f t="shared" si="0"/>
        <v>100</v>
      </c>
      <c r="H62" s="174">
        <v>800</v>
      </c>
      <c r="I62" s="175">
        <f t="shared" si="1"/>
        <v>258.06451612903226</v>
      </c>
      <c r="J62" s="176">
        <f t="shared" si="2"/>
        <v>258.06451612903226</v>
      </c>
      <c r="K62" s="177"/>
    </row>
    <row r="63" spans="1:11" ht="13.8" x14ac:dyDescent="0.25">
      <c r="A63" s="282"/>
      <c r="B63" s="149"/>
      <c r="C63" s="180">
        <v>4300</v>
      </c>
      <c r="D63" s="187" t="s">
        <v>22</v>
      </c>
      <c r="E63" s="174">
        <v>15000</v>
      </c>
      <c r="F63" s="174">
        <v>15000</v>
      </c>
      <c r="G63" s="175">
        <f t="shared" si="0"/>
        <v>100</v>
      </c>
      <c r="H63" s="174">
        <v>16000</v>
      </c>
      <c r="I63" s="175">
        <f t="shared" si="1"/>
        <v>106.66666666666667</v>
      </c>
      <c r="J63" s="176">
        <f t="shared" si="2"/>
        <v>106.66666666666667</v>
      </c>
      <c r="K63" s="177"/>
    </row>
    <row r="64" spans="1:11" ht="13.8" hidden="1" x14ac:dyDescent="0.25">
      <c r="A64" s="282"/>
      <c r="B64" s="149"/>
      <c r="C64" s="180">
        <v>4350</v>
      </c>
      <c r="D64" s="173" t="s">
        <v>49</v>
      </c>
      <c r="E64" s="174"/>
      <c r="F64" s="174"/>
      <c r="G64" s="175" t="e">
        <f t="shared" si="0"/>
        <v>#DIV/0!</v>
      </c>
      <c r="H64" s="174"/>
      <c r="I64" s="175" t="e">
        <f t="shared" si="1"/>
        <v>#DIV/0!</v>
      </c>
      <c r="J64" s="176" t="e">
        <f t="shared" si="2"/>
        <v>#DIV/0!</v>
      </c>
      <c r="K64" s="177"/>
    </row>
    <row r="65" spans="1:11" ht="17.25" customHeight="1" x14ac:dyDescent="0.25">
      <c r="A65" s="282"/>
      <c r="B65" s="149"/>
      <c r="C65" s="181">
        <v>4360</v>
      </c>
      <c r="D65" s="935" t="s">
        <v>228</v>
      </c>
      <c r="E65" s="183">
        <v>1800</v>
      </c>
      <c r="F65" s="183">
        <v>1800</v>
      </c>
      <c r="G65" s="184">
        <f t="shared" si="0"/>
        <v>100</v>
      </c>
      <c r="H65" s="183">
        <v>1800</v>
      </c>
      <c r="I65" s="184">
        <f t="shared" si="1"/>
        <v>100</v>
      </c>
      <c r="J65" s="184">
        <f t="shared" si="2"/>
        <v>100</v>
      </c>
      <c r="K65" s="186"/>
    </row>
    <row r="66" spans="1:11" ht="12.75" customHeight="1" x14ac:dyDescent="0.25">
      <c r="A66" s="282"/>
      <c r="B66" s="149"/>
      <c r="C66" s="180">
        <v>4410</v>
      </c>
      <c r="D66" s="173" t="s">
        <v>54</v>
      </c>
      <c r="E66" s="174">
        <v>800</v>
      </c>
      <c r="F66" s="174">
        <v>800</v>
      </c>
      <c r="G66" s="175">
        <f t="shared" si="0"/>
        <v>100</v>
      </c>
      <c r="H66" s="174">
        <v>800</v>
      </c>
      <c r="I66" s="175">
        <f t="shared" si="1"/>
        <v>100</v>
      </c>
      <c r="J66" s="176">
        <f t="shared" si="2"/>
        <v>100</v>
      </c>
      <c r="K66" s="177"/>
    </row>
    <row r="67" spans="1:11" ht="13.8" x14ac:dyDescent="0.25">
      <c r="A67" s="609"/>
      <c r="B67" s="1519"/>
      <c r="C67" s="378">
        <v>4440</v>
      </c>
      <c r="D67" s="379" t="s">
        <v>55</v>
      </c>
      <c r="E67" s="380">
        <v>9486</v>
      </c>
      <c r="F67" s="380">
        <v>9486</v>
      </c>
      <c r="G67" s="381">
        <f t="shared" ref="G67:G74" si="7">SUM(F67/E67*100)</f>
        <v>100</v>
      </c>
      <c r="H67" s="380">
        <v>9683</v>
      </c>
      <c r="I67" s="381">
        <f t="shared" si="1"/>
        <v>102.07674467636517</v>
      </c>
      <c r="J67" s="382">
        <f t="shared" si="2"/>
        <v>102.07674467636517</v>
      </c>
      <c r="K67" s="383"/>
    </row>
    <row r="68" spans="1:11" ht="27.6" x14ac:dyDescent="0.25">
      <c r="A68" s="282"/>
      <c r="B68" s="149"/>
      <c r="C68" s="1519">
        <v>4700</v>
      </c>
      <c r="D68" s="1445" t="s">
        <v>60</v>
      </c>
      <c r="E68" s="1476">
        <v>3952</v>
      </c>
      <c r="F68" s="1476">
        <v>3952</v>
      </c>
      <c r="G68" s="1561">
        <f t="shared" si="7"/>
        <v>100</v>
      </c>
      <c r="H68" s="1476">
        <v>3200</v>
      </c>
      <c r="I68" s="1561">
        <f t="shared" si="1"/>
        <v>80.97165991902834</v>
      </c>
      <c r="J68" s="1561">
        <f t="shared" si="2"/>
        <v>80.97165991902834</v>
      </c>
      <c r="K68" s="1563"/>
    </row>
    <row r="69" spans="1:11" ht="13.8" hidden="1" x14ac:dyDescent="0.25">
      <c r="A69" s="282"/>
      <c r="B69" s="149"/>
      <c r="C69" s="607"/>
      <c r="D69" s="615" t="s">
        <v>135</v>
      </c>
      <c r="E69" s="616">
        <f>SUM(E70)</f>
        <v>0</v>
      </c>
      <c r="F69" s="616">
        <f>SUM(F70)</f>
        <v>0</v>
      </c>
      <c r="G69" s="617" t="e">
        <f t="shared" si="7"/>
        <v>#DIV/0!</v>
      </c>
      <c r="H69" s="616">
        <f>SUM(H70)</f>
        <v>0</v>
      </c>
      <c r="I69" s="617" t="e">
        <f t="shared" si="1"/>
        <v>#DIV/0!</v>
      </c>
      <c r="J69" s="617" t="e">
        <f t="shared" si="2"/>
        <v>#DIV/0!</v>
      </c>
      <c r="K69" s="618"/>
    </row>
    <row r="70" spans="1:11" ht="13.8" hidden="1" x14ac:dyDescent="0.25">
      <c r="A70" s="282"/>
      <c r="B70" s="149"/>
      <c r="C70" s="195">
        <v>4110</v>
      </c>
      <c r="D70" s="196" t="s">
        <v>42</v>
      </c>
      <c r="E70" s="153"/>
      <c r="F70" s="153"/>
      <c r="G70" s="154" t="e">
        <f t="shared" si="7"/>
        <v>#DIV/0!</v>
      </c>
      <c r="H70" s="153"/>
      <c r="I70" s="154" t="e">
        <f t="shared" si="1"/>
        <v>#DIV/0!</v>
      </c>
      <c r="J70" s="154" t="e">
        <f t="shared" si="2"/>
        <v>#DIV/0!</v>
      </c>
      <c r="K70" s="156"/>
    </row>
    <row r="71" spans="1:11" ht="47.25" customHeight="1" x14ac:dyDescent="0.25">
      <c r="A71" s="282"/>
      <c r="B71" s="224">
        <v>85220</v>
      </c>
      <c r="C71" s="507"/>
      <c r="D71" s="323" t="s">
        <v>167</v>
      </c>
      <c r="E71" s="140">
        <f>SUM(E72+E76)</f>
        <v>26720</v>
      </c>
      <c r="F71" s="140">
        <f>SUM(F72+F76)</f>
        <v>26720</v>
      </c>
      <c r="G71" s="141">
        <f t="shared" si="7"/>
        <v>100</v>
      </c>
      <c r="H71" s="140">
        <f>SUM(H72+H76)</f>
        <v>26960</v>
      </c>
      <c r="I71" s="141">
        <f t="shared" si="1"/>
        <v>100.89820359281435</v>
      </c>
      <c r="J71" s="141">
        <f t="shared" si="2"/>
        <v>100.89820359281435</v>
      </c>
      <c r="K71" s="222"/>
    </row>
    <row r="72" spans="1:11" ht="15" customHeight="1" x14ac:dyDescent="0.25">
      <c r="A72" s="282"/>
      <c r="B72" s="608"/>
      <c r="C72" s="507"/>
      <c r="D72" s="114" t="s">
        <v>154</v>
      </c>
      <c r="E72" s="140">
        <f>SUM(E73:E75)</f>
        <v>26720</v>
      </c>
      <c r="F72" s="140">
        <f>SUM(F73:F75)</f>
        <v>26720</v>
      </c>
      <c r="G72" s="141">
        <f t="shared" si="7"/>
        <v>100</v>
      </c>
      <c r="H72" s="140">
        <f>SUM(H73:H75)</f>
        <v>26960</v>
      </c>
      <c r="I72" s="141">
        <f t="shared" si="1"/>
        <v>100.89820359281435</v>
      </c>
      <c r="J72" s="141">
        <f t="shared" si="2"/>
        <v>100.89820359281435</v>
      </c>
      <c r="K72" s="296"/>
    </row>
    <row r="73" spans="1:11" ht="12.75" customHeight="1" x14ac:dyDescent="0.25">
      <c r="A73" s="282"/>
      <c r="B73" s="608"/>
      <c r="C73" s="195">
        <v>4170</v>
      </c>
      <c r="D73" s="196" t="s">
        <v>45</v>
      </c>
      <c r="E73" s="153">
        <v>20700</v>
      </c>
      <c r="F73" s="153">
        <v>20700</v>
      </c>
      <c r="G73" s="154">
        <f t="shared" si="7"/>
        <v>100</v>
      </c>
      <c r="H73" s="153">
        <v>20940</v>
      </c>
      <c r="I73" s="154">
        <f t="shared" si="1"/>
        <v>101.15942028985508</v>
      </c>
      <c r="J73" s="155">
        <f t="shared" si="2"/>
        <v>101.15942028985508</v>
      </c>
      <c r="K73" s="619"/>
    </row>
    <row r="74" spans="1:11" ht="12.75" customHeight="1" x14ac:dyDescent="0.25">
      <c r="A74" s="282"/>
      <c r="B74" s="608"/>
      <c r="C74" s="180">
        <v>4210</v>
      </c>
      <c r="D74" s="173" t="s">
        <v>31</v>
      </c>
      <c r="E74" s="183">
        <v>140</v>
      </c>
      <c r="F74" s="183">
        <v>140</v>
      </c>
      <c r="G74" s="184">
        <f t="shared" si="7"/>
        <v>100</v>
      </c>
      <c r="H74" s="183">
        <v>140</v>
      </c>
      <c r="I74" s="184">
        <f t="shared" si="1"/>
        <v>100</v>
      </c>
      <c r="J74" s="184">
        <f t="shared" si="2"/>
        <v>100</v>
      </c>
      <c r="K74" s="620"/>
    </row>
    <row r="75" spans="1:11" ht="13.8" x14ac:dyDescent="0.25">
      <c r="A75" s="282"/>
      <c r="B75" s="1096"/>
      <c r="C75" s="378">
        <v>4300</v>
      </c>
      <c r="D75" s="539" t="s">
        <v>22</v>
      </c>
      <c r="E75" s="380">
        <v>5880</v>
      </c>
      <c r="F75" s="380">
        <v>5880</v>
      </c>
      <c r="G75" s="381">
        <f t="shared" ref="G75:G80" si="8">SUM(F75/E75*100)</f>
        <v>100</v>
      </c>
      <c r="H75" s="380">
        <v>5880</v>
      </c>
      <c r="I75" s="381">
        <f t="shared" si="1"/>
        <v>100</v>
      </c>
      <c r="J75" s="382">
        <f t="shared" si="2"/>
        <v>100</v>
      </c>
      <c r="K75" s="383"/>
    </row>
    <row r="76" spans="1:11" ht="15" hidden="1" customHeight="1" x14ac:dyDescent="0.25">
      <c r="A76" s="282"/>
      <c r="B76" s="608"/>
      <c r="C76" s="896"/>
      <c r="D76" s="220" t="s">
        <v>135</v>
      </c>
      <c r="E76" s="215">
        <f>SUM(E77:E77)</f>
        <v>0</v>
      </c>
      <c r="F76" s="215">
        <f>SUM(F77:F77)</f>
        <v>0</v>
      </c>
      <c r="G76" s="216" t="e">
        <f t="shared" si="8"/>
        <v>#DIV/0!</v>
      </c>
      <c r="H76" s="215">
        <f>SUM(H77:H77)</f>
        <v>0</v>
      </c>
      <c r="I76" s="216" t="e">
        <f t="shared" si="1"/>
        <v>#DIV/0!</v>
      </c>
      <c r="J76" s="217" t="e">
        <f t="shared" si="2"/>
        <v>#DIV/0!</v>
      </c>
      <c r="K76" s="590"/>
    </row>
    <row r="77" spans="1:11" ht="58.5" hidden="1" customHeight="1" x14ac:dyDescent="0.25">
      <c r="A77" s="282"/>
      <c r="B77" s="608"/>
      <c r="C77" s="475" t="s">
        <v>72</v>
      </c>
      <c r="D77" s="1000" t="s">
        <v>73</v>
      </c>
      <c r="E77" s="310"/>
      <c r="F77" s="310"/>
      <c r="G77" s="211" t="e">
        <f t="shared" si="8"/>
        <v>#DIV/0!</v>
      </c>
      <c r="H77" s="310"/>
      <c r="I77" s="211" t="e">
        <f t="shared" si="1"/>
        <v>#DIV/0!</v>
      </c>
      <c r="J77" s="312" t="e">
        <f t="shared" si="2"/>
        <v>#DIV/0!</v>
      </c>
      <c r="K77" s="396"/>
    </row>
    <row r="78" spans="1:11" ht="15" hidden="1" customHeight="1" x14ac:dyDescent="0.25">
      <c r="A78" s="282"/>
      <c r="B78" s="224">
        <v>85233</v>
      </c>
      <c r="C78" s="224"/>
      <c r="D78" s="323" t="s">
        <v>168</v>
      </c>
      <c r="E78" s="140">
        <f>SUM(E79+E81)</f>
        <v>0</v>
      </c>
      <c r="F78" s="140">
        <f>SUM(F79+F81)</f>
        <v>0</v>
      </c>
      <c r="G78" s="141" t="e">
        <f t="shared" si="8"/>
        <v>#DIV/0!</v>
      </c>
      <c r="H78" s="140">
        <f>SUM(H79+H81)</f>
        <v>0</v>
      </c>
      <c r="I78" s="141" t="e">
        <f t="shared" si="1"/>
        <v>#DIV/0!</v>
      </c>
      <c r="J78" s="141" t="e">
        <f t="shared" si="2"/>
        <v>#DIV/0!</v>
      </c>
      <c r="K78" s="222"/>
    </row>
    <row r="79" spans="1:11" ht="15" hidden="1" customHeight="1" x14ac:dyDescent="0.25">
      <c r="A79" s="282"/>
      <c r="B79" s="621"/>
      <c r="C79" s="224"/>
      <c r="D79" s="114" t="s">
        <v>153</v>
      </c>
      <c r="E79" s="140">
        <f>SUM(E80:E80)</f>
        <v>0</v>
      </c>
      <c r="F79" s="140">
        <f>SUM(F80:F80)</f>
        <v>0</v>
      </c>
      <c r="G79" s="141" t="e">
        <f t="shared" si="8"/>
        <v>#DIV/0!</v>
      </c>
      <c r="H79" s="140">
        <f>SUM(H80:H80)</f>
        <v>0</v>
      </c>
      <c r="I79" s="141" t="e">
        <f t="shared" si="1"/>
        <v>#DIV/0!</v>
      </c>
      <c r="J79" s="141" t="e">
        <f t="shared" si="2"/>
        <v>#DIV/0!</v>
      </c>
      <c r="K79" s="222"/>
    </row>
    <row r="80" spans="1:11" ht="31.5" hidden="1" customHeight="1" x14ac:dyDescent="0.25">
      <c r="A80" s="282"/>
      <c r="B80" s="149"/>
      <c r="C80" s="233">
        <v>4700</v>
      </c>
      <c r="D80" s="234" t="s">
        <v>60</v>
      </c>
      <c r="E80" s="235"/>
      <c r="F80" s="235"/>
      <c r="G80" s="321" t="e">
        <f t="shared" si="8"/>
        <v>#DIV/0!</v>
      </c>
      <c r="H80" s="235"/>
      <c r="I80" s="321" t="e">
        <f t="shared" si="1"/>
        <v>#DIV/0!</v>
      </c>
      <c r="J80" s="321" t="e">
        <f t="shared" si="2"/>
        <v>#DIV/0!</v>
      </c>
      <c r="K80" s="237"/>
    </row>
    <row r="81" spans="1:11" ht="15" hidden="1" customHeight="1" x14ac:dyDescent="0.25">
      <c r="A81" s="282"/>
      <c r="B81" s="149"/>
      <c r="C81" s="314"/>
      <c r="D81" s="114" t="s">
        <v>135</v>
      </c>
      <c r="E81" s="215">
        <f>SUM(E82:E84)</f>
        <v>0</v>
      </c>
      <c r="F81" s="215">
        <f>SUM(F82:F84)</f>
        <v>0</v>
      </c>
      <c r="G81" s="216"/>
      <c r="H81" s="215">
        <f>SUM(H82:H84)</f>
        <v>0</v>
      </c>
      <c r="I81" s="216"/>
      <c r="J81" s="216"/>
      <c r="K81" s="218"/>
    </row>
    <row r="82" spans="1:11" ht="12.75" hidden="1" customHeight="1" x14ac:dyDescent="0.25">
      <c r="A82" s="282"/>
      <c r="B82" s="149"/>
      <c r="C82" s="181">
        <v>4300</v>
      </c>
      <c r="D82" s="187" t="s">
        <v>22</v>
      </c>
      <c r="E82" s="153"/>
      <c r="F82" s="153"/>
      <c r="G82" s="154"/>
      <c r="H82" s="153"/>
      <c r="I82" s="154"/>
      <c r="J82" s="154"/>
      <c r="K82" s="156"/>
    </row>
    <row r="83" spans="1:11" ht="12.75" hidden="1" customHeight="1" x14ac:dyDescent="0.25">
      <c r="A83" s="282"/>
      <c r="B83" s="149"/>
      <c r="C83" s="180">
        <v>4410</v>
      </c>
      <c r="D83" s="173" t="s">
        <v>54</v>
      </c>
      <c r="E83" s="183"/>
      <c r="F83" s="183"/>
      <c r="G83" s="184"/>
      <c r="H83" s="183"/>
      <c r="I83" s="184"/>
      <c r="J83" s="184"/>
      <c r="K83" s="186"/>
    </row>
    <row r="84" spans="1:11" ht="27" hidden="1" customHeight="1" x14ac:dyDescent="0.25">
      <c r="A84" s="282"/>
      <c r="B84" s="149"/>
      <c r="C84" s="157">
        <v>4700</v>
      </c>
      <c r="D84" s="158" t="s">
        <v>60</v>
      </c>
      <c r="E84" s="153"/>
      <c r="F84" s="153"/>
      <c r="G84" s="154"/>
      <c r="H84" s="153"/>
      <c r="I84" s="154"/>
      <c r="J84" s="154"/>
      <c r="K84" s="156"/>
    </row>
    <row r="85" spans="1:11" ht="27" customHeight="1" x14ac:dyDescent="0.25">
      <c r="A85" s="282"/>
      <c r="B85" s="995">
        <v>85278</v>
      </c>
      <c r="C85" s="995"/>
      <c r="D85" s="1113" t="s">
        <v>280</v>
      </c>
      <c r="E85" s="1043">
        <f>SUM(E86)</f>
        <v>10000</v>
      </c>
      <c r="F85" s="1043">
        <f>SUM(F86)</f>
        <v>10000</v>
      </c>
      <c r="G85" s="141">
        <f t="shared" ref="G85:G86" si="9">SUM(F85/E85*100)</f>
        <v>100</v>
      </c>
      <c r="H85" s="1043">
        <f>SUM(H86)</f>
        <v>0</v>
      </c>
      <c r="I85" s="141">
        <f t="shared" ref="I85:I86" si="10">SUM(H85/F85*100)</f>
        <v>0</v>
      </c>
      <c r="J85" s="141">
        <f t="shared" ref="J85:J86" si="11">SUM(H85/E85*100)</f>
        <v>0</v>
      </c>
      <c r="K85" s="1022"/>
    </row>
    <row r="86" spans="1:11" ht="52.2" customHeight="1" x14ac:dyDescent="0.25">
      <c r="A86" s="282"/>
      <c r="B86" s="149"/>
      <c r="C86" s="314">
        <v>2710</v>
      </c>
      <c r="D86" s="230" t="s">
        <v>98</v>
      </c>
      <c r="E86" s="316">
        <v>10000</v>
      </c>
      <c r="F86" s="316">
        <v>10000</v>
      </c>
      <c r="G86" s="154">
        <f t="shared" si="9"/>
        <v>100</v>
      </c>
      <c r="H86" s="316"/>
      <c r="I86" s="154">
        <f t="shared" si="10"/>
        <v>0</v>
      </c>
      <c r="J86" s="155">
        <f t="shared" si="11"/>
        <v>0</v>
      </c>
      <c r="K86" s="1366"/>
    </row>
    <row r="87" spans="1:11" ht="15" customHeight="1" x14ac:dyDescent="0.25">
      <c r="A87" s="282"/>
      <c r="B87" s="224">
        <v>85295</v>
      </c>
      <c r="C87" s="224"/>
      <c r="D87" s="114" t="s">
        <v>71</v>
      </c>
      <c r="E87" s="140">
        <f>SUM(E88+E93)</f>
        <v>6607</v>
      </c>
      <c r="F87" s="140">
        <f>SUM(F88+F93)</f>
        <v>6607</v>
      </c>
      <c r="G87" s="141">
        <f t="shared" si="0"/>
        <v>100</v>
      </c>
      <c r="H87" s="140">
        <f>SUM(H88+H93)</f>
        <v>10000</v>
      </c>
      <c r="I87" s="141">
        <f t="shared" si="1"/>
        <v>151.35462388375964</v>
      </c>
      <c r="J87" s="141">
        <f t="shared" si="2"/>
        <v>151.35462388375964</v>
      </c>
      <c r="K87" s="222"/>
    </row>
    <row r="88" spans="1:11" ht="15" hidden="1" customHeight="1" x14ac:dyDescent="0.25">
      <c r="A88" s="282"/>
      <c r="B88" s="89"/>
      <c r="C88" s="224"/>
      <c r="D88" s="114" t="s">
        <v>154</v>
      </c>
      <c r="E88" s="140">
        <f>SUM(E89:E92)</f>
        <v>0</v>
      </c>
      <c r="F88" s="140">
        <f>SUM(F89:F92)</f>
        <v>0</v>
      </c>
      <c r="G88" s="141"/>
      <c r="H88" s="140">
        <f>SUM(H89:H92)</f>
        <v>0</v>
      </c>
      <c r="I88" s="141"/>
      <c r="J88" s="141"/>
      <c r="K88" s="222"/>
    </row>
    <row r="89" spans="1:11" ht="12.75" hidden="1" customHeight="1" x14ac:dyDescent="0.25">
      <c r="A89" s="282"/>
      <c r="B89" s="89"/>
      <c r="C89" s="1097">
        <v>4010</v>
      </c>
      <c r="D89" s="996" t="s">
        <v>39</v>
      </c>
      <c r="E89" s="153"/>
      <c r="F89" s="153"/>
      <c r="G89" s="154"/>
      <c r="H89" s="153"/>
      <c r="I89" s="154"/>
      <c r="J89" s="154"/>
      <c r="K89" s="156"/>
    </row>
    <row r="90" spans="1:11" ht="12.75" hidden="1" customHeight="1" x14ac:dyDescent="0.25">
      <c r="A90" s="282"/>
      <c r="B90" s="89"/>
      <c r="C90" s="180">
        <v>4110</v>
      </c>
      <c r="D90" s="173" t="s">
        <v>42</v>
      </c>
      <c r="E90" s="183"/>
      <c r="F90" s="183"/>
      <c r="G90" s="184"/>
      <c r="H90" s="183"/>
      <c r="I90" s="184"/>
      <c r="J90" s="184"/>
      <c r="K90" s="186"/>
    </row>
    <row r="91" spans="1:11" ht="12.75" hidden="1" customHeight="1" x14ac:dyDescent="0.25">
      <c r="A91" s="282"/>
      <c r="B91" s="89"/>
      <c r="C91" s="180">
        <v>4120</v>
      </c>
      <c r="D91" s="173" t="s">
        <v>43</v>
      </c>
      <c r="E91" s="153"/>
      <c r="F91" s="153"/>
      <c r="G91" s="154"/>
      <c r="H91" s="153"/>
      <c r="I91" s="154"/>
      <c r="J91" s="154"/>
      <c r="K91" s="156"/>
    </row>
    <row r="92" spans="1:11" ht="12.75" hidden="1" customHeight="1" x14ac:dyDescent="0.25">
      <c r="A92" s="282"/>
      <c r="B92" s="89"/>
      <c r="C92" s="157">
        <v>4300</v>
      </c>
      <c r="D92" s="459" t="s">
        <v>22</v>
      </c>
      <c r="E92" s="161"/>
      <c r="F92" s="161"/>
      <c r="G92" s="162"/>
      <c r="H92" s="161"/>
      <c r="I92" s="162"/>
      <c r="J92" s="162"/>
      <c r="K92" s="163"/>
    </row>
    <row r="93" spans="1:11" ht="15" customHeight="1" x14ac:dyDescent="0.25">
      <c r="A93" s="282"/>
      <c r="B93" s="283"/>
      <c r="C93" s="507"/>
      <c r="D93" s="114" t="s">
        <v>135</v>
      </c>
      <c r="E93" s="140">
        <f>SUM(E94:E98)</f>
        <v>6607</v>
      </c>
      <c r="F93" s="140">
        <f>SUM(F94:F98)</f>
        <v>6607</v>
      </c>
      <c r="G93" s="141">
        <f t="shared" si="0"/>
        <v>100</v>
      </c>
      <c r="H93" s="140">
        <f>SUM(H94:H98)</f>
        <v>10000</v>
      </c>
      <c r="I93" s="141">
        <f t="shared" si="1"/>
        <v>151.35462388375964</v>
      </c>
      <c r="J93" s="141">
        <f t="shared" si="2"/>
        <v>151.35462388375964</v>
      </c>
      <c r="K93" s="296"/>
    </row>
    <row r="94" spans="1:11" ht="83.25" hidden="1" customHeight="1" x14ac:dyDescent="0.25">
      <c r="A94" s="282"/>
      <c r="B94" s="283"/>
      <c r="C94" s="1114" t="s">
        <v>72</v>
      </c>
      <c r="D94" s="1115" t="s">
        <v>73</v>
      </c>
      <c r="E94" s="1117"/>
      <c r="F94" s="1117"/>
      <c r="G94" s="1118" t="e">
        <f t="shared" si="0"/>
        <v>#DIV/0!</v>
      </c>
      <c r="H94" s="1117"/>
      <c r="I94" s="1118" t="e">
        <f t="shared" si="1"/>
        <v>#DIV/0!</v>
      </c>
      <c r="J94" s="1118" t="e">
        <f t="shared" si="2"/>
        <v>#DIV/0!</v>
      </c>
      <c r="K94" s="1119"/>
    </row>
    <row r="95" spans="1:11" ht="78.75" hidden="1" customHeight="1" x14ac:dyDescent="0.25">
      <c r="A95" s="282"/>
      <c r="B95" s="283"/>
      <c r="C95" s="279" t="s">
        <v>72</v>
      </c>
      <c r="D95" s="1000" t="s">
        <v>73</v>
      </c>
      <c r="E95" s="994"/>
      <c r="F95" s="994"/>
      <c r="G95" s="993"/>
      <c r="H95" s="994"/>
      <c r="I95" s="993"/>
      <c r="J95" s="993"/>
      <c r="K95" s="1111"/>
    </row>
    <row r="96" spans="1:11" ht="18" hidden="1" customHeight="1" x14ac:dyDescent="0.25">
      <c r="A96" s="282"/>
      <c r="B96" s="283"/>
      <c r="C96" s="180">
        <v>4170</v>
      </c>
      <c r="D96" s="173" t="s">
        <v>45</v>
      </c>
      <c r="E96" s="183"/>
      <c r="F96" s="183"/>
      <c r="G96" s="184"/>
      <c r="H96" s="183"/>
      <c r="I96" s="184"/>
      <c r="J96" s="184"/>
      <c r="K96" s="177"/>
    </row>
    <row r="97" spans="1:11" ht="17.25" hidden="1" customHeight="1" x14ac:dyDescent="0.25">
      <c r="A97" s="282"/>
      <c r="B97" s="283"/>
      <c r="C97" s="279" t="s">
        <v>30</v>
      </c>
      <c r="D97" s="173" t="s">
        <v>31</v>
      </c>
      <c r="E97" s="183"/>
      <c r="F97" s="183"/>
      <c r="G97" s="184"/>
      <c r="H97" s="183"/>
      <c r="I97" s="184"/>
      <c r="J97" s="184"/>
      <c r="K97" s="177"/>
    </row>
    <row r="98" spans="1:11" ht="13.8" x14ac:dyDescent="0.25">
      <c r="A98" s="609"/>
      <c r="B98" s="610"/>
      <c r="C98" s="378">
        <v>4440</v>
      </c>
      <c r="D98" s="379" t="s">
        <v>55</v>
      </c>
      <c r="E98" s="380">
        <v>6607</v>
      </c>
      <c r="F98" s="380">
        <v>6607</v>
      </c>
      <c r="G98" s="611">
        <f t="shared" si="0"/>
        <v>100</v>
      </c>
      <c r="H98" s="380">
        <v>10000</v>
      </c>
      <c r="I98" s="381">
        <f>SUM(H98/F98*100)</f>
        <v>151.35462388375964</v>
      </c>
      <c r="J98" s="381">
        <f>SUM(H98/E98*100)</f>
        <v>151.35462388375964</v>
      </c>
      <c r="K98" s="383"/>
    </row>
    <row r="99" spans="1:11" x14ac:dyDescent="0.25">
      <c r="B99" s="8"/>
      <c r="C99" s="9"/>
      <c r="D99" s="8"/>
      <c r="E99" s="8"/>
      <c r="F99" s="8"/>
      <c r="G99" s="8"/>
      <c r="H99" s="8"/>
      <c r="I99" s="8"/>
      <c r="J99" s="8"/>
      <c r="K99" s="8"/>
    </row>
    <row r="100" spans="1:11" x14ac:dyDescent="0.25">
      <c r="B100" s="8"/>
      <c r="C100" s="9"/>
      <c r="D100" s="8"/>
      <c r="E100" s="8"/>
      <c r="F100" s="8"/>
      <c r="G100" s="8"/>
      <c r="H100" s="8"/>
      <c r="I100" s="8"/>
      <c r="J100" s="8"/>
      <c r="K100" s="8"/>
    </row>
    <row r="101" spans="1:11" x14ac:dyDescent="0.25">
      <c r="B101" s="8"/>
      <c r="C101" s="9"/>
      <c r="D101" s="8"/>
      <c r="E101" s="8"/>
      <c r="F101" s="8"/>
      <c r="G101" s="8"/>
      <c r="H101" s="8"/>
      <c r="I101" s="8"/>
      <c r="J101" s="8"/>
      <c r="K101" s="8"/>
    </row>
    <row r="102" spans="1:11" x14ac:dyDescent="0.25">
      <c r="B102" s="8"/>
      <c r="C102" s="9"/>
      <c r="D102" s="8"/>
      <c r="E102" s="8"/>
      <c r="F102" s="8"/>
      <c r="G102" s="8"/>
      <c r="H102" s="8"/>
      <c r="I102" s="8"/>
      <c r="J102" s="8"/>
      <c r="K102" s="8"/>
    </row>
  </sheetData>
  <sheetProtection selectLockedCells="1" selectUnlockedCells="1"/>
  <mergeCells count="1">
    <mergeCell ref="D6:D8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92" firstPageNumber="0" fitToHeight="0" orientation="landscape" r:id="rId1"/>
  <headerFooter alignWithMargins="0"/>
  <rowBreaks count="2" manualBreakCount="2">
    <brk id="39" max="10" man="1"/>
    <brk id="67" max="10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3"/>
  <sheetViews>
    <sheetView view="pageBreakPreview" zoomScale="73" zoomScaleNormal="100" zoomScaleSheetLayoutView="73" workbookViewId="0">
      <pane xSplit="3" ySplit="10" topLeftCell="D107" activePane="bottomRight" state="frozen"/>
      <selection pane="topRight" activeCell="D1" sqref="D1"/>
      <selection pane="bottomLeft" activeCell="A20" sqref="A20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8.6640625" style="1" customWidth="1"/>
    <col min="3" max="3" width="5.6640625" style="2" customWidth="1"/>
    <col min="4" max="4" width="44.6640625" style="3" customWidth="1"/>
    <col min="5" max="5" width="14.6640625" style="3" customWidth="1"/>
    <col min="6" max="6" width="14.6640625" style="1" customWidth="1"/>
    <col min="7" max="7" width="11.109375" style="1" bestFit="1" customWidth="1"/>
    <col min="8" max="8" width="14.6640625" style="1" customWidth="1"/>
    <col min="9" max="10" width="11.109375" style="1" bestFit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5"/>
      <c r="I1" s="45"/>
      <c r="J1" s="45"/>
      <c r="K1" s="46"/>
    </row>
    <row r="2" spans="1:11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5"/>
      <c r="K2" s="46"/>
    </row>
    <row r="3" spans="1:11" ht="13.8" x14ac:dyDescent="0.25">
      <c r="A3" s="43"/>
      <c r="B3" s="43"/>
      <c r="C3" s="44"/>
      <c r="D3" s="43"/>
      <c r="E3" s="43"/>
      <c r="F3" s="43"/>
      <c r="G3" s="43"/>
      <c r="H3" s="45"/>
      <c r="I3" s="45"/>
      <c r="J3" s="45"/>
      <c r="K3" s="46"/>
    </row>
    <row r="4" spans="1:11" ht="13.8" x14ac:dyDescent="0.25">
      <c r="A4" s="43"/>
      <c r="B4" s="43"/>
      <c r="C4" s="44"/>
      <c r="D4" s="93" t="s">
        <v>266</v>
      </c>
      <c r="E4" s="93"/>
      <c r="F4" s="43"/>
      <c r="G4" s="43"/>
      <c r="H4" s="43"/>
      <c r="I4" s="43"/>
      <c r="J4" s="43"/>
      <c r="K4" s="43"/>
    </row>
    <row r="5" spans="1:11" ht="13.8" x14ac:dyDescent="0.25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1" ht="13.8" x14ac:dyDescent="0.25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94"/>
    </row>
    <row r="7" spans="1:11" ht="13.8" x14ac:dyDescent="0.25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1" t="s">
        <v>15</v>
      </c>
    </row>
    <row r="8" spans="1:11" ht="13.8" x14ac:dyDescent="0.25">
      <c r="A8" s="5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1343"/>
    </row>
    <row r="9" spans="1:11" s="4" customFormat="1" ht="10.5" customHeight="1" x14ac:dyDescent="0.25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7">
        <v>11</v>
      </c>
    </row>
    <row r="10" spans="1:11" s="14" customFormat="1" ht="31.5" customHeight="1" thickTop="1" thickBot="1" x14ac:dyDescent="0.3">
      <c r="A10" s="430">
        <v>853</v>
      </c>
      <c r="B10" s="432"/>
      <c r="C10" s="432"/>
      <c r="D10" s="622" t="s">
        <v>169</v>
      </c>
      <c r="E10" s="37">
        <f>SUM(E11+E16+E32+E48)</f>
        <v>2710846</v>
      </c>
      <c r="F10" s="37">
        <f>SUM(F11+F16+F32+F48)</f>
        <v>2710846</v>
      </c>
      <c r="G10" s="90">
        <f t="shared" ref="G10:G32" si="0">SUM(F10/E10*100)</f>
        <v>100</v>
      </c>
      <c r="H10" s="37">
        <f>SUM(H11+H16+H32+H48)</f>
        <v>4037420</v>
      </c>
      <c r="I10" s="433">
        <f>SUM(H10/F10*100)</f>
        <v>148.93579347554231</v>
      </c>
      <c r="J10" s="623">
        <f t="shared" ref="J10:J33" si="1">SUM(H10/E10*100)</f>
        <v>148.93579347554231</v>
      </c>
      <c r="K10" s="1344"/>
    </row>
    <row r="11" spans="1:11" s="14" customFormat="1" ht="29.25" customHeight="1" x14ac:dyDescent="0.25">
      <c r="A11" s="1269"/>
      <c r="B11" s="92">
        <v>85311</v>
      </c>
      <c r="C11" s="92"/>
      <c r="D11" s="228" t="s">
        <v>170</v>
      </c>
      <c r="E11" s="82">
        <f>SUM(E12:E15)</f>
        <v>53820</v>
      </c>
      <c r="F11" s="82">
        <f>SUM(F12:F15)</f>
        <v>53820</v>
      </c>
      <c r="G11" s="83">
        <f t="shared" si="0"/>
        <v>100</v>
      </c>
      <c r="H11" s="84">
        <f>SUM(H12:H15)</f>
        <v>53820</v>
      </c>
      <c r="I11" s="86">
        <f>SUM(H11/F11*100)</f>
        <v>100</v>
      </c>
      <c r="J11" s="86">
        <f t="shared" si="1"/>
        <v>100</v>
      </c>
      <c r="K11" s="148"/>
    </row>
    <row r="12" spans="1:11" s="14" customFormat="1" ht="42" hidden="1" customHeight="1" x14ac:dyDescent="0.25">
      <c r="A12" s="1269"/>
      <c r="B12" s="89"/>
      <c r="C12" s="149">
        <v>2580</v>
      </c>
      <c r="D12" s="1270" t="s">
        <v>171</v>
      </c>
      <c r="E12" s="151"/>
      <c r="F12" s="151"/>
      <c r="G12" s="152" t="e">
        <f t="shared" si="0"/>
        <v>#DIV/0!</v>
      </c>
      <c r="H12" s="153"/>
      <c r="I12" s="154" t="e">
        <f>SUM(H12/F12*100)</f>
        <v>#DIV/0!</v>
      </c>
      <c r="J12" s="155" t="e">
        <f t="shared" si="1"/>
        <v>#DIV/0!</v>
      </c>
      <c r="K12" s="283"/>
    </row>
    <row r="13" spans="1:11" s="14" customFormat="1" ht="67.5" hidden="1" customHeight="1" x14ac:dyDescent="0.25">
      <c r="A13" s="1269"/>
      <c r="B13" s="89"/>
      <c r="C13" s="298">
        <v>2320</v>
      </c>
      <c r="D13" s="1110" t="s">
        <v>163</v>
      </c>
      <c r="E13" s="151"/>
      <c r="F13" s="151"/>
      <c r="G13" s="184" t="e">
        <f t="shared" si="0"/>
        <v>#DIV/0!</v>
      </c>
      <c r="H13" s="153"/>
      <c r="I13" s="154"/>
      <c r="J13" s="155"/>
      <c r="K13" s="283"/>
    </row>
    <row r="14" spans="1:11" s="14" customFormat="1" ht="70.5" customHeight="1" x14ac:dyDescent="0.25">
      <c r="A14" s="1269"/>
      <c r="B14" s="89"/>
      <c r="C14" s="181">
        <v>2830</v>
      </c>
      <c r="D14" s="182" t="s">
        <v>158</v>
      </c>
      <c r="E14" s="232">
        <v>53320</v>
      </c>
      <c r="F14" s="232">
        <v>53320</v>
      </c>
      <c r="G14" s="231">
        <f t="shared" si="0"/>
        <v>100</v>
      </c>
      <c r="H14" s="183">
        <v>53320</v>
      </c>
      <c r="I14" s="184">
        <f>SUM(H14/F14*100)</f>
        <v>100</v>
      </c>
      <c r="J14" s="184">
        <f t="shared" si="1"/>
        <v>100</v>
      </c>
      <c r="K14" s="264"/>
    </row>
    <row r="15" spans="1:11" s="14" customFormat="1" ht="13.5" customHeight="1" x14ac:dyDescent="0.25">
      <c r="A15" s="1269"/>
      <c r="B15" s="89"/>
      <c r="C15" s="233">
        <v>3030</v>
      </c>
      <c r="D15" s="204" t="s">
        <v>27</v>
      </c>
      <c r="E15" s="624">
        <v>500</v>
      </c>
      <c r="F15" s="624">
        <v>500</v>
      </c>
      <c r="G15" s="486">
        <f t="shared" si="0"/>
        <v>100</v>
      </c>
      <c r="H15" s="235">
        <v>500</v>
      </c>
      <c r="I15" s="321">
        <f>SUM(H15/F15*100)</f>
        <v>100</v>
      </c>
      <c r="J15" s="625">
        <f t="shared" si="1"/>
        <v>100</v>
      </c>
      <c r="K15" s="204"/>
    </row>
    <row r="16" spans="1:11" s="6" customFormat="1" ht="27" customHeight="1" x14ac:dyDescent="0.25">
      <c r="A16" s="1269"/>
      <c r="B16" s="224">
        <v>85321</v>
      </c>
      <c r="C16" s="224"/>
      <c r="D16" s="323" t="s">
        <v>172</v>
      </c>
      <c r="E16" s="138">
        <f>SUM(E17:E31)</f>
        <v>177032</v>
      </c>
      <c r="F16" s="138">
        <f>SUM(F17:F31)</f>
        <v>177032</v>
      </c>
      <c r="G16" s="139">
        <f t="shared" si="0"/>
        <v>100</v>
      </c>
      <c r="H16" s="138">
        <f>SUM(H17:H31)</f>
        <v>156863</v>
      </c>
      <c r="I16" s="141">
        <f t="shared" ref="I16:I101" si="2">SUM(H16/F16*100)</f>
        <v>88.607144471056074</v>
      </c>
      <c r="J16" s="141">
        <f t="shared" si="1"/>
        <v>88.607144471056074</v>
      </c>
      <c r="K16" s="1042"/>
    </row>
    <row r="17" spans="1:11" s="6" customFormat="1" ht="16.5" hidden="1" customHeight="1" x14ac:dyDescent="0.25">
      <c r="A17" s="1269"/>
      <c r="B17" s="89"/>
      <c r="C17" s="149">
        <v>3020</v>
      </c>
      <c r="D17" s="273" t="s">
        <v>37</v>
      </c>
      <c r="E17" s="151"/>
      <c r="F17" s="151"/>
      <c r="G17" s="152" t="e">
        <f t="shared" si="0"/>
        <v>#DIV/0!</v>
      </c>
      <c r="H17" s="153"/>
      <c r="I17" s="175" t="e">
        <f t="shared" si="2"/>
        <v>#DIV/0!</v>
      </c>
      <c r="J17" s="155"/>
      <c r="K17" s="283"/>
    </row>
    <row r="18" spans="1:11" ht="12.75" customHeight="1" x14ac:dyDescent="0.25">
      <c r="A18" s="170"/>
      <c r="B18" s="149"/>
      <c r="C18" s="180">
        <v>4010</v>
      </c>
      <c r="D18" s="173" t="s">
        <v>39</v>
      </c>
      <c r="E18" s="174">
        <v>66655</v>
      </c>
      <c r="F18" s="174">
        <v>66655</v>
      </c>
      <c r="G18" s="175">
        <f t="shared" si="0"/>
        <v>100</v>
      </c>
      <c r="H18" s="174">
        <v>68990</v>
      </c>
      <c r="I18" s="175">
        <f t="shared" si="2"/>
        <v>103.50311304478284</v>
      </c>
      <c r="J18" s="176">
        <f t="shared" si="1"/>
        <v>103.50311304478284</v>
      </c>
      <c r="K18" s="173"/>
    </row>
    <row r="19" spans="1:11" ht="12.75" customHeight="1" x14ac:dyDescent="0.25">
      <c r="A19" s="170"/>
      <c r="B19" s="149"/>
      <c r="C19" s="180">
        <v>4040</v>
      </c>
      <c r="D19" s="173" t="s">
        <v>41</v>
      </c>
      <c r="E19" s="174">
        <v>5235</v>
      </c>
      <c r="F19" s="174">
        <v>5235</v>
      </c>
      <c r="G19" s="175">
        <f t="shared" si="0"/>
        <v>100</v>
      </c>
      <c r="H19" s="174">
        <v>5590</v>
      </c>
      <c r="I19" s="175">
        <f t="shared" si="2"/>
        <v>106.78127984718242</v>
      </c>
      <c r="J19" s="176">
        <f t="shared" si="1"/>
        <v>106.78127984718242</v>
      </c>
      <c r="K19" s="173"/>
    </row>
    <row r="20" spans="1:11" ht="12.75" customHeight="1" x14ac:dyDescent="0.25">
      <c r="A20" s="170"/>
      <c r="B20" s="149"/>
      <c r="C20" s="180">
        <v>4110</v>
      </c>
      <c r="D20" s="173" t="s">
        <v>42</v>
      </c>
      <c r="E20" s="174">
        <v>11826</v>
      </c>
      <c r="F20" s="174">
        <v>11826</v>
      </c>
      <c r="G20" s="175">
        <f t="shared" si="0"/>
        <v>100</v>
      </c>
      <c r="H20" s="174">
        <v>12843</v>
      </c>
      <c r="I20" s="175">
        <f t="shared" si="2"/>
        <v>108.59969558599695</v>
      </c>
      <c r="J20" s="176">
        <f t="shared" si="1"/>
        <v>108.59969558599695</v>
      </c>
      <c r="K20" s="173"/>
    </row>
    <row r="21" spans="1:11" ht="12.75" customHeight="1" x14ac:dyDescent="0.25">
      <c r="A21" s="170"/>
      <c r="B21" s="149"/>
      <c r="C21" s="180">
        <v>4120</v>
      </c>
      <c r="D21" s="173" t="s">
        <v>43</v>
      </c>
      <c r="E21" s="174">
        <v>1683</v>
      </c>
      <c r="F21" s="174">
        <v>1683</v>
      </c>
      <c r="G21" s="175">
        <f t="shared" si="0"/>
        <v>100</v>
      </c>
      <c r="H21" s="174">
        <v>1828</v>
      </c>
      <c r="I21" s="175">
        <f t="shared" si="2"/>
        <v>108.61556743909686</v>
      </c>
      <c r="J21" s="176">
        <f t="shared" si="1"/>
        <v>108.61556743909686</v>
      </c>
      <c r="K21" s="173"/>
    </row>
    <row r="22" spans="1:11" ht="12.75" customHeight="1" x14ac:dyDescent="0.25">
      <c r="A22" s="170"/>
      <c r="B22" s="149"/>
      <c r="C22" s="180">
        <v>4170</v>
      </c>
      <c r="D22" s="173" t="s">
        <v>45</v>
      </c>
      <c r="E22" s="174">
        <v>34545</v>
      </c>
      <c r="F22" s="174">
        <v>34545</v>
      </c>
      <c r="G22" s="175">
        <f t="shared" si="0"/>
        <v>100</v>
      </c>
      <c r="H22" s="174">
        <v>24483</v>
      </c>
      <c r="I22" s="175">
        <f t="shared" si="2"/>
        <v>70.872774641771613</v>
      </c>
      <c r="J22" s="176">
        <f t="shared" si="1"/>
        <v>70.872774641771613</v>
      </c>
      <c r="K22" s="173"/>
    </row>
    <row r="23" spans="1:11" ht="12.75" customHeight="1" x14ac:dyDescent="0.25">
      <c r="A23" s="170"/>
      <c r="B23" s="149"/>
      <c r="C23" s="180">
        <v>4210</v>
      </c>
      <c r="D23" s="173" t="s">
        <v>31</v>
      </c>
      <c r="E23" s="174">
        <v>5200</v>
      </c>
      <c r="F23" s="174">
        <v>5200</v>
      </c>
      <c r="G23" s="175">
        <f t="shared" si="0"/>
        <v>100</v>
      </c>
      <c r="H23" s="174">
        <v>3000</v>
      </c>
      <c r="I23" s="175">
        <f t="shared" si="2"/>
        <v>57.692307692307686</v>
      </c>
      <c r="J23" s="176">
        <f t="shared" si="1"/>
        <v>57.692307692307686</v>
      </c>
      <c r="K23" s="173"/>
    </row>
    <row r="24" spans="1:11" ht="12.75" customHeight="1" x14ac:dyDescent="0.25">
      <c r="A24" s="170"/>
      <c r="B24" s="149"/>
      <c r="C24" s="180">
        <v>4270</v>
      </c>
      <c r="D24" s="173" t="s">
        <v>47</v>
      </c>
      <c r="E24" s="174">
        <v>200</v>
      </c>
      <c r="F24" s="174">
        <v>200</v>
      </c>
      <c r="G24" s="175">
        <f t="shared" si="0"/>
        <v>100</v>
      </c>
      <c r="H24" s="174">
        <v>200</v>
      </c>
      <c r="I24" s="175">
        <f t="shared" si="2"/>
        <v>100</v>
      </c>
      <c r="J24" s="176">
        <f t="shared" si="1"/>
        <v>100</v>
      </c>
      <c r="K24" s="173"/>
    </row>
    <row r="25" spans="1:11" ht="12.75" hidden="1" customHeight="1" x14ac:dyDescent="0.25">
      <c r="A25" s="170"/>
      <c r="B25" s="149"/>
      <c r="C25" s="180">
        <v>4280</v>
      </c>
      <c r="D25" s="173" t="s">
        <v>48</v>
      </c>
      <c r="E25" s="174"/>
      <c r="F25" s="174"/>
      <c r="G25" s="175" t="e">
        <f t="shared" si="0"/>
        <v>#DIV/0!</v>
      </c>
      <c r="H25" s="174"/>
      <c r="I25" s="175" t="e">
        <f t="shared" si="2"/>
        <v>#DIV/0!</v>
      </c>
      <c r="J25" s="176" t="e">
        <f t="shared" si="1"/>
        <v>#DIV/0!</v>
      </c>
      <c r="K25" s="173"/>
    </row>
    <row r="26" spans="1:11" ht="12.75" customHeight="1" x14ac:dyDescent="0.25">
      <c r="A26" s="170"/>
      <c r="B26" s="149"/>
      <c r="C26" s="180">
        <v>4300</v>
      </c>
      <c r="D26" s="187" t="s">
        <v>22</v>
      </c>
      <c r="E26" s="174">
        <v>47119</v>
      </c>
      <c r="F26" s="174">
        <v>47119</v>
      </c>
      <c r="G26" s="175">
        <f t="shared" si="0"/>
        <v>100</v>
      </c>
      <c r="H26" s="174">
        <v>35800</v>
      </c>
      <c r="I26" s="175">
        <f t="shared" si="2"/>
        <v>75.977843332838134</v>
      </c>
      <c r="J26" s="176">
        <f t="shared" si="1"/>
        <v>75.977843332838134</v>
      </c>
      <c r="K26" s="173"/>
    </row>
    <row r="27" spans="1:11" ht="15.75" customHeight="1" x14ac:dyDescent="0.25">
      <c r="A27" s="170"/>
      <c r="B27" s="149"/>
      <c r="C27" s="181">
        <v>4360</v>
      </c>
      <c r="D27" s="935" t="s">
        <v>228</v>
      </c>
      <c r="E27" s="183">
        <v>1200</v>
      </c>
      <c r="F27" s="183">
        <v>1200</v>
      </c>
      <c r="G27" s="184">
        <f t="shared" si="0"/>
        <v>100</v>
      </c>
      <c r="H27" s="183">
        <v>920</v>
      </c>
      <c r="I27" s="184">
        <f t="shared" si="2"/>
        <v>76.666666666666671</v>
      </c>
      <c r="J27" s="184">
        <f t="shared" si="1"/>
        <v>76.666666666666671</v>
      </c>
      <c r="K27" s="264"/>
    </row>
    <row r="28" spans="1:11" ht="12.75" hidden="1" customHeight="1" x14ac:dyDescent="0.25">
      <c r="A28" s="170"/>
      <c r="B28" s="149"/>
      <c r="C28" s="180">
        <v>4410</v>
      </c>
      <c r="D28" s="173" t="s">
        <v>54</v>
      </c>
      <c r="E28" s="174"/>
      <c r="F28" s="174"/>
      <c r="G28" s="175" t="e">
        <f t="shared" si="0"/>
        <v>#DIV/0!</v>
      </c>
      <c r="H28" s="174"/>
      <c r="I28" s="175" t="e">
        <f t="shared" si="2"/>
        <v>#DIV/0!</v>
      </c>
      <c r="J28" s="175" t="e">
        <f t="shared" si="1"/>
        <v>#DIV/0!</v>
      </c>
      <c r="K28" s="173"/>
    </row>
    <row r="29" spans="1:11" s="12" customFormat="1" ht="12.75" customHeight="1" x14ac:dyDescent="0.25">
      <c r="A29" s="170"/>
      <c r="B29" s="149"/>
      <c r="C29" s="180">
        <v>4440</v>
      </c>
      <c r="D29" s="173" t="s">
        <v>55</v>
      </c>
      <c r="E29" s="174">
        <v>2569</v>
      </c>
      <c r="F29" s="174">
        <v>2569</v>
      </c>
      <c r="G29" s="175">
        <f t="shared" si="0"/>
        <v>100</v>
      </c>
      <c r="H29" s="174">
        <v>2569</v>
      </c>
      <c r="I29" s="175">
        <f t="shared" si="2"/>
        <v>100</v>
      </c>
      <c r="J29" s="176">
        <f t="shared" si="1"/>
        <v>100</v>
      </c>
      <c r="K29" s="173"/>
    </row>
    <row r="30" spans="1:11" s="12" customFormat="1" ht="25.5" hidden="1" customHeight="1" x14ac:dyDescent="0.25">
      <c r="A30" s="170"/>
      <c r="B30" s="149"/>
      <c r="C30" s="181">
        <v>4700</v>
      </c>
      <c r="D30" s="320" t="s">
        <v>60</v>
      </c>
      <c r="E30" s="183"/>
      <c r="F30" s="183"/>
      <c r="G30" s="184" t="e">
        <f t="shared" si="0"/>
        <v>#DIV/0!</v>
      </c>
      <c r="H30" s="183"/>
      <c r="I30" s="184" t="e">
        <f t="shared" si="2"/>
        <v>#DIV/0!</v>
      </c>
      <c r="J30" s="184" t="e">
        <f t="shared" si="1"/>
        <v>#DIV/0!</v>
      </c>
      <c r="K30" s="264"/>
    </row>
    <row r="31" spans="1:11" s="12" customFormat="1" ht="31.5" customHeight="1" x14ac:dyDescent="0.25">
      <c r="A31" s="170"/>
      <c r="B31" s="149"/>
      <c r="C31" s="233">
        <v>4700</v>
      </c>
      <c r="D31" s="234" t="s">
        <v>60</v>
      </c>
      <c r="E31" s="235">
        <v>800</v>
      </c>
      <c r="F31" s="235">
        <v>800</v>
      </c>
      <c r="G31" s="321">
        <f t="shared" si="0"/>
        <v>100</v>
      </c>
      <c r="H31" s="235">
        <v>640</v>
      </c>
      <c r="I31" s="321">
        <f t="shared" ref="I31" si="3">SUM(H31/F31*100)</f>
        <v>80</v>
      </c>
      <c r="J31" s="236">
        <f t="shared" si="1"/>
        <v>80</v>
      </c>
      <c r="K31" s="204"/>
    </row>
    <row r="32" spans="1:11" s="6" customFormat="1" ht="15" customHeight="1" x14ac:dyDescent="0.25">
      <c r="A32" s="1269"/>
      <c r="B32" s="224">
        <v>85333</v>
      </c>
      <c r="C32" s="224"/>
      <c r="D32" s="114" t="s">
        <v>173</v>
      </c>
      <c r="E32" s="138">
        <f>SUM(E33:E47)</f>
        <v>1732034</v>
      </c>
      <c r="F32" s="138">
        <f>SUM(F33:F47)</f>
        <v>1732034</v>
      </c>
      <c r="G32" s="141">
        <f t="shared" si="0"/>
        <v>100</v>
      </c>
      <c r="H32" s="140">
        <f>SUM(H33:H46)</f>
        <v>1824018</v>
      </c>
      <c r="I32" s="141">
        <f t="shared" si="2"/>
        <v>105.31075025086112</v>
      </c>
      <c r="J32" s="141">
        <f t="shared" ref="J32:J101" si="4">SUM(H32/E32*100)</f>
        <v>105.31075025086112</v>
      </c>
      <c r="K32" s="1042"/>
    </row>
    <row r="33" spans="1:11" s="6" customFormat="1" ht="12.75" customHeight="1" x14ac:dyDescent="0.25">
      <c r="A33" s="1269"/>
      <c r="B33" s="89"/>
      <c r="C33" s="298">
        <v>3020</v>
      </c>
      <c r="D33" s="273" t="s">
        <v>37</v>
      </c>
      <c r="E33" s="255">
        <v>2870</v>
      </c>
      <c r="F33" s="255">
        <v>2870</v>
      </c>
      <c r="G33" s="275">
        <f>SUM(F33/E33*100)</f>
        <v>100</v>
      </c>
      <c r="H33" s="326">
        <v>2845</v>
      </c>
      <c r="I33" s="258">
        <f t="shared" si="2"/>
        <v>99.128919860627178</v>
      </c>
      <c r="J33" s="300">
        <f t="shared" si="1"/>
        <v>99.128919860627178</v>
      </c>
      <c r="K33" s="1345"/>
    </row>
    <row r="34" spans="1:11" ht="12.75" customHeight="1" x14ac:dyDescent="0.25">
      <c r="A34" s="626"/>
      <c r="B34" s="153"/>
      <c r="C34" s="180">
        <v>4010</v>
      </c>
      <c r="D34" s="173" t="s">
        <v>39</v>
      </c>
      <c r="E34" s="174">
        <v>1286908</v>
      </c>
      <c r="F34" s="174">
        <v>1286908</v>
      </c>
      <c r="G34" s="175">
        <f t="shared" ref="G34:G101" si="5">SUM(F34/E34*100)</f>
        <v>100</v>
      </c>
      <c r="H34" s="174">
        <v>1358357</v>
      </c>
      <c r="I34" s="175">
        <f t="shared" si="2"/>
        <v>105.55198973042361</v>
      </c>
      <c r="J34" s="176">
        <f t="shared" si="4"/>
        <v>105.55198973042361</v>
      </c>
      <c r="K34" s="173"/>
    </row>
    <row r="35" spans="1:11" ht="12.75" customHeight="1" x14ac:dyDescent="0.25">
      <c r="A35" s="626"/>
      <c r="B35" s="153"/>
      <c r="C35" s="180">
        <v>4040</v>
      </c>
      <c r="D35" s="173" t="s">
        <v>41</v>
      </c>
      <c r="E35" s="174">
        <v>90444</v>
      </c>
      <c r="F35" s="174">
        <v>90444</v>
      </c>
      <c r="G35" s="175">
        <f t="shared" si="5"/>
        <v>100</v>
      </c>
      <c r="H35" s="174">
        <v>97820</v>
      </c>
      <c r="I35" s="175">
        <f t="shared" si="2"/>
        <v>108.15532263057803</v>
      </c>
      <c r="J35" s="176">
        <f t="shared" si="4"/>
        <v>108.15532263057803</v>
      </c>
      <c r="K35" s="173"/>
    </row>
    <row r="36" spans="1:11" ht="12.75" customHeight="1" x14ac:dyDescent="0.25">
      <c r="A36" s="626"/>
      <c r="B36" s="153"/>
      <c r="C36" s="180">
        <v>4110</v>
      </c>
      <c r="D36" s="173" t="s">
        <v>42</v>
      </c>
      <c r="E36" s="174">
        <v>216220</v>
      </c>
      <c r="F36" s="174">
        <v>216220</v>
      </c>
      <c r="G36" s="175">
        <f t="shared" si="5"/>
        <v>100</v>
      </c>
      <c r="H36" s="174">
        <v>224164</v>
      </c>
      <c r="I36" s="175">
        <f t="shared" si="2"/>
        <v>103.67403570437517</v>
      </c>
      <c r="J36" s="176">
        <f t="shared" si="4"/>
        <v>103.67403570437517</v>
      </c>
      <c r="K36" s="173"/>
    </row>
    <row r="37" spans="1:11" ht="12.75" customHeight="1" x14ac:dyDescent="0.25">
      <c r="A37" s="626"/>
      <c r="B37" s="153"/>
      <c r="C37" s="180">
        <v>4120</v>
      </c>
      <c r="D37" s="173" t="s">
        <v>43</v>
      </c>
      <c r="E37" s="174">
        <v>26257</v>
      </c>
      <c r="F37" s="174">
        <v>26257</v>
      </c>
      <c r="G37" s="175">
        <f t="shared" si="5"/>
        <v>100</v>
      </c>
      <c r="H37" s="174">
        <v>29124</v>
      </c>
      <c r="I37" s="175">
        <f t="shared" si="2"/>
        <v>110.91899303042997</v>
      </c>
      <c r="J37" s="176">
        <f t="shared" si="4"/>
        <v>110.91899303042997</v>
      </c>
      <c r="K37" s="173"/>
    </row>
    <row r="38" spans="1:11" ht="12.75" customHeight="1" x14ac:dyDescent="0.25">
      <c r="A38" s="626"/>
      <c r="B38" s="153"/>
      <c r="C38" s="180">
        <v>4170</v>
      </c>
      <c r="D38" s="173" t="s">
        <v>45</v>
      </c>
      <c r="E38" s="174">
        <v>32650</v>
      </c>
      <c r="F38" s="174">
        <v>32650</v>
      </c>
      <c r="G38" s="627">
        <f t="shared" si="5"/>
        <v>100</v>
      </c>
      <c r="H38" s="174">
        <v>33615</v>
      </c>
      <c r="I38" s="175">
        <f t="shared" si="2"/>
        <v>102.95558958652373</v>
      </c>
      <c r="J38" s="176">
        <f t="shared" si="4"/>
        <v>102.95558958652373</v>
      </c>
      <c r="K38" s="173"/>
    </row>
    <row r="39" spans="1:11" ht="12.75" customHeight="1" x14ac:dyDescent="0.25">
      <c r="A39" s="1103"/>
      <c r="B39" s="1476"/>
      <c r="C39" s="378">
        <v>4210</v>
      </c>
      <c r="D39" s="379" t="s">
        <v>31</v>
      </c>
      <c r="E39" s="380">
        <v>17075</v>
      </c>
      <c r="F39" s="380">
        <v>17075</v>
      </c>
      <c r="G39" s="381">
        <f t="shared" si="5"/>
        <v>100</v>
      </c>
      <c r="H39" s="380">
        <v>16210</v>
      </c>
      <c r="I39" s="381">
        <f t="shared" si="2"/>
        <v>94.934114202049784</v>
      </c>
      <c r="J39" s="382">
        <f t="shared" si="4"/>
        <v>94.934114202049784</v>
      </c>
      <c r="K39" s="379"/>
    </row>
    <row r="40" spans="1:11" ht="12.75" customHeight="1" x14ac:dyDescent="0.25">
      <c r="A40" s="626"/>
      <c r="B40" s="153"/>
      <c r="C40" s="384">
        <v>4270</v>
      </c>
      <c r="D40" s="273" t="s">
        <v>47</v>
      </c>
      <c r="E40" s="274">
        <v>3780</v>
      </c>
      <c r="F40" s="274">
        <v>3780</v>
      </c>
      <c r="G40" s="275">
        <f t="shared" si="5"/>
        <v>100</v>
      </c>
      <c r="H40" s="274">
        <v>3780</v>
      </c>
      <c r="I40" s="275">
        <f t="shared" si="2"/>
        <v>100</v>
      </c>
      <c r="J40" s="277">
        <f t="shared" si="4"/>
        <v>100</v>
      </c>
      <c r="K40" s="273"/>
    </row>
    <row r="41" spans="1:11" ht="12.75" customHeight="1" x14ac:dyDescent="0.25">
      <c r="A41" s="626"/>
      <c r="B41" s="153"/>
      <c r="C41" s="180">
        <v>4280</v>
      </c>
      <c r="D41" s="173" t="s">
        <v>48</v>
      </c>
      <c r="E41" s="174">
        <v>2000</v>
      </c>
      <c r="F41" s="174">
        <v>2000</v>
      </c>
      <c r="G41" s="175">
        <f t="shared" si="5"/>
        <v>100</v>
      </c>
      <c r="H41" s="174">
        <v>2000</v>
      </c>
      <c r="I41" s="175">
        <f t="shared" si="2"/>
        <v>100</v>
      </c>
      <c r="J41" s="176">
        <f t="shared" si="4"/>
        <v>100</v>
      </c>
      <c r="K41" s="173"/>
    </row>
    <row r="42" spans="1:11" ht="12.75" customHeight="1" x14ac:dyDescent="0.25">
      <c r="A42" s="626"/>
      <c r="B42" s="153"/>
      <c r="C42" s="180">
        <v>4300</v>
      </c>
      <c r="D42" s="187" t="s">
        <v>22</v>
      </c>
      <c r="E42" s="174">
        <v>4753</v>
      </c>
      <c r="F42" s="174">
        <v>4753</v>
      </c>
      <c r="G42" s="175">
        <f t="shared" si="5"/>
        <v>100</v>
      </c>
      <c r="H42" s="174">
        <v>5793</v>
      </c>
      <c r="I42" s="175">
        <f t="shared" si="2"/>
        <v>121.88091731537976</v>
      </c>
      <c r="J42" s="176">
        <f t="shared" si="4"/>
        <v>121.88091731537976</v>
      </c>
      <c r="K42" s="173"/>
    </row>
    <row r="43" spans="1:11" ht="15.75" customHeight="1" x14ac:dyDescent="0.25">
      <c r="A43" s="626"/>
      <c r="B43" s="153"/>
      <c r="C43" s="181">
        <v>4360</v>
      </c>
      <c r="D43" s="935" t="s">
        <v>228</v>
      </c>
      <c r="E43" s="183">
        <v>700</v>
      </c>
      <c r="F43" s="183">
        <v>700</v>
      </c>
      <c r="G43" s="184">
        <f t="shared" si="5"/>
        <v>100</v>
      </c>
      <c r="H43" s="183">
        <v>700</v>
      </c>
      <c r="I43" s="184">
        <f t="shared" si="2"/>
        <v>100</v>
      </c>
      <c r="J43" s="185">
        <f t="shared" si="4"/>
        <v>100</v>
      </c>
      <c r="K43" s="173"/>
    </row>
    <row r="44" spans="1:11" ht="12.75" customHeight="1" x14ac:dyDescent="0.25">
      <c r="A44" s="626"/>
      <c r="B44" s="153"/>
      <c r="C44" s="180">
        <v>4410</v>
      </c>
      <c r="D44" s="173" t="s">
        <v>54</v>
      </c>
      <c r="E44" s="174">
        <v>900</v>
      </c>
      <c r="F44" s="174">
        <v>900</v>
      </c>
      <c r="G44" s="175">
        <f t="shared" si="5"/>
        <v>100</v>
      </c>
      <c r="H44" s="174">
        <v>750</v>
      </c>
      <c r="I44" s="175">
        <f t="shared" si="2"/>
        <v>83.333333333333343</v>
      </c>
      <c r="J44" s="176">
        <f t="shared" si="4"/>
        <v>83.333333333333343</v>
      </c>
      <c r="K44" s="173"/>
    </row>
    <row r="45" spans="1:11" ht="12.75" customHeight="1" x14ac:dyDescent="0.25">
      <c r="A45" s="626"/>
      <c r="B45" s="153"/>
      <c r="C45" s="180">
        <v>4440</v>
      </c>
      <c r="D45" s="173" t="s">
        <v>55</v>
      </c>
      <c r="E45" s="174">
        <v>43277</v>
      </c>
      <c r="F45" s="174">
        <v>43277</v>
      </c>
      <c r="G45" s="175">
        <f t="shared" si="5"/>
        <v>100</v>
      </c>
      <c r="H45" s="174">
        <v>44660</v>
      </c>
      <c r="I45" s="175">
        <f t="shared" si="2"/>
        <v>103.19569286225941</v>
      </c>
      <c r="J45" s="176">
        <f t="shared" si="4"/>
        <v>103.19569286225941</v>
      </c>
      <c r="K45" s="173"/>
    </row>
    <row r="46" spans="1:11" ht="45" customHeight="1" x14ac:dyDescent="0.25">
      <c r="A46" s="626"/>
      <c r="B46" s="153"/>
      <c r="C46" s="181">
        <v>4700</v>
      </c>
      <c r="D46" s="182" t="s">
        <v>60</v>
      </c>
      <c r="E46" s="183">
        <v>4200</v>
      </c>
      <c r="F46" s="183">
        <v>4200</v>
      </c>
      <c r="G46" s="184">
        <f t="shared" si="5"/>
        <v>100</v>
      </c>
      <c r="H46" s="183">
        <v>4200</v>
      </c>
      <c r="I46" s="184">
        <f t="shared" si="2"/>
        <v>100</v>
      </c>
      <c r="J46" s="184">
        <f t="shared" si="4"/>
        <v>100</v>
      </c>
      <c r="K46" s="264"/>
    </row>
    <row r="47" spans="1:11" ht="36" hidden="1" customHeight="1" x14ac:dyDescent="0.25">
      <c r="A47" s="626"/>
      <c r="B47" s="153"/>
      <c r="C47" s="149">
        <v>6060</v>
      </c>
      <c r="D47" s="150" t="s">
        <v>207</v>
      </c>
      <c r="E47" s="153"/>
      <c r="F47" s="153"/>
      <c r="G47" s="154" t="e">
        <f t="shared" si="5"/>
        <v>#DIV/0!</v>
      </c>
      <c r="H47" s="153"/>
      <c r="I47" s="154" t="e">
        <f t="shared" si="2"/>
        <v>#DIV/0!</v>
      </c>
      <c r="J47" s="154" t="e">
        <f t="shared" si="4"/>
        <v>#DIV/0!</v>
      </c>
      <c r="K47" s="283"/>
    </row>
    <row r="48" spans="1:11" ht="15" customHeight="1" x14ac:dyDescent="0.25">
      <c r="A48" s="208"/>
      <c r="B48" s="114">
        <v>85395</v>
      </c>
      <c r="C48" s="164"/>
      <c r="D48" s="114" t="s">
        <v>71</v>
      </c>
      <c r="E48" s="140">
        <f>SUM(E49+E74+E96+E125+E145+E147)</f>
        <v>747960</v>
      </c>
      <c r="F48" s="140">
        <f>SUM(F49+F74+F96+F125+F145+F147)</f>
        <v>747960</v>
      </c>
      <c r="G48" s="249">
        <f t="shared" si="5"/>
        <v>100</v>
      </c>
      <c r="H48" s="140">
        <f>SUM(H49+H74+H96+H125+H145+H147)</f>
        <v>2002719</v>
      </c>
      <c r="I48" s="141">
        <f t="shared" si="2"/>
        <v>267.75750040109097</v>
      </c>
      <c r="J48" s="249">
        <f t="shared" si="4"/>
        <v>267.75750040109097</v>
      </c>
      <c r="K48" s="1180"/>
    </row>
    <row r="49" spans="1:11" ht="15" customHeight="1" x14ac:dyDescent="0.25">
      <c r="A49" s="208"/>
      <c r="B49" s="271"/>
      <c r="C49" s="149"/>
      <c r="D49" s="628" t="s">
        <v>143</v>
      </c>
      <c r="E49" s="95">
        <f>SUM(E52:E73)</f>
        <v>141165</v>
      </c>
      <c r="F49" s="95">
        <f>SUM(F52:F73)</f>
        <v>141165</v>
      </c>
      <c r="G49" s="629">
        <f t="shared" si="5"/>
        <v>100</v>
      </c>
      <c r="H49" s="95">
        <f>SUM(H52:H73)</f>
        <v>0</v>
      </c>
      <c r="I49" s="85">
        <f t="shared" si="2"/>
        <v>0</v>
      </c>
      <c r="J49" s="629">
        <f t="shared" si="4"/>
        <v>0</v>
      </c>
      <c r="K49" s="964"/>
    </row>
    <row r="50" spans="1:11" ht="15" hidden="1" customHeight="1" x14ac:dyDescent="0.25">
      <c r="A50" s="208"/>
      <c r="B50" s="630"/>
      <c r="C50" s="748">
        <v>3247</v>
      </c>
      <c r="D50" s="749" t="s">
        <v>190</v>
      </c>
      <c r="E50" s="750"/>
      <c r="F50" s="750"/>
      <c r="G50" s="464" t="e">
        <f t="shared" si="5"/>
        <v>#DIV/0!</v>
      </c>
      <c r="H50" s="750"/>
      <c r="I50" s="184" t="e">
        <f>SUM(H50/F50*100)</f>
        <v>#DIV/0!</v>
      </c>
      <c r="J50" s="464" t="e">
        <f>SUM(H50/E50*100)</f>
        <v>#DIV/0!</v>
      </c>
      <c r="K50" s="1346"/>
    </row>
    <row r="51" spans="1:11" ht="15" hidden="1" customHeight="1" x14ac:dyDescent="0.25">
      <c r="A51" s="208"/>
      <c r="B51" s="630"/>
      <c r="C51" s="751">
        <v>3249</v>
      </c>
      <c r="D51" s="752" t="s">
        <v>190</v>
      </c>
      <c r="E51" s="753"/>
      <c r="F51" s="753"/>
      <c r="G51" s="464" t="e">
        <f t="shared" si="5"/>
        <v>#DIV/0!</v>
      </c>
      <c r="H51" s="753"/>
      <c r="I51" s="184" t="e">
        <f>SUM(H51/F51*100)</f>
        <v>#DIV/0!</v>
      </c>
      <c r="J51" s="464" t="e">
        <f>SUM(H51/E51*100)</f>
        <v>#DIV/0!</v>
      </c>
      <c r="K51" s="1347"/>
    </row>
    <row r="52" spans="1:11" ht="15" hidden="1" customHeight="1" x14ac:dyDescent="0.25">
      <c r="A52" s="208"/>
      <c r="B52" s="271"/>
      <c r="C52" s="181">
        <v>4019</v>
      </c>
      <c r="D52" s="173" t="s">
        <v>39</v>
      </c>
      <c r="E52" s="183"/>
      <c r="F52" s="183"/>
      <c r="G52" s="464" t="e">
        <f t="shared" si="5"/>
        <v>#DIV/0!</v>
      </c>
      <c r="H52" s="183"/>
      <c r="I52" s="184" t="e">
        <f t="shared" si="2"/>
        <v>#DIV/0!</v>
      </c>
      <c r="J52" s="464" t="e">
        <f t="shared" si="4"/>
        <v>#DIV/0!</v>
      </c>
      <c r="K52" s="1348"/>
    </row>
    <row r="53" spans="1:11" ht="15" hidden="1" customHeight="1" x14ac:dyDescent="0.25">
      <c r="A53" s="208"/>
      <c r="B53" s="271"/>
      <c r="C53" s="181">
        <v>4117</v>
      </c>
      <c r="D53" s="173" t="s">
        <v>42</v>
      </c>
      <c r="E53" s="183"/>
      <c r="F53" s="183"/>
      <c r="G53" s="464" t="e">
        <f t="shared" si="5"/>
        <v>#DIV/0!</v>
      </c>
      <c r="H53" s="183"/>
      <c r="I53" s="184" t="e">
        <f t="shared" si="2"/>
        <v>#DIV/0!</v>
      </c>
      <c r="J53" s="540" t="e">
        <f t="shared" si="4"/>
        <v>#DIV/0!</v>
      </c>
      <c r="K53" s="1348"/>
    </row>
    <row r="54" spans="1:11" ht="15" customHeight="1" x14ac:dyDescent="0.25">
      <c r="A54" s="208"/>
      <c r="B54" s="271"/>
      <c r="C54" s="181">
        <v>4117</v>
      </c>
      <c r="D54" s="173" t="s">
        <v>42</v>
      </c>
      <c r="E54" s="183">
        <v>2743</v>
      </c>
      <c r="F54" s="183">
        <v>2743</v>
      </c>
      <c r="G54" s="464">
        <f t="shared" si="5"/>
        <v>100</v>
      </c>
      <c r="H54" s="183"/>
      <c r="I54" s="761">
        <f t="shared" ref="I54" si="6">SUM(H54/F54*100)</f>
        <v>0</v>
      </c>
      <c r="J54" s="760">
        <f t="shared" ref="J54" si="7">SUM(H54/E54*100)</f>
        <v>0</v>
      </c>
      <c r="K54" s="1348"/>
    </row>
    <row r="55" spans="1:11" ht="15" customHeight="1" x14ac:dyDescent="0.25">
      <c r="A55" s="208"/>
      <c r="B55" s="271"/>
      <c r="C55" s="181">
        <v>4119</v>
      </c>
      <c r="D55" s="173" t="s">
        <v>42</v>
      </c>
      <c r="E55" s="183">
        <v>484</v>
      </c>
      <c r="F55" s="183">
        <v>484</v>
      </c>
      <c r="G55" s="464">
        <f t="shared" si="5"/>
        <v>100</v>
      </c>
      <c r="H55" s="183"/>
      <c r="I55" s="184">
        <f t="shared" si="2"/>
        <v>0</v>
      </c>
      <c r="J55" s="464">
        <f t="shared" si="4"/>
        <v>0</v>
      </c>
      <c r="K55" s="1348"/>
    </row>
    <row r="56" spans="1:11" ht="15" hidden="1" customHeight="1" x14ac:dyDescent="0.25">
      <c r="A56" s="208"/>
      <c r="B56" s="271"/>
      <c r="C56" s="181">
        <v>4127</v>
      </c>
      <c r="D56" s="173" t="s">
        <v>43</v>
      </c>
      <c r="E56" s="183"/>
      <c r="F56" s="183"/>
      <c r="G56" s="464" t="e">
        <f t="shared" si="5"/>
        <v>#DIV/0!</v>
      </c>
      <c r="H56" s="183"/>
      <c r="I56" s="184" t="e">
        <f t="shared" si="2"/>
        <v>#DIV/0!</v>
      </c>
      <c r="J56" s="464" t="e">
        <f t="shared" si="4"/>
        <v>#DIV/0!</v>
      </c>
      <c r="K56" s="1348"/>
    </row>
    <row r="57" spans="1:11" ht="15" customHeight="1" x14ac:dyDescent="0.25">
      <c r="A57" s="208"/>
      <c r="B57" s="271"/>
      <c r="C57" s="181">
        <v>4127</v>
      </c>
      <c r="D57" s="173" t="s">
        <v>43</v>
      </c>
      <c r="E57" s="183">
        <v>389</v>
      </c>
      <c r="F57" s="183">
        <v>389</v>
      </c>
      <c r="G57" s="464">
        <f t="shared" si="5"/>
        <v>100</v>
      </c>
      <c r="H57" s="183"/>
      <c r="I57" s="761">
        <f t="shared" ref="I57" si="8">SUM(H57/F57*100)</f>
        <v>0</v>
      </c>
      <c r="J57" s="760">
        <f t="shared" ref="J57" si="9">SUM(H57/E57*100)</f>
        <v>0</v>
      </c>
      <c r="K57" s="1348"/>
    </row>
    <row r="58" spans="1:11" ht="15" customHeight="1" x14ac:dyDescent="0.25">
      <c r="A58" s="208"/>
      <c r="B58" s="271"/>
      <c r="C58" s="181">
        <v>4129</v>
      </c>
      <c r="D58" s="173" t="s">
        <v>43</v>
      </c>
      <c r="E58" s="183">
        <v>69</v>
      </c>
      <c r="F58" s="183">
        <v>69</v>
      </c>
      <c r="G58" s="464">
        <f t="shared" si="5"/>
        <v>100</v>
      </c>
      <c r="H58" s="183"/>
      <c r="I58" s="184">
        <f t="shared" si="2"/>
        <v>0</v>
      </c>
      <c r="J58" s="464">
        <f t="shared" si="4"/>
        <v>0</v>
      </c>
      <c r="K58" s="1348"/>
    </row>
    <row r="59" spans="1:11" ht="15" customHeight="1" x14ac:dyDescent="0.25">
      <c r="A59" s="208"/>
      <c r="B59" s="271"/>
      <c r="C59" s="181">
        <v>4177</v>
      </c>
      <c r="D59" s="173" t="s">
        <v>45</v>
      </c>
      <c r="E59" s="183">
        <v>15875</v>
      </c>
      <c r="F59" s="183">
        <v>15875</v>
      </c>
      <c r="G59" s="464">
        <f t="shared" si="5"/>
        <v>100</v>
      </c>
      <c r="H59" s="183"/>
      <c r="I59" s="184">
        <f t="shared" si="2"/>
        <v>0</v>
      </c>
      <c r="J59" s="464">
        <f t="shared" si="4"/>
        <v>0</v>
      </c>
      <c r="K59" s="1348"/>
    </row>
    <row r="60" spans="1:11" ht="15" customHeight="1" x14ac:dyDescent="0.25">
      <c r="A60" s="208"/>
      <c r="B60" s="271"/>
      <c r="C60" s="181">
        <v>4179</v>
      </c>
      <c r="D60" s="173" t="s">
        <v>45</v>
      </c>
      <c r="E60" s="183">
        <v>9800</v>
      </c>
      <c r="F60" s="183">
        <v>9800</v>
      </c>
      <c r="G60" s="464">
        <f t="shared" si="5"/>
        <v>100</v>
      </c>
      <c r="H60" s="183"/>
      <c r="I60" s="184">
        <f t="shared" si="2"/>
        <v>0</v>
      </c>
      <c r="J60" s="464">
        <f t="shared" si="4"/>
        <v>0</v>
      </c>
      <c r="K60" s="1348"/>
    </row>
    <row r="61" spans="1:11" ht="15.6" hidden="1" customHeight="1" x14ac:dyDescent="0.25">
      <c r="A61" s="208"/>
      <c r="B61" s="271"/>
      <c r="C61" s="181">
        <v>4217</v>
      </c>
      <c r="D61" s="173" t="s">
        <v>31</v>
      </c>
      <c r="E61" s="183"/>
      <c r="F61" s="183"/>
      <c r="G61" s="464" t="e">
        <f t="shared" si="5"/>
        <v>#DIV/0!</v>
      </c>
      <c r="H61" s="183"/>
      <c r="I61" s="184" t="e">
        <f t="shared" si="2"/>
        <v>#DIV/0!</v>
      </c>
      <c r="J61" s="464" t="e">
        <f t="shared" si="4"/>
        <v>#DIV/0!</v>
      </c>
      <c r="K61" s="1348"/>
    </row>
    <row r="62" spans="1:11" ht="15" hidden="1" customHeight="1" x14ac:dyDescent="0.25">
      <c r="A62" s="208"/>
      <c r="B62" s="271"/>
      <c r="C62" s="181">
        <v>4219</v>
      </c>
      <c r="D62" s="173" t="s">
        <v>31</v>
      </c>
      <c r="E62" s="183"/>
      <c r="F62" s="183"/>
      <c r="G62" s="464" t="e">
        <f t="shared" si="5"/>
        <v>#DIV/0!</v>
      </c>
      <c r="H62" s="183"/>
      <c r="I62" s="184" t="e">
        <f t="shared" si="2"/>
        <v>#DIV/0!</v>
      </c>
      <c r="J62" s="464" t="e">
        <f t="shared" si="4"/>
        <v>#DIV/0!</v>
      </c>
      <c r="K62" s="1348"/>
    </row>
    <row r="63" spans="1:11" ht="15" hidden="1" customHeight="1" x14ac:dyDescent="0.25">
      <c r="A63" s="208"/>
      <c r="B63" s="271"/>
      <c r="C63" s="181">
        <v>4247</v>
      </c>
      <c r="D63" s="281" t="s">
        <v>86</v>
      </c>
      <c r="E63" s="183"/>
      <c r="F63" s="183"/>
      <c r="G63" s="464" t="e">
        <f t="shared" si="5"/>
        <v>#DIV/0!</v>
      </c>
      <c r="H63" s="183"/>
      <c r="I63" s="184" t="e">
        <f>SUM(H63/F63*100)</f>
        <v>#DIV/0!</v>
      </c>
      <c r="J63" s="464" t="e">
        <f>SUM(H63/E63*100)</f>
        <v>#DIV/0!</v>
      </c>
      <c r="K63" s="1348"/>
    </row>
    <row r="64" spans="1:11" ht="15" hidden="1" customHeight="1" x14ac:dyDescent="0.25">
      <c r="A64" s="208"/>
      <c r="B64" s="271"/>
      <c r="C64" s="181">
        <v>4249</v>
      </c>
      <c r="D64" s="281" t="s">
        <v>86</v>
      </c>
      <c r="E64" s="183"/>
      <c r="F64" s="183"/>
      <c r="G64" s="464" t="e">
        <f t="shared" si="5"/>
        <v>#DIV/0!</v>
      </c>
      <c r="H64" s="183"/>
      <c r="I64" s="184" t="e">
        <f>SUM(H64/F64*100)</f>
        <v>#DIV/0!</v>
      </c>
      <c r="J64" s="464" t="e">
        <f>SUM(H64/E64*100)</f>
        <v>#DIV/0!</v>
      </c>
      <c r="K64" s="1348"/>
    </row>
    <row r="65" spans="1:11" ht="15" hidden="1" customHeight="1" x14ac:dyDescent="0.25">
      <c r="A65" s="208"/>
      <c r="B65" s="271"/>
      <c r="C65" s="181">
        <v>4269</v>
      </c>
      <c r="D65" s="281" t="s">
        <v>46</v>
      </c>
      <c r="E65" s="183"/>
      <c r="F65" s="183"/>
      <c r="G65" s="464" t="e">
        <f t="shared" si="5"/>
        <v>#DIV/0!</v>
      </c>
      <c r="H65" s="183"/>
      <c r="I65" s="184" t="e">
        <f t="shared" si="2"/>
        <v>#DIV/0!</v>
      </c>
      <c r="J65" s="464" t="e">
        <f t="shared" si="4"/>
        <v>#DIV/0!</v>
      </c>
      <c r="K65" s="1348"/>
    </row>
    <row r="66" spans="1:11" ht="15" hidden="1" customHeight="1" x14ac:dyDescent="0.25">
      <c r="A66" s="208"/>
      <c r="B66" s="271"/>
      <c r="C66" s="181">
        <v>4277</v>
      </c>
      <c r="D66" s="173" t="s">
        <v>47</v>
      </c>
      <c r="E66" s="183"/>
      <c r="F66" s="183"/>
      <c r="G66" s="464" t="e">
        <f t="shared" si="5"/>
        <v>#DIV/0!</v>
      </c>
      <c r="H66" s="183"/>
      <c r="I66" s="184" t="e">
        <f t="shared" si="2"/>
        <v>#DIV/0!</v>
      </c>
      <c r="J66" s="464" t="e">
        <f t="shared" si="4"/>
        <v>#DIV/0!</v>
      </c>
      <c r="K66" s="1348"/>
    </row>
    <row r="67" spans="1:11" ht="15" hidden="1" customHeight="1" x14ac:dyDescent="0.25">
      <c r="A67" s="208"/>
      <c r="B67" s="271"/>
      <c r="C67" s="181">
        <v>4279</v>
      </c>
      <c r="D67" s="173" t="s">
        <v>47</v>
      </c>
      <c r="E67" s="183"/>
      <c r="F67" s="183"/>
      <c r="G67" s="464" t="e">
        <f t="shared" si="5"/>
        <v>#DIV/0!</v>
      </c>
      <c r="H67" s="183"/>
      <c r="I67" s="184" t="e">
        <f t="shared" si="2"/>
        <v>#DIV/0!</v>
      </c>
      <c r="J67" s="464" t="e">
        <f t="shared" si="4"/>
        <v>#DIV/0!</v>
      </c>
      <c r="K67" s="1348"/>
    </row>
    <row r="68" spans="1:11" ht="15" customHeight="1" x14ac:dyDescent="0.25">
      <c r="A68" s="208"/>
      <c r="B68" s="271"/>
      <c r="C68" s="181">
        <v>4307</v>
      </c>
      <c r="D68" s="187" t="s">
        <v>22</v>
      </c>
      <c r="E68" s="183">
        <v>95033</v>
      </c>
      <c r="F68" s="183">
        <v>95033</v>
      </c>
      <c r="G68" s="464">
        <f t="shared" si="5"/>
        <v>100</v>
      </c>
      <c r="H68" s="183"/>
      <c r="I68" s="184">
        <f t="shared" si="2"/>
        <v>0</v>
      </c>
      <c r="J68" s="464">
        <f t="shared" si="4"/>
        <v>0</v>
      </c>
      <c r="K68" s="1348"/>
    </row>
    <row r="69" spans="1:11" ht="15" customHeight="1" x14ac:dyDescent="0.25">
      <c r="A69" s="208"/>
      <c r="B69" s="271"/>
      <c r="C69" s="181">
        <v>4309</v>
      </c>
      <c r="D69" s="187" t="s">
        <v>22</v>
      </c>
      <c r="E69" s="183">
        <v>16772</v>
      </c>
      <c r="F69" s="183">
        <v>16772</v>
      </c>
      <c r="G69" s="464">
        <f t="shared" si="5"/>
        <v>100</v>
      </c>
      <c r="H69" s="183"/>
      <c r="I69" s="184">
        <f t="shared" si="2"/>
        <v>0</v>
      </c>
      <c r="J69" s="464">
        <f t="shared" si="4"/>
        <v>0</v>
      </c>
      <c r="K69" s="1348"/>
    </row>
    <row r="70" spans="1:11" ht="15" hidden="1" customHeight="1" x14ac:dyDescent="0.25">
      <c r="A70" s="208"/>
      <c r="B70" s="271"/>
      <c r="C70" s="181">
        <v>4417</v>
      </c>
      <c r="D70" s="187" t="s">
        <v>54</v>
      </c>
      <c r="E70" s="183"/>
      <c r="F70" s="183"/>
      <c r="G70" s="464" t="e">
        <f t="shared" si="5"/>
        <v>#DIV/0!</v>
      </c>
      <c r="H70" s="183"/>
      <c r="I70" s="184" t="e">
        <f>SUM(H70/F70*100)</f>
        <v>#DIV/0!</v>
      </c>
      <c r="J70" s="464" t="e">
        <f>SUM(H70/E70*100)</f>
        <v>#DIV/0!</v>
      </c>
      <c r="K70" s="1348"/>
    </row>
    <row r="71" spans="1:11" ht="15" hidden="1" customHeight="1" x14ac:dyDescent="0.25">
      <c r="A71" s="923"/>
      <c r="B71" s="891"/>
      <c r="C71" s="548">
        <v>4419</v>
      </c>
      <c r="D71" s="539" t="s">
        <v>54</v>
      </c>
      <c r="E71" s="606"/>
      <c r="F71" s="606"/>
      <c r="G71" s="549" t="e">
        <f t="shared" si="5"/>
        <v>#DIV/0!</v>
      </c>
      <c r="H71" s="606"/>
      <c r="I71" s="550" t="e">
        <f>SUM(H71/F71*100)</f>
        <v>#DIV/0!</v>
      </c>
      <c r="J71" s="549" t="e">
        <f>SUM(H71/E71*100)</f>
        <v>#DIV/0!</v>
      </c>
      <c r="K71" s="1349"/>
    </row>
    <row r="72" spans="1:11" ht="33.75" hidden="1" customHeight="1" x14ac:dyDescent="0.25">
      <c r="A72" s="208"/>
      <c r="B72" s="271"/>
      <c r="C72" s="149">
        <v>4707</v>
      </c>
      <c r="D72" s="374" t="s">
        <v>60</v>
      </c>
      <c r="E72" s="153"/>
      <c r="F72" s="153"/>
      <c r="G72" s="1242" t="e">
        <f t="shared" si="5"/>
        <v>#DIV/0!</v>
      </c>
      <c r="H72" s="153"/>
      <c r="I72" s="258" t="e">
        <f t="shared" si="2"/>
        <v>#DIV/0!</v>
      </c>
      <c r="J72" s="474" t="e">
        <f>SUM(H72/E72*100)</f>
        <v>#DIV/0!</v>
      </c>
      <c r="K72" s="964"/>
    </row>
    <row r="73" spans="1:11" ht="39.75" hidden="1" customHeight="1" x14ac:dyDescent="0.25">
      <c r="A73" s="208"/>
      <c r="B73" s="271"/>
      <c r="C73" s="149">
        <v>4709</v>
      </c>
      <c r="D73" s="182" t="s">
        <v>60</v>
      </c>
      <c r="E73" s="153">
        <v>0</v>
      </c>
      <c r="F73" s="153">
        <v>0</v>
      </c>
      <c r="G73" s="474" t="e">
        <f t="shared" si="5"/>
        <v>#DIV/0!</v>
      </c>
      <c r="H73" s="153"/>
      <c r="I73" s="184" t="e">
        <f t="shared" si="2"/>
        <v>#DIV/0!</v>
      </c>
      <c r="J73" s="474" t="e">
        <f>SUM(H73/E73*100)</f>
        <v>#DIV/0!</v>
      </c>
      <c r="K73" s="964"/>
    </row>
    <row r="74" spans="1:11" ht="15" customHeight="1" x14ac:dyDescent="0.25">
      <c r="A74" s="208"/>
      <c r="B74" s="271"/>
      <c r="C74" s="164"/>
      <c r="D74" s="493" t="s">
        <v>140</v>
      </c>
      <c r="E74" s="140">
        <f>SUM(E75:E95)</f>
        <v>534750</v>
      </c>
      <c r="F74" s="140">
        <f>SUM(F75:F95)</f>
        <v>534750</v>
      </c>
      <c r="G74" s="249">
        <f t="shared" si="5"/>
        <v>100</v>
      </c>
      <c r="H74" s="140">
        <f>SUM(H75:H95)</f>
        <v>0</v>
      </c>
      <c r="I74" s="141">
        <f t="shared" si="2"/>
        <v>0</v>
      </c>
      <c r="J74" s="249">
        <f t="shared" si="4"/>
        <v>0</v>
      </c>
      <c r="K74" s="1180"/>
    </row>
    <row r="75" spans="1:11" ht="15" customHeight="1" x14ac:dyDescent="0.25">
      <c r="A75" s="208"/>
      <c r="B75" s="1329"/>
      <c r="C75" s="1098">
        <v>3247</v>
      </c>
      <c r="D75" s="1099" t="s">
        <v>190</v>
      </c>
      <c r="E75" s="1100">
        <v>68243</v>
      </c>
      <c r="F75" s="1100">
        <v>68243</v>
      </c>
      <c r="G75" s="1101">
        <f t="shared" si="5"/>
        <v>100</v>
      </c>
      <c r="H75" s="1100"/>
      <c r="I75" s="761">
        <f t="shared" ref="I75:I77" si="10">SUM(H75/F75*100)</f>
        <v>0</v>
      </c>
      <c r="J75" s="760">
        <f t="shared" ref="J75:J77" si="11">SUM(H75/E75*100)</f>
        <v>0</v>
      </c>
      <c r="K75" s="1350"/>
    </row>
    <row r="76" spans="1:11" ht="15" customHeight="1" x14ac:dyDescent="0.25">
      <c r="A76" s="208"/>
      <c r="B76" s="1329"/>
      <c r="C76" s="1327">
        <v>3249</v>
      </c>
      <c r="D76" s="1328" t="s">
        <v>190</v>
      </c>
      <c r="E76" s="722">
        <v>12043</v>
      </c>
      <c r="F76" s="722">
        <v>12043</v>
      </c>
      <c r="G76" s="760">
        <f t="shared" si="5"/>
        <v>100</v>
      </c>
      <c r="H76" s="722"/>
      <c r="I76" s="761">
        <f t="shared" si="10"/>
        <v>0</v>
      </c>
      <c r="J76" s="760">
        <f t="shared" si="11"/>
        <v>0</v>
      </c>
      <c r="K76" s="1351"/>
    </row>
    <row r="77" spans="1:11" ht="15" customHeight="1" x14ac:dyDescent="0.25">
      <c r="A77" s="208"/>
      <c r="B77" s="1329"/>
      <c r="C77" s="1327">
        <v>4017</v>
      </c>
      <c r="D77" s="725" t="s">
        <v>39</v>
      </c>
      <c r="E77" s="722">
        <v>16986</v>
      </c>
      <c r="F77" s="722">
        <v>16986</v>
      </c>
      <c r="G77" s="723">
        <f t="shared" si="5"/>
        <v>100</v>
      </c>
      <c r="H77" s="722"/>
      <c r="I77" s="761">
        <f t="shared" si="10"/>
        <v>0</v>
      </c>
      <c r="J77" s="760">
        <f t="shared" si="11"/>
        <v>0</v>
      </c>
      <c r="K77" s="1351"/>
    </row>
    <row r="78" spans="1:11" ht="12.75" customHeight="1" x14ac:dyDescent="0.25">
      <c r="A78" s="208"/>
      <c r="B78" s="271"/>
      <c r="C78" s="757">
        <v>4019</v>
      </c>
      <c r="D78" s="758" t="s">
        <v>39</v>
      </c>
      <c r="E78" s="759">
        <v>2998</v>
      </c>
      <c r="F78" s="759">
        <v>2998</v>
      </c>
      <c r="G78" s="760">
        <f t="shared" si="5"/>
        <v>100</v>
      </c>
      <c r="H78" s="759"/>
      <c r="I78" s="761">
        <f t="shared" si="2"/>
        <v>0</v>
      </c>
      <c r="J78" s="760">
        <f t="shared" si="4"/>
        <v>0</v>
      </c>
      <c r="K78" s="758"/>
    </row>
    <row r="79" spans="1:11" ht="12.75" customHeight="1" x14ac:dyDescent="0.25">
      <c r="A79" s="208"/>
      <c r="B79" s="271"/>
      <c r="C79" s="757">
        <v>4117</v>
      </c>
      <c r="D79" s="758" t="s">
        <v>42</v>
      </c>
      <c r="E79" s="759">
        <v>25168</v>
      </c>
      <c r="F79" s="759">
        <v>25168</v>
      </c>
      <c r="G79" s="760">
        <f t="shared" si="5"/>
        <v>100</v>
      </c>
      <c r="H79" s="759"/>
      <c r="I79" s="761">
        <f t="shared" si="2"/>
        <v>0</v>
      </c>
      <c r="J79" s="760">
        <f t="shared" si="4"/>
        <v>0</v>
      </c>
      <c r="K79" s="758"/>
    </row>
    <row r="80" spans="1:11" ht="12.75" customHeight="1" x14ac:dyDescent="0.25">
      <c r="A80" s="208"/>
      <c r="B80" s="271"/>
      <c r="C80" s="757">
        <v>4119</v>
      </c>
      <c r="D80" s="758" t="s">
        <v>42</v>
      </c>
      <c r="E80" s="759">
        <v>4441</v>
      </c>
      <c r="F80" s="759">
        <v>4441</v>
      </c>
      <c r="G80" s="760">
        <f t="shared" si="5"/>
        <v>100</v>
      </c>
      <c r="H80" s="759"/>
      <c r="I80" s="761">
        <f t="shared" si="2"/>
        <v>0</v>
      </c>
      <c r="J80" s="760">
        <f t="shared" si="4"/>
        <v>0</v>
      </c>
      <c r="K80" s="758"/>
    </row>
    <row r="81" spans="1:11" ht="12.75" customHeight="1" x14ac:dyDescent="0.25">
      <c r="A81" s="208"/>
      <c r="B81" s="271"/>
      <c r="C81" s="757">
        <v>4127</v>
      </c>
      <c r="D81" s="758" t="s">
        <v>43</v>
      </c>
      <c r="E81" s="759">
        <v>442</v>
      </c>
      <c r="F81" s="759">
        <v>442</v>
      </c>
      <c r="G81" s="760">
        <f t="shared" si="5"/>
        <v>100</v>
      </c>
      <c r="H81" s="759"/>
      <c r="I81" s="761">
        <f t="shared" si="2"/>
        <v>0</v>
      </c>
      <c r="J81" s="760">
        <f t="shared" si="4"/>
        <v>0</v>
      </c>
      <c r="K81" s="758"/>
    </row>
    <row r="82" spans="1:11" ht="12.75" customHeight="1" x14ac:dyDescent="0.25">
      <c r="A82" s="208"/>
      <c r="B82" s="271"/>
      <c r="C82" s="757">
        <v>4129</v>
      </c>
      <c r="D82" s="758" t="s">
        <v>43</v>
      </c>
      <c r="E82" s="759">
        <v>77</v>
      </c>
      <c r="F82" s="759">
        <v>77</v>
      </c>
      <c r="G82" s="760">
        <f t="shared" si="5"/>
        <v>100</v>
      </c>
      <c r="H82" s="759"/>
      <c r="I82" s="761">
        <f t="shared" si="2"/>
        <v>0</v>
      </c>
      <c r="J82" s="760">
        <f t="shared" si="4"/>
        <v>0</v>
      </c>
      <c r="K82" s="758"/>
    </row>
    <row r="83" spans="1:11" ht="12.75" customHeight="1" x14ac:dyDescent="0.25">
      <c r="A83" s="208"/>
      <c r="B83" s="271"/>
      <c r="C83" s="757">
        <v>4177</v>
      </c>
      <c r="D83" s="758" t="s">
        <v>45</v>
      </c>
      <c r="E83" s="759">
        <v>64187</v>
      </c>
      <c r="F83" s="759">
        <v>64187</v>
      </c>
      <c r="G83" s="760">
        <f t="shared" si="5"/>
        <v>100</v>
      </c>
      <c r="H83" s="759"/>
      <c r="I83" s="761">
        <f t="shared" si="2"/>
        <v>0</v>
      </c>
      <c r="J83" s="760">
        <f t="shared" si="4"/>
        <v>0</v>
      </c>
      <c r="K83" s="758"/>
    </row>
    <row r="84" spans="1:11" ht="12.75" customHeight="1" x14ac:dyDescent="0.25">
      <c r="A84" s="208"/>
      <c r="B84" s="271"/>
      <c r="C84" s="757">
        <v>4179</v>
      </c>
      <c r="D84" s="758" t="s">
        <v>45</v>
      </c>
      <c r="E84" s="759">
        <v>21357</v>
      </c>
      <c r="F84" s="759">
        <v>21357</v>
      </c>
      <c r="G84" s="760">
        <f t="shared" si="5"/>
        <v>100</v>
      </c>
      <c r="H84" s="759"/>
      <c r="I84" s="761">
        <f t="shared" si="2"/>
        <v>0</v>
      </c>
      <c r="J84" s="760">
        <f t="shared" si="4"/>
        <v>0</v>
      </c>
      <c r="K84" s="758"/>
    </row>
    <row r="85" spans="1:11" ht="12.75" customHeight="1" x14ac:dyDescent="0.25">
      <c r="A85" s="208"/>
      <c r="B85" s="271"/>
      <c r="C85" s="757">
        <v>4217</v>
      </c>
      <c r="D85" s="758" t="s">
        <v>31</v>
      </c>
      <c r="E85" s="759">
        <v>42677</v>
      </c>
      <c r="F85" s="759">
        <v>42677</v>
      </c>
      <c r="G85" s="760">
        <f t="shared" si="5"/>
        <v>100</v>
      </c>
      <c r="H85" s="759"/>
      <c r="I85" s="761">
        <f t="shared" si="2"/>
        <v>0</v>
      </c>
      <c r="J85" s="760">
        <f t="shared" si="4"/>
        <v>0</v>
      </c>
      <c r="K85" s="758"/>
    </row>
    <row r="86" spans="1:11" ht="12.75" customHeight="1" x14ac:dyDescent="0.25">
      <c r="A86" s="208"/>
      <c r="B86" s="271"/>
      <c r="C86" s="757">
        <v>4219</v>
      </c>
      <c r="D86" s="758" t="s">
        <v>31</v>
      </c>
      <c r="E86" s="759">
        <v>7531</v>
      </c>
      <c r="F86" s="759">
        <v>7531</v>
      </c>
      <c r="G86" s="760">
        <f t="shared" si="5"/>
        <v>100</v>
      </c>
      <c r="H86" s="759"/>
      <c r="I86" s="761">
        <f t="shared" si="2"/>
        <v>0</v>
      </c>
      <c r="J86" s="760">
        <f t="shared" si="4"/>
        <v>0</v>
      </c>
      <c r="K86" s="758"/>
    </row>
    <row r="87" spans="1:11" ht="12.75" hidden="1" customHeight="1" x14ac:dyDescent="0.25">
      <c r="A87" s="208"/>
      <c r="B87" s="271"/>
      <c r="C87" s="757">
        <v>4247</v>
      </c>
      <c r="D87" s="762" t="s">
        <v>86</v>
      </c>
      <c r="E87" s="759"/>
      <c r="F87" s="759"/>
      <c r="G87" s="760" t="e">
        <f t="shared" si="5"/>
        <v>#DIV/0!</v>
      </c>
      <c r="H87" s="759"/>
      <c r="I87" s="761" t="e">
        <f t="shared" si="2"/>
        <v>#DIV/0!</v>
      </c>
      <c r="J87" s="760" t="e">
        <f t="shared" si="4"/>
        <v>#DIV/0!</v>
      </c>
      <c r="K87" s="758"/>
    </row>
    <row r="88" spans="1:11" ht="12.75" hidden="1" customHeight="1" x14ac:dyDescent="0.25">
      <c r="A88" s="208"/>
      <c r="B88" s="271"/>
      <c r="C88" s="757">
        <v>4249</v>
      </c>
      <c r="D88" s="762" t="s">
        <v>86</v>
      </c>
      <c r="E88" s="759"/>
      <c r="F88" s="759"/>
      <c r="G88" s="760" t="e">
        <f t="shared" si="5"/>
        <v>#DIV/0!</v>
      </c>
      <c r="H88" s="759"/>
      <c r="I88" s="761" t="e">
        <f t="shared" si="2"/>
        <v>#DIV/0!</v>
      </c>
      <c r="J88" s="760" t="e">
        <f t="shared" si="4"/>
        <v>#DIV/0!</v>
      </c>
      <c r="K88" s="758"/>
    </row>
    <row r="89" spans="1:11" ht="12.75" hidden="1" customHeight="1" x14ac:dyDescent="0.25">
      <c r="A89" s="208"/>
      <c r="B89" s="271"/>
      <c r="C89" s="757">
        <v>4269</v>
      </c>
      <c r="D89" s="762" t="s">
        <v>46</v>
      </c>
      <c r="E89" s="759"/>
      <c r="F89" s="759"/>
      <c r="G89" s="760" t="e">
        <f t="shared" si="5"/>
        <v>#DIV/0!</v>
      </c>
      <c r="H89" s="759"/>
      <c r="I89" s="761" t="e">
        <f t="shared" si="2"/>
        <v>#DIV/0!</v>
      </c>
      <c r="J89" s="760" t="e">
        <f t="shared" si="4"/>
        <v>#DIV/0!</v>
      </c>
      <c r="K89" s="758"/>
    </row>
    <row r="90" spans="1:11" ht="12.75" customHeight="1" x14ac:dyDescent="0.25">
      <c r="A90" s="208"/>
      <c r="B90" s="271"/>
      <c r="C90" s="757">
        <v>4307</v>
      </c>
      <c r="D90" s="763" t="s">
        <v>22</v>
      </c>
      <c r="E90" s="759">
        <v>228309</v>
      </c>
      <c r="F90" s="759">
        <v>228309</v>
      </c>
      <c r="G90" s="760">
        <f t="shared" si="5"/>
        <v>100</v>
      </c>
      <c r="H90" s="759"/>
      <c r="I90" s="761">
        <f t="shared" si="2"/>
        <v>0</v>
      </c>
      <c r="J90" s="760">
        <f t="shared" si="4"/>
        <v>0</v>
      </c>
      <c r="K90" s="758"/>
    </row>
    <row r="91" spans="1:11" ht="12.75" customHeight="1" x14ac:dyDescent="0.25">
      <c r="A91" s="923"/>
      <c r="B91" s="1564"/>
      <c r="C91" s="764">
        <v>4309</v>
      </c>
      <c r="D91" s="1253" t="s">
        <v>22</v>
      </c>
      <c r="E91" s="766">
        <v>40291</v>
      </c>
      <c r="F91" s="766">
        <v>40291</v>
      </c>
      <c r="G91" s="767">
        <f t="shared" si="5"/>
        <v>100</v>
      </c>
      <c r="H91" s="766"/>
      <c r="I91" s="768">
        <f t="shared" si="2"/>
        <v>0</v>
      </c>
      <c r="J91" s="767">
        <f t="shared" si="4"/>
        <v>0</v>
      </c>
      <c r="K91" s="765"/>
    </row>
    <row r="92" spans="1:11" ht="12.75" hidden="1" customHeight="1" x14ac:dyDescent="0.25">
      <c r="A92" s="208"/>
      <c r="B92" s="271"/>
      <c r="C92" s="1249">
        <v>4417</v>
      </c>
      <c r="D92" s="1250" t="s">
        <v>54</v>
      </c>
      <c r="E92" s="1251"/>
      <c r="F92" s="1251"/>
      <c r="G92" s="1101" t="e">
        <f t="shared" si="5"/>
        <v>#DIV/0!</v>
      </c>
      <c r="H92" s="1251"/>
      <c r="I92" s="1252" t="e">
        <f t="shared" si="2"/>
        <v>#DIV/0!</v>
      </c>
      <c r="J92" s="1101" t="e">
        <f t="shared" si="4"/>
        <v>#DIV/0!</v>
      </c>
      <c r="K92" s="920"/>
    </row>
    <row r="93" spans="1:11" ht="12.75" hidden="1" customHeight="1" x14ac:dyDescent="0.25">
      <c r="A93" s="208"/>
      <c r="B93" s="271"/>
      <c r="C93" s="757">
        <v>4419</v>
      </c>
      <c r="D93" s="763" t="s">
        <v>54</v>
      </c>
      <c r="E93" s="759"/>
      <c r="F93" s="759"/>
      <c r="G93" s="760" t="e">
        <f t="shared" si="5"/>
        <v>#DIV/0!</v>
      </c>
      <c r="H93" s="759"/>
      <c r="I93" s="761" t="e">
        <f t="shared" si="2"/>
        <v>#DIV/0!</v>
      </c>
      <c r="J93" s="760" t="e">
        <f t="shared" si="4"/>
        <v>#DIV/0!</v>
      </c>
      <c r="K93" s="758"/>
    </row>
    <row r="94" spans="1:11" ht="12.75" hidden="1" customHeight="1" x14ac:dyDescent="0.25">
      <c r="A94" s="208"/>
      <c r="B94" s="271"/>
      <c r="C94" s="757">
        <v>4427</v>
      </c>
      <c r="D94" s="758" t="s">
        <v>103</v>
      </c>
      <c r="E94" s="759"/>
      <c r="F94" s="759"/>
      <c r="G94" s="760" t="e">
        <f t="shared" si="5"/>
        <v>#DIV/0!</v>
      </c>
      <c r="H94" s="759"/>
      <c r="I94" s="761" t="e">
        <f t="shared" si="2"/>
        <v>#DIV/0!</v>
      </c>
      <c r="J94" s="760" t="e">
        <f t="shared" si="4"/>
        <v>#DIV/0!</v>
      </c>
      <c r="K94" s="758"/>
    </row>
    <row r="95" spans="1:11" ht="13.5" hidden="1" customHeight="1" x14ac:dyDescent="0.25">
      <c r="A95" s="208"/>
      <c r="B95" s="271"/>
      <c r="C95" s="764">
        <v>4429</v>
      </c>
      <c r="D95" s="765" t="s">
        <v>103</v>
      </c>
      <c r="E95" s="766"/>
      <c r="F95" s="766"/>
      <c r="G95" s="767" t="e">
        <f t="shared" si="5"/>
        <v>#DIV/0!</v>
      </c>
      <c r="H95" s="766"/>
      <c r="I95" s="768" t="e">
        <f t="shared" si="2"/>
        <v>#DIV/0!</v>
      </c>
      <c r="J95" s="767" t="e">
        <f t="shared" si="4"/>
        <v>#DIV/0!</v>
      </c>
      <c r="K95" s="765"/>
    </row>
    <row r="96" spans="1:11" ht="17.399999999999999" customHeight="1" x14ac:dyDescent="0.25">
      <c r="A96" s="208"/>
      <c r="B96" s="632"/>
      <c r="C96" s="782"/>
      <c r="D96" s="647" t="s">
        <v>154</v>
      </c>
      <c r="E96" s="648">
        <f>SUM(E97:E124)</f>
        <v>64045</v>
      </c>
      <c r="F96" s="648">
        <f>SUM(F97:F124)</f>
        <v>64045</v>
      </c>
      <c r="G96" s="649">
        <f t="shared" si="5"/>
        <v>100</v>
      </c>
      <c r="H96" s="648">
        <f>SUM(H97:H124)</f>
        <v>1738051</v>
      </c>
      <c r="I96" s="649">
        <f t="shared" si="2"/>
        <v>2713.7965493012725</v>
      </c>
      <c r="J96" s="649">
        <f t="shared" si="4"/>
        <v>2713.7965493012725</v>
      </c>
      <c r="K96" s="1352"/>
    </row>
    <row r="97" spans="1:11" ht="54" customHeight="1" x14ac:dyDescent="0.25">
      <c r="A97" s="208"/>
      <c r="B97" s="632"/>
      <c r="C97" s="769">
        <v>2317</v>
      </c>
      <c r="D97" s="1464" t="s">
        <v>146</v>
      </c>
      <c r="E97" s="755">
        <v>21805</v>
      </c>
      <c r="F97" s="755">
        <v>21805</v>
      </c>
      <c r="G97" s="756">
        <f t="shared" si="5"/>
        <v>100</v>
      </c>
      <c r="H97" s="755">
        <v>339308</v>
      </c>
      <c r="I97" s="760">
        <f t="shared" si="2"/>
        <v>1556.1018115111215</v>
      </c>
      <c r="J97" s="760">
        <f t="shared" si="4"/>
        <v>1556.1018115111215</v>
      </c>
      <c r="K97" s="1462"/>
    </row>
    <row r="98" spans="1:11" ht="46.8" customHeight="1" x14ac:dyDescent="0.25">
      <c r="A98" s="208"/>
      <c r="B98" s="632"/>
      <c r="C98" s="770">
        <v>2319</v>
      </c>
      <c r="D98" s="1465" t="s">
        <v>146</v>
      </c>
      <c r="E98" s="722">
        <v>2558</v>
      </c>
      <c r="F98" s="722">
        <v>2558</v>
      </c>
      <c r="G98" s="723">
        <f t="shared" si="5"/>
        <v>100</v>
      </c>
      <c r="H98" s="722">
        <v>41342</v>
      </c>
      <c r="I98" s="760">
        <f t="shared" si="2"/>
        <v>1616.1845191555901</v>
      </c>
      <c r="J98" s="760">
        <f t="shared" si="4"/>
        <v>1616.1845191555901</v>
      </c>
      <c r="K98" s="1463"/>
    </row>
    <row r="99" spans="1:11" ht="15" customHeight="1" x14ac:dyDescent="0.25">
      <c r="A99" s="208"/>
      <c r="B99" s="632"/>
      <c r="C99" s="770">
        <v>3037</v>
      </c>
      <c r="D99" s="918" t="s">
        <v>27</v>
      </c>
      <c r="E99" s="722"/>
      <c r="F99" s="722"/>
      <c r="G99" s="723"/>
      <c r="H99" s="722">
        <v>16430</v>
      </c>
      <c r="I99" s="771"/>
      <c r="J99" s="771"/>
      <c r="K99" s="1353"/>
    </row>
    <row r="100" spans="1:11" ht="15" customHeight="1" x14ac:dyDescent="0.25">
      <c r="A100" s="208"/>
      <c r="B100" s="632"/>
      <c r="C100" s="770">
        <v>3039</v>
      </c>
      <c r="D100" s="918" t="s">
        <v>27</v>
      </c>
      <c r="E100" s="722"/>
      <c r="F100" s="722"/>
      <c r="G100" s="723"/>
      <c r="H100" s="722">
        <v>2002</v>
      </c>
      <c r="I100" s="771"/>
      <c r="J100" s="771"/>
      <c r="K100" s="1353"/>
    </row>
    <row r="101" spans="1:11" ht="15" hidden="1" customHeight="1" x14ac:dyDescent="0.25">
      <c r="A101" s="208"/>
      <c r="B101" s="632"/>
      <c r="C101" s="770">
        <v>3117</v>
      </c>
      <c r="D101" s="725" t="s">
        <v>156</v>
      </c>
      <c r="E101" s="722"/>
      <c r="F101" s="722"/>
      <c r="G101" s="723" t="e">
        <f t="shared" si="5"/>
        <v>#DIV/0!</v>
      </c>
      <c r="H101" s="722"/>
      <c r="I101" s="723" t="e">
        <f t="shared" si="2"/>
        <v>#DIV/0!</v>
      </c>
      <c r="J101" s="723" t="e">
        <f t="shared" si="4"/>
        <v>#DIV/0!</v>
      </c>
      <c r="K101" s="1354"/>
    </row>
    <row r="102" spans="1:11" ht="13.8" x14ac:dyDescent="0.25">
      <c r="A102" s="208"/>
      <c r="B102" s="209"/>
      <c r="C102" s="772">
        <v>3119</v>
      </c>
      <c r="D102" s="725" t="s">
        <v>156</v>
      </c>
      <c r="E102" s="773"/>
      <c r="F102" s="773"/>
      <c r="G102" s="911" t="e">
        <f t="shared" ref="G102:G113" si="12">SUM(F102/E102*100)</f>
        <v>#DIV/0!</v>
      </c>
      <c r="H102" s="773">
        <v>142560</v>
      </c>
      <c r="I102" s="911" t="e">
        <f t="shared" ref="I102:I113" si="13">SUM(H102/F102*100)</f>
        <v>#DIV/0!</v>
      </c>
      <c r="J102" s="911" t="e">
        <f t="shared" ref="J102:J113" si="14">SUM(H102/E102*100)</f>
        <v>#DIV/0!</v>
      </c>
      <c r="K102" s="1354"/>
    </row>
    <row r="103" spans="1:11" ht="13.8" x14ac:dyDescent="0.25">
      <c r="A103" s="208"/>
      <c r="B103" s="209"/>
      <c r="C103" s="774">
        <v>4017</v>
      </c>
      <c r="D103" s="758" t="s">
        <v>39</v>
      </c>
      <c r="E103" s="775">
        <v>2309</v>
      </c>
      <c r="F103" s="775">
        <v>2309</v>
      </c>
      <c r="G103" s="776">
        <f t="shared" si="12"/>
        <v>100</v>
      </c>
      <c r="H103" s="775">
        <v>63205</v>
      </c>
      <c r="I103" s="776">
        <f t="shared" si="13"/>
        <v>2737.332178432222</v>
      </c>
      <c r="J103" s="776">
        <f t="shared" si="14"/>
        <v>2737.332178432222</v>
      </c>
      <c r="K103" s="758"/>
    </row>
    <row r="104" spans="1:11" ht="13.8" x14ac:dyDescent="0.25">
      <c r="A104" s="208"/>
      <c r="B104" s="209"/>
      <c r="C104" s="774">
        <v>4019</v>
      </c>
      <c r="D104" s="758" t="s">
        <v>39</v>
      </c>
      <c r="E104" s="775">
        <v>271</v>
      </c>
      <c r="F104" s="775">
        <v>271</v>
      </c>
      <c r="G104" s="776">
        <f t="shared" si="12"/>
        <v>100</v>
      </c>
      <c r="H104" s="775">
        <v>7701</v>
      </c>
      <c r="I104" s="776">
        <f t="shared" si="13"/>
        <v>2841.6974169741698</v>
      </c>
      <c r="J104" s="776">
        <f t="shared" si="14"/>
        <v>2841.6974169741698</v>
      </c>
      <c r="K104" s="758"/>
    </row>
    <row r="105" spans="1:11" ht="13.8" hidden="1" x14ac:dyDescent="0.25">
      <c r="A105" s="208"/>
      <c r="B105" s="209"/>
      <c r="C105" s="774">
        <v>4047</v>
      </c>
      <c r="D105" s="758" t="s">
        <v>41</v>
      </c>
      <c r="E105" s="775"/>
      <c r="F105" s="775"/>
      <c r="G105" s="776" t="e">
        <f t="shared" si="12"/>
        <v>#DIV/0!</v>
      </c>
      <c r="H105" s="775"/>
      <c r="I105" s="776" t="e">
        <f t="shared" si="13"/>
        <v>#DIV/0!</v>
      </c>
      <c r="J105" s="776" t="e">
        <f t="shared" si="14"/>
        <v>#DIV/0!</v>
      </c>
      <c r="K105" s="758"/>
    </row>
    <row r="106" spans="1:11" ht="13.8" hidden="1" x14ac:dyDescent="0.25">
      <c r="A106" s="208"/>
      <c r="B106" s="209"/>
      <c r="C106" s="774">
        <v>4049</v>
      </c>
      <c r="D106" s="758" t="s">
        <v>41</v>
      </c>
      <c r="E106" s="775"/>
      <c r="F106" s="775"/>
      <c r="G106" s="776" t="e">
        <f t="shared" si="12"/>
        <v>#DIV/0!</v>
      </c>
      <c r="H106" s="775"/>
      <c r="I106" s="776" t="e">
        <f t="shared" si="13"/>
        <v>#DIV/0!</v>
      </c>
      <c r="J106" s="776" t="e">
        <f t="shared" si="14"/>
        <v>#DIV/0!</v>
      </c>
      <c r="K106" s="758"/>
    </row>
    <row r="107" spans="1:11" ht="13.8" x14ac:dyDescent="0.25">
      <c r="A107" s="208"/>
      <c r="B107" s="209"/>
      <c r="C107" s="774">
        <v>4117</v>
      </c>
      <c r="D107" s="758" t="s">
        <v>42</v>
      </c>
      <c r="E107" s="775">
        <v>398</v>
      </c>
      <c r="F107" s="775">
        <v>398</v>
      </c>
      <c r="G107" s="776">
        <f t="shared" si="12"/>
        <v>100</v>
      </c>
      <c r="H107" s="775">
        <v>11253</v>
      </c>
      <c r="I107" s="776">
        <f t="shared" si="13"/>
        <v>2827.3869346733668</v>
      </c>
      <c r="J107" s="776">
        <f t="shared" si="14"/>
        <v>2827.3869346733668</v>
      </c>
      <c r="K107" s="758"/>
    </row>
    <row r="108" spans="1:11" ht="13.8" x14ac:dyDescent="0.25">
      <c r="A108" s="208"/>
      <c r="B108" s="209"/>
      <c r="C108" s="774">
        <v>4119</v>
      </c>
      <c r="D108" s="758" t="s">
        <v>42</v>
      </c>
      <c r="E108" s="775">
        <v>47</v>
      </c>
      <c r="F108" s="775">
        <v>47</v>
      </c>
      <c r="G108" s="776">
        <f t="shared" si="12"/>
        <v>100</v>
      </c>
      <c r="H108" s="775">
        <v>1371</v>
      </c>
      <c r="I108" s="776">
        <f t="shared" si="13"/>
        <v>2917.0212765957449</v>
      </c>
      <c r="J108" s="776">
        <f t="shared" si="14"/>
        <v>2917.0212765957449</v>
      </c>
      <c r="K108" s="758"/>
    </row>
    <row r="109" spans="1:11" ht="13.8" x14ac:dyDescent="0.25">
      <c r="A109" s="208"/>
      <c r="B109" s="209"/>
      <c r="C109" s="774">
        <v>4127</v>
      </c>
      <c r="D109" s="758" t="s">
        <v>43</v>
      </c>
      <c r="E109" s="775">
        <v>38</v>
      </c>
      <c r="F109" s="775">
        <v>38</v>
      </c>
      <c r="G109" s="776">
        <f t="shared" si="12"/>
        <v>100</v>
      </c>
      <c r="H109" s="775">
        <v>939</v>
      </c>
      <c r="I109" s="776">
        <f t="shared" si="13"/>
        <v>2471.0526315789471</v>
      </c>
      <c r="J109" s="776">
        <f t="shared" si="14"/>
        <v>2471.0526315789471</v>
      </c>
      <c r="K109" s="758"/>
    </row>
    <row r="110" spans="1:11" ht="13.8" x14ac:dyDescent="0.25">
      <c r="A110" s="208"/>
      <c r="B110" s="209"/>
      <c r="C110" s="774">
        <v>4129</v>
      </c>
      <c r="D110" s="758" t="s">
        <v>43</v>
      </c>
      <c r="E110" s="775">
        <v>5</v>
      </c>
      <c r="F110" s="775">
        <v>5</v>
      </c>
      <c r="G110" s="776">
        <f t="shared" si="12"/>
        <v>100</v>
      </c>
      <c r="H110" s="775">
        <v>114</v>
      </c>
      <c r="I110" s="776">
        <f t="shared" si="13"/>
        <v>2280</v>
      </c>
      <c r="J110" s="776">
        <f t="shared" si="14"/>
        <v>2280</v>
      </c>
      <c r="K110" s="758"/>
    </row>
    <row r="111" spans="1:11" ht="13.8" x14ac:dyDescent="0.25">
      <c r="A111" s="208"/>
      <c r="B111" s="209"/>
      <c r="C111" s="774">
        <v>4177</v>
      </c>
      <c r="D111" s="758" t="s">
        <v>45</v>
      </c>
      <c r="E111" s="775"/>
      <c r="F111" s="775"/>
      <c r="G111" s="1460" t="e">
        <f t="shared" si="12"/>
        <v>#DIV/0!</v>
      </c>
      <c r="H111" s="775">
        <v>89094</v>
      </c>
      <c r="I111" s="1460" t="e">
        <f t="shared" si="13"/>
        <v>#DIV/0!</v>
      </c>
      <c r="J111" s="1460" t="e">
        <f t="shared" si="14"/>
        <v>#DIV/0!</v>
      </c>
      <c r="K111" s="1461"/>
    </row>
    <row r="112" spans="1:11" ht="13.8" x14ac:dyDescent="0.25">
      <c r="A112" s="208"/>
      <c r="B112" s="209"/>
      <c r="C112" s="774">
        <v>4179</v>
      </c>
      <c r="D112" s="758" t="s">
        <v>45</v>
      </c>
      <c r="E112" s="775"/>
      <c r="F112" s="775"/>
      <c r="G112" s="1460" t="e">
        <f t="shared" si="12"/>
        <v>#DIV/0!</v>
      </c>
      <c r="H112" s="775">
        <v>10856</v>
      </c>
      <c r="I112" s="1460" t="e">
        <f t="shared" si="13"/>
        <v>#DIV/0!</v>
      </c>
      <c r="J112" s="1460" t="e">
        <f t="shared" si="14"/>
        <v>#DIV/0!</v>
      </c>
      <c r="K112" s="1461"/>
    </row>
    <row r="113" spans="1:11" ht="13.8" x14ac:dyDescent="0.25">
      <c r="A113" s="208"/>
      <c r="B113" s="209"/>
      <c r="C113" s="774">
        <v>4217</v>
      </c>
      <c r="D113" s="758" t="s">
        <v>31</v>
      </c>
      <c r="E113" s="775">
        <v>246</v>
      </c>
      <c r="F113" s="775">
        <v>246</v>
      </c>
      <c r="G113" s="776">
        <f t="shared" si="12"/>
        <v>100</v>
      </c>
      <c r="H113" s="775">
        <v>3493</v>
      </c>
      <c r="I113" s="776">
        <f t="shared" si="13"/>
        <v>1419.9186991869919</v>
      </c>
      <c r="J113" s="776">
        <f t="shared" si="14"/>
        <v>1419.9186991869919</v>
      </c>
      <c r="K113" s="758"/>
    </row>
    <row r="114" spans="1:11" ht="13.8" x14ac:dyDescent="0.25">
      <c r="A114" s="208"/>
      <c r="B114" s="209"/>
      <c r="C114" s="774">
        <v>4219</v>
      </c>
      <c r="D114" s="758" t="s">
        <v>31</v>
      </c>
      <c r="E114" s="775">
        <v>28</v>
      </c>
      <c r="F114" s="775">
        <v>28</v>
      </c>
      <c r="G114" s="776">
        <f t="shared" ref="G114:G124" si="15">SUM(F114/E114*100)</f>
        <v>100</v>
      </c>
      <c r="H114" s="775">
        <v>426</v>
      </c>
      <c r="I114" s="776">
        <f t="shared" ref="I114:I127" si="16">SUM(H114/F114*100)</f>
        <v>1521.4285714285713</v>
      </c>
      <c r="J114" s="776">
        <f t="shared" ref="J114:J123" si="17">SUM(H114/E114*100)</f>
        <v>1521.4285714285713</v>
      </c>
      <c r="K114" s="758"/>
    </row>
    <row r="115" spans="1:11" ht="13.8" hidden="1" x14ac:dyDescent="0.25">
      <c r="A115" s="208"/>
      <c r="B115" s="209"/>
      <c r="C115" s="774">
        <v>4247</v>
      </c>
      <c r="D115" s="762" t="s">
        <v>86</v>
      </c>
      <c r="E115" s="775"/>
      <c r="F115" s="775"/>
      <c r="G115" s="776" t="e">
        <f t="shared" si="15"/>
        <v>#DIV/0!</v>
      </c>
      <c r="H115" s="775"/>
      <c r="I115" s="776" t="e">
        <f t="shared" si="16"/>
        <v>#DIV/0!</v>
      </c>
      <c r="J115" s="776" t="e">
        <f t="shared" si="17"/>
        <v>#DIV/0!</v>
      </c>
      <c r="K115" s="758"/>
    </row>
    <row r="116" spans="1:11" ht="13.8" hidden="1" x14ac:dyDescent="0.25">
      <c r="A116" s="208"/>
      <c r="B116" s="209"/>
      <c r="C116" s="774">
        <v>4249</v>
      </c>
      <c r="D116" s="762" t="s">
        <v>86</v>
      </c>
      <c r="E116" s="775"/>
      <c r="F116" s="775"/>
      <c r="G116" s="776" t="e">
        <f t="shared" si="15"/>
        <v>#DIV/0!</v>
      </c>
      <c r="H116" s="775"/>
      <c r="I116" s="776" t="e">
        <f t="shared" si="16"/>
        <v>#DIV/0!</v>
      </c>
      <c r="J116" s="776" t="e">
        <f t="shared" si="17"/>
        <v>#DIV/0!</v>
      </c>
      <c r="K116" s="758"/>
    </row>
    <row r="117" spans="1:11" ht="13.8" hidden="1" x14ac:dyDescent="0.25">
      <c r="A117" s="208"/>
      <c r="B117" s="209"/>
      <c r="C117" s="924">
        <v>4287</v>
      </c>
      <c r="D117" s="765" t="s">
        <v>48</v>
      </c>
      <c r="E117" s="925"/>
      <c r="F117" s="925"/>
      <c r="G117" s="926" t="e">
        <f t="shared" si="15"/>
        <v>#DIV/0!</v>
      </c>
      <c r="H117" s="925"/>
      <c r="I117" s="926" t="e">
        <f t="shared" si="16"/>
        <v>#DIV/0!</v>
      </c>
      <c r="J117" s="926" t="e">
        <f t="shared" si="17"/>
        <v>#DIV/0!</v>
      </c>
      <c r="K117" s="765"/>
    </row>
    <row r="118" spans="1:11" ht="13.8" hidden="1" x14ac:dyDescent="0.25">
      <c r="A118" s="208"/>
      <c r="B118" s="209"/>
      <c r="C118" s="919">
        <v>4289</v>
      </c>
      <c r="D118" s="920" t="s">
        <v>48</v>
      </c>
      <c r="E118" s="921"/>
      <c r="F118" s="921"/>
      <c r="G118" s="922" t="e">
        <f t="shared" si="15"/>
        <v>#DIV/0!</v>
      </c>
      <c r="H118" s="921"/>
      <c r="I118" s="922" t="e">
        <f t="shared" si="16"/>
        <v>#DIV/0!</v>
      </c>
      <c r="J118" s="922" t="e">
        <f t="shared" si="17"/>
        <v>#DIV/0!</v>
      </c>
      <c r="K118" s="920"/>
    </row>
    <row r="119" spans="1:11" ht="13.8" x14ac:dyDescent="0.25">
      <c r="A119" s="208"/>
      <c r="B119" s="209"/>
      <c r="C119" s="774">
        <v>4307</v>
      </c>
      <c r="D119" s="763" t="s">
        <v>22</v>
      </c>
      <c r="E119" s="775">
        <v>32524</v>
      </c>
      <c r="F119" s="775">
        <v>32524</v>
      </c>
      <c r="G119" s="776">
        <f t="shared" si="15"/>
        <v>100</v>
      </c>
      <c r="H119" s="775">
        <v>897413</v>
      </c>
      <c r="I119" s="776">
        <f t="shared" si="16"/>
        <v>2759.2331816504734</v>
      </c>
      <c r="J119" s="776">
        <f t="shared" si="17"/>
        <v>2759.2331816504734</v>
      </c>
      <c r="K119" s="758"/>
    </row>
    <row r="120" spans="1:11" ht="13.8" x14ac:dyDescent="0.25">
      <c r="A120" s="208"/>
      <c r="B120" s="209"/>
      <c r="C120" s="774">
        <v>4309</v>
      </c>
      <c r="D120" s="763" t="s">
        <v>22</v>
      </c>
      <c r="E120" s="777">
        <v>3816</v>
      </c>
      <c r="F120" s="777">
        <v>3816</v>
      </c>
      <c r="G120" s="761">
        <f t="shared" si="15"/>
        <v>100</v>
      </c>
      <c r="H120" s="777">
        <v>109344</v>
      </c>
      <c r="I120" s="761">
        <f t="shared" si="16"/>
        <v>2865.4088050314467</v>
      </c>
      <c r="J120" s="761">
        <f t="shared" si="17"/>
        <v>2865.4088050314467</v>
      </c>
      <c r="K120" s="757"/>
    </row>
    <row r="121" spans="1:11" ht="48" hidden="1" customHeight="1" x14ac:dyDescent="0.25">
      <c r="A121" s="208"/>
      <c r="B121" s="209"/>
      <c r="C121" s="757">
        <v>4377</v>
      </c>
      <c r="D121" s="778" t="s">
        <v>51</v>
      </c>
      <c r="E121" s="777"/>
      <c r="F121" s="777"/>
      <c r="G121" s="761" t="e">
        <f t="shared" si="15"/>
        <v>#DIV/0!</v>
      </c>
      <c r="H121" s="777"/>
      <c r="I121" s="761" t="e">
        <f t="shared" si="16"/>
        <v>#DIV/0!</v>
      </c>
      <c r="J121" s="761" t="e">
        <f t="shared" si="17"/>
        <v>#DIV/0!</v>
      </c>
      <c r="K121" s="757"/>
    </row>
    <row r="122" spans="1:11" ht="48.75" hidden="1" customHeight="1" x14ac:dyDescent="0.25">
      <c r="A122" s="208"/>
      <c r="B122" s="209"/>
      <c r="C122" s="757">
        <v>4379</v>
      </c>
      <c r="D122" s="778" t="s">
        <v>51</v>
      </c>
      <c r="E122" s="918"/>
      <c r="F122" s="918"/>
      <c r="G122" s="760" t="e">
        <f t="shared" si="15"/>
        <v>#DIV/0!</v>
      </c>
      <c r="H122" s="759"/>
      <c r="I122" s="760" t="e">
        <f t="shared" si="16"/>
        <v>#DIV/0!</v>
      </c>
      <c r="J122" s="760" t="e">
        <f t="shared" si="17"/>
        <v>#DIV/0!</v>
      </c>
      <c r="K122" s="758"/>
    </row>
    <row r="123" spans="1:11" ht="27.6" x14ac:dyDescent="0.25">
      <c r="A123" s="208"/>
      <c r="B123" s="209"/>
      <c r="C123" s="774">
        <v>4707</v>
      </c>
      <c r="D123" s="158" t="s">
        <v>60</v>
      </c>
      <c r="E123" s="775"/>
      <c r="F123" s="775"/>
      <c r="G123" s="1458" t="e">
        <f t="shared" si="15"/>
        <v>#DIV/0!</v>
      </c>
      <c r="H123" s="775">
        <v>1070</v>
      </c>
      <c r="I123" s="1458" t="e">
        <f t="shared" si="16"/>
        <v>#DIV/0!</v>
      </c>
      <c r="J123" s="1460" t="e">
        <f t="shared" si="17"/>
        <v>#DIV/0!</v>
      </c>
      <c r="K123" s="758"/>
    </row>
    <row r="124" spans="1:11" ht="27.6" x14ac:dyDescent="0.25">
      <c r="A124" s="208"/>
      <c r="B124" s="209"/>
      <c r="C124" s="779">
        <v>4709</v>
      </c>
      <c r="D124" s="158" t="s">
        <v>60</v>
      </c>
      <c r="E124" s="780"/>
      <c r="F124" s="780"/>
      <c r="G124" s="1459" t="e">
        <f t="shared" si="15"/>
        <v>#DIV/0!</v>
      </c>
      <c r="H124" s="781">
        <v>130</v>
      </c>
      <c r="I124" s="1459" t="e">
        <f t="shared" si="16"/>
        <v>#DIV/0!</v>
      </c>
      <c r="J124" s="1459"/>
      <c r="K124" s="780"/>
    </row>
    <row r="125" spans="1:11" ht="15" hidden="1" customHeight="1" x14ac:dyDescent="0.25">
      <c r="A125" s="208"/>
      <c r="B125" s="209"/>
      <c r="C125" s="507"/>
      <c r="D125" s="114" t="s">
        <v>151</v>
      </c>
      <c r="E125" s="140">
        <f>SUM(E126:E144)</f>
        <v>0</v>
      </c>
      <c r="F125" s="140">
        <f>SUM(F126:F144)</f>
        <v>0</v>
      </c>
      <c r="G125" s="249" t="e">
        <f t="shared" ref="G125:G144" si="18">SUM(F125/E125*100)</f>
        <v>#DIV/0!</v>
      </c>
      <c r="H125" s="140">
        <f>SUM(H126:H144)</f>
        <v>0</v>
      </c>
      <c r="I125" s="141" t="e">
        <f t="shared" si="16"/>
        <v>#DIV/0!</v>
      </c>
      <c r="J125" s="249" t="e">
        <f t="shared" ref="J125:J144" si="19">SUM(H125/E125*100)</f>
        <v>#DIV/0!</v>
      </c>
      <c r="K125" s="1180"/>
    </row>
    <row r="126" spans="1:11" ht="15.75" hidden="1" customHeight="1" x14ac:dyDescent="0.25">
      <c r="A126" s="208"/>
      <c r="B126" s="209"/>
      <c r="C126" s="507"/>
      <c r="D126" s="173"/>
      <c r="E126" s="183"/>
      <c r="F126" s="183"/>
      <c r="G126" s="464"/>
      <c r="H126" s="183"/>
      <c r="I126" s="184"/>
      <c r="J126" s="464"/>
      <c r="K126" s="173"/>
    </row>
    <row r="127" spans="1:11" ht="12.75" hidden="1" customHeight="1" x14ac:dyDescent="0.25">
      <c r="A127" s="208"/>
      <c r="B127" s="209"/>
      <c r="C127" s="180">
        <v>3117</v>
      </c>
      <c r="D127" s="173" t="s">
        <v>156</v>
      </c>
      <c r="E127" s="183"/>
      <c r="F127" s="183"/>
      <c r="G127" s="464" t="e">
        <f t="shared" si="18"/>
        <v>#DIV/0!</v>
      </c>
      <c r="H127" s="183"/>
      <c r="I127" s="184" t="e">
        <f t="shared" si="16"/>
        <v>#DIV/0!</v>
      </c>
      <c r="J127" s="464" t="e">
        <f t="shared" si="19"/>
        <v>#DIV/0!</v>
      </c>
      <c r="K127" s="173"/>
    </row>
    <row r="128" spans="1:11" ht="13.8" hidden="1" x14ac:dyDescent="0.25">
      <c r="A128" s="208"/>
      <c r="B128" s="209"/>
      <c r="C128" s="180">
        <v>3119</v>
      </c>
      <c r="D128" s="173" t="s">
        <v>156</v>
      </c>
      <c r="E128" s="274"/>
      <c r="F128" s="326"/>
      <c r="G128" s="470" t="e">
        <f t="shared" si="18"/>
        <v>#DIV/0!</v>
      </c>
      <c r="H128" s="326"/>
      <c r="I128" s="258" t="e">
        <f t="shared" ref="I128:I144" si="20">SUM(H128/F128*100)</f>
        <v>#DIV/0!</v>
      </c>
      <c r="J128" s="470" t="e">
        <f t="shared" si="19"/>
        <v>#DIV/0!</v>
      </c>
      <c r="K128" s="299"/>
    </row>
    <row r="129" spans="1:11" ht="13.8" hidden="1" x14ac:dyDescent="0.25">
      <c r="A129" s="208"/>
      <c r="B129" s="209"/>
      <c r="C129" s="384">
        <v>4017</v>
      </c>
      <c r="D129" s="273" t="s">
        <v>39</v>
      </c>
      <c r="E129" s="274"/>
      <c r="F129" s="274"/>
      <c r="G129" s="470" t="e">
        <f t="shared" si="18"/>
        <v>#DIV/0!</v>
      </c>
      <c r="H129" s="326"/>
      <c r="I129" s="258" t="e">
        <f t="shared" si="20"/>
        <v>#DIV/0!</v>
      </c>
      <c r="J129" s="470" t="e">
        <f t="shared" si="19"/>
        <v>#DIV/0!</v>
      </c>
      <c r="K129" s="299"/>
    </row>
    <row r="130" spans="1:11" ht="13.8" hidden="1" x14ac:dyDescent="0.25">
      <c r="A130" s="208"/>
      <c r="B130" s="209"/>
      <c r="C130" s="384">
        <v>4019</v>
      </c>
      <c r="D130" s="173" t="s">
        <v>39</v>
      </c>
      <c r="E130" s="174"/>
      <c r="F130" s="174"/>
      <c r="G130" s="464" t="e">
        <f t="shared" si="18"/>
        <v>#DIV/0!</v>
      </c>
      <c r="H130" s="326"/>
      <c r="I130" s="184" t="e">
        <f t="shared" si="20"/>
        <v>#DIV/0!</v>
      </c>
      <c r="J130" s="464" t="e">
        <f t="shared" si="19"/>
        <v>#DIV/0!</v>
      </c>
      <c r="K130" s="264"/>
    </row>
    <row r="131" spans="1:11" ht="13.8" hidden="1" x14ac:dyDescent="0.25">
      <c r="A131" s="208"/>
      <c r="B131" s="209"/>
      <c r="C131" s="180">
        <v>4047</v>
      </c>
      <c r="D131" s="173" t="s">
        <v>41</v>
      </c>
      <c r="E131" s="174"/>
      <c r="F131" s="174"/>
      <c r="G131" s="464" t="e">
        <f t="shared" si="18"/>
        <v>#DIV/0!</v>
      </c>
      <c r="H131" s="183"/>
      <c r="I131" s="184" t="e">
        <f t="shared" si="20"/>
        <v>#DIV/0!</v>
      </c>
      <c r="J131" s="464" t="e">
        <f t="shared" si="19"/>
        <v>#DIV/0!</v>
      </c>
      <c r="K131" s="264"/>
    </row>
    <row r="132" spans="1:11" ht="13.8" hidden="1" x14ac:dyDescent="0.25">
      <c r="A132" s="208"/>
      <c r="B132" s="209"/>
      <c r="C132" s="180">
        <v>4049</v>
      </c>
      <c r="D132" s="173" t="s">
        <v>41</v>
      </c>
      <c r="E132" s="174"/>
      <c r="F132" s="174"/>
      <c r="G132" s="464" t="e">
        <f t="shared" si="18"/>
        <v>#DIV/0!</v>
      </c>
      <c r="H132" s="183"/>
      <c r="I132" s="184" t="e">
        <f t="shared" si="20"/>
        <v>#DIV/0!</v>
      </c>
      <c r="J132" s="464" t="e">
        <f t="shared" si="19"/>
        <v>#DIV/0!</v>
      </c>
      <c r="K132" s="264"/>
    </row>
    <row r="133" spans="1:11" ht="13.8" hidden="1" x14ac:dyDescent="0.25">
      <c r="A133" s="208"/>
      <c r="B133" s="209"/>
      <c r="C133" s="180">
        <v>4117</v>
      </c>
      <c r="D133" s="173" t="s">
        <v>42</v>
      </c>
      <c r="E133" s="174"/>
      <c r="F133" s="174"/>
      <c r="G133" s="464" t="e">
        <f t="shared" si="18"/>
        <v>#DIV/0!</v>
      </c>
      <c r="H133" s="183"/>
      <c r="I133" s="184" t="e">
        <f t="shared" si="20"/>
        <v>#DIV/0!</v>
      </c>
      <c r="J133" s="464" t="e">
        <f t="shared" si="19"/>
        <v>#DIV/0!</v>
      </c>
      <c r="K133" s="183"/>
    </row>
    <row r="134" spans="1:11" ht="13.8" hidden="1" x14ac:dyDescent="0.25">
      <c r="A134" s="208"/>
      <c r="B134" s="209"/>
      <c r="C134" s="180">
        <v>4119</v>
      </c>
      <c r="D134" s="173" t="s">
        <v>42</v>
      </c>
      <c r="E134" s="174"/>
      <c r="F134" s="174"/>
      <c r="G134" s="464" t="e">
        <f t="shared" si="18"/>
        <v>#DIV/0!</v>
      </c>
      <c r="H134" s="183"/>
      <c r="I134" s="184" t="e">
        <f t="shared" si="20"/>
        <v>#DIV/0!</v>
      </c>
      <c r="J134" s="464" t="e">
        <f t="shared" si="19"/>
        <v>#DIV/0!</v>
      </c>
      <c r="K134" s="183"/>
    </row>
    <row r="135" spans="1:11" ht="13.8" hidden="1" x14ac:dyDescent="0.25">
      <c r="A135" s="208"/>
      <c r="B135" s="209"/>
      <c r="C135" s="180">
        <v>4127</v>
      </c>
      <c r="D135" s="173" t="s">
        <v>43</v>
      </c>
      <c r="E135" s="174"/>
      <c r="F135" s="174"/>
      <c r="G135" s="464" t="e">
        <f t="shared" si="18"/>
        <v>#DIV/0!</v>
      </c>
      <c r="H135" s="183"/>
      <c r="I135" s="184" t="e">
        <f t="shared" si="20"/>
        <v>#DIV/0!</v>
      </c>
      <c r="J135" s="464" t="e">
        <f t="shared" si="19"/>
        <v>#DIV/0!</v>
      </c>
      <c r="K135" s="264"/>
    </row>
    <row r="136" spans="1:11" ht="13.8" hidden="1" x14ac:dyDescent="0.25">
      <c r="A136" s="208"/>
      <c r="B136" s="209"/>
      <c r="C136" s="378">
        <v>4129</v>
      </c>
      <c r="D136" s="379" t="s">
        <v>43</v>
      </c>
      <c r="E136" s="380"/>
      <c r="F136" s="380"/>
      <c r="G136" s="549" t="e">
        <f t="shared" si="18"/>
        <v>#DIV/0!</v>
      </c>
      <c r="H136" s="606"/>
      <c r="I136" s="550" t="e">
        <f t="shared" si="20"/>
        <v>#DIV/0!</v>
      </c>
      <c r="J136" s="549" t="e">
        <f t="shared" si="19"/>
        <v>#DIV/0!</v>
      </c>
      <c r="K136" s="663"/>
    </row>
    <row r="137" spans="1:11" ht="13.8" hidden="1" x14ac:dyDescent="0.25">
      <c r="A137" s="208"/>
      <c r="B137" s="209"/>
      <c r="C137" s="384">
        <v>4287</v>
      </c>
      <c r="D137" s="273" t="s">
        <v>48</v>
      </c>
      <c r="E137" s="274"/>
      <c r="F137" s="326"/>
      <c r="G137" s="470" t="e">
        <f t="shared" si="18"/>
        <v>#DIV/0!</v>
      </c>
      <c r="H137" s="326"/>
      <c r="I137" s="258" t="e">
        <f t="shared" si="20"/>
        <v>#DIV/0!</v>
      </c>
      <c r="J137" s="470" t="e">
        <f t="shared" si="19"/>
        <v>#DIV/0!</v>
      </c>
      <c r="K137" s="299"/>
    </row>
    <row r="138" spans="1:11" ht="13.8" hidden="1" x14ac:dyDescent="0.25">
      <c r="A138" s="208"/>
      <c r="B138" s="209"/>
      <c r="C138" s="180">
        <v>4289</v>
      </c>
      <c r="D138" s="173" t="s">
        <v>48</v>
      </c>
      <c r="E138" s="174"/>
      <c r="F138" s="183"/>
      <c r="G138" s="464" t="e">
        <f t="shared" si="18"/>
        <v>#DIV/0!</v>
      </c>
      <c r="H138" s="183"/>
      <c r="I138" s="184" t="e">
        <f t="shared" si="20"/>
        <v>#DIV/0!</v>
      </c>
      <c r="J138" s="464" t="e">
        <f t="shared" si="19"/>
        <v>#DIV/0!</v>
      </c>
      <c r="K138" s="264"/>
    </row>
    <row r="139" spans="1:11" ht="13.8" hidden="1" x14ac:dyDescent="0.25">
      <c r="A139" s="208"/>
      <c r="B139" s="209"/>
      <c r="C139" s="180">
        <v>4307</v>
      </c>
      <c r="D139" s="187" t="s">
        <v>22</v>
      </c>
      <c r="E139" s="174"/>
      <c r="F139" s="183"/>
      <c r="G139" s="464" t="e">
        <f t="shared" si="18"/>
        <v>#DIV/0!</v>
      </c>
      <c r="H139" s="183"/>
      <c r="I139" s="184" t="e">
        <f t="shared" si="20"/>
        <v>#DIV/0!</v>
      </c>
      <c r="J139" s="464" t="e">
        <f t="shared" si="19"/>
        <v>#DIV/0!</v>
      </c>
      <c r="K139" s="264"/>
    </row>
    <row r="140" spans="1:11" ht="13.8" hidden="1" x14ac:dyDescent="0.25">
      <c r="A140" s="208"/>
      <c r="B140" s="209"/>
      <c r="C140" s="180">
        <v>4309</v>
      </c>
      <c r="D140" s="187" t="s">
        <v>22</v>
      </c>
      <c r="E140" s="174"/>
      <c r="F140" s="183"/>
      <c r="G140" s="464" t="e">
        <f t="shared" si="18"/>
        <v>#DIV/0!</v>
      </c>
      <c r="H140" s="183"/>
      <c r="I140" s="184" t="e">
        <f t="shared" si="20"/>
        <v>#DIV/0!</v>
      </c>
      <c r="J140" s="464" t="e">
        <f t="shared" si="19"/>
        <v>#DIV/0!</v>
      </c>
      <c r="K140" s="264"/>
    </row>
    <row r="141" spans="1:11" ht="13.8" hidden="1" x14ac:dyDescent="0.25">
      <c r="A141" s="208"/>
      <c r="B141" s="209"/>
      <c r="C141" s="180">
        <v>4417</v>
      </c>
      <c r="D141" s="173" t="s">
        <v>54</v>
      </c>
      <c r="E141" s="161"/>
      <c r="F141" s="161"/>
      <c r="G141" s="540" t="e">
        <f t="shared" si="18"/>
        <v>#DIV/0!</v>
      </c>
      <c r="H141" s="161"/>
      <c r="I141" s="162" t="e">
        <f t="shared" si="20"/>
        <v>#DIV/0!</v>
      </c>
      <c r="J141" s="540" t="e">
        <f t="shared" si="19"/>
        <v>#DIV/0!</v>
      </c>
      <c r="K141" s="303"/>
    </row>
    <row r="142" spans="1:11" ht="34.5" hidden="1" customHeight="1" x14ac:dyDescent="0.25">
      <c r="A142" s="634"/>
      <c r="B142" s="635"/>
      <c r="C142" s="157">
        <v>4707</v>
      </c>
      <c r="D142" s="158" t="s">
        <v>60</v>
      </c>
      <c r="E142" s="636"/>
      <c r="F142" s="636"/>
      <c r="G142" s="637" t="e">
        <f t="shared" si="18"/>
        <v>#DIV/0!</v>
      </c>
      <c r="H142" s="638"/>
      <c r="I142" s="637" t="e">
        <f t="shared" si="20"/>
        <v>#DIV/0!</v>
      </c>
      <c r="J142" s="637" t="e">
        <f t="shared" si="19"/>
        <v>#DIV/0!</v>
      </c>
      <c r="K142" s="1355"/>
    </row>
    <row r="143" spans="1:11" ht="30" hidden="1" customHeight="1" x14ac:dyDescent="0.25">
      <c r="A143" s="639"/>
      <c r="B143" s="635"/>
      <c r="C143" s="157">
        <v>4709</v>
      </c>
      <c r="D143" s="158" t="s">
        <v>60</v>
      </c>
      <c r="E143" s="640"/>
      <c r="F143" s="640"/>
      <c r="G143" s="641"/>
      <c r="H143" s="642"/>
      <c r="I143" s="641"/>
      <c r="J143" s="641"/>
      <c r="K143" s="1356"/>
    </row>
    <row r="144" spans="1:11" ht="13.8" hidden="1" x14ac:dyDescent="0.25">
      <c r="A144" s="635"/>
      <c r="B144" s="635"/>
      <c r="C144" s="50"/>
      <c r="D144" s="643"/>
      <c r="E144" s="644"/>
      <c r="F144" s="644"/>
      <c r="G144" s="645" t="e">
        <f t="shared" si="18"/>
        <v>#DIV/0!</v>
      </c>
      <c r="H144" s="644"/>
      <c r="I144" s="645" t="e">
        <f t="shared" si="20"/>
        <v>#DIV/0!</v>
      </c>
      <c r="J144" s="645" t="e">
        <f t="shared" si="19"/>
        <v>#DIV/0!</v>
      </c>
      <c r="K144" s="1357"/>
    </row>
    <row r="145" spans="1:11" ht="13.8" hidden="1" x14ac:dyDescent="0.25">
      <c r="A145" s="635"/>
      <c r="B145" s="635"/>
      <c r="C145" s="631"/>
      <c r="D145" s="398" t="s">
        <v>135</v>
      </c>
      <c r="E145" s="398">
        <f>SUM(E146)</f>
        <v>0</v>
      </c>
      <c r="F145" s="398">
        <f>SUM(F146)</f>
        <v>0</v>
      </c>
      <c r="G145" s="398"/>
      <c r="H145" s="398"/>
      <c r="I145" s="398"/>
      <c r="J145" s="398"/>
      <c r="K145" s="1358"/>
    </row>
    <row r="146" spans="1:11" ht="69" hidden="1" x14ac:dyDescent="0.25">
      <c r="A146" s="635"/>
      <c r="B146" s="635"/>
      <c r="C146" s="1330">
        <v>2910</v>
      </c>
      <c r="D146" s="1331" t="s">
        <v>211</v>
      </c>
      <c r="E146" s="1332"/>
      <c r="F146" s="1332"/>
      <c r="G146" s="1332"/>
      <c r="H146" s="1332"/>
      <c r="I146" s="1332"/>
      <c r="J146" s="1332"/>
      <c r="K146" s="1359"/>
    </row>
    <row r="147" spans="1:11" ht="13.8" x14ac:dyDescent="0.25">
      <c r="A147" s="635"/>
      <c r="B147" s="635"/>
      <c r="C147" s="1337"/>
      <c r="D147" s="1338" t="s">
        <v>138</v>
      </c>
      <c r="E147" s="1339">
        <f>SUM(E148:E153)</f>
        <v>8000</v>
      </c>
      <c r="F147" s="1339">
        <f>SUM(F148:F153)</f>
        <v>8000</v>
      </c>
      <c r="G147" s="1340">
        <f t="shared" ref="G147" si="21">SUM(F147/E147*100)</f>
        <v>100</v>
      </c>
      <c r="H147" s="1411">
        <f>SUM(H148:H153)</f>
        <v>264668</v>
      </c>
      <c r="I147" s="1341">
        <f>SUM(H147/F147*100)</f>
        <v>3308.35</v>
      </c>
      <c r="J147" s="1342">
        <f t="shared" ref="J147" si="22">SUM(H147/E147*100)</f>
        <v>3308.35</v>
      </c>
      <c r="K147" s="1358"/>
    </row>
    <row r="148" spans="1:11" ht="13.8" x14ac:dyDescent="0.25">
      <c r="A148" s="635"/>
      <c r="B148" s="635"/>
      <c r="C148" s="1333">
        <v>4179</v>
      </c>
      <c r="D148" s="1102" t="s">
        <v>45</v>
      </c>
      <c r="E148" s="1334">
        <v>3000</v>
      </c>
      <c r="F148" s="1334">
        <v>3000</v>
      </c>
      <c r="G148" s="1335">
        <f t="shared" ref="G148:G153" si="23">SUM(F148/E148*100)</f>
        <v>100</v>
      </c>
      <c r="H148" s="1393">
        <v>0</v>
      </c>
      <c r="I148" s="1336">
        <f t="shared" ref="I148:I153" si="24">SUM(H148/F148*100)</f>
        <v>0</v>
      </c>
      <c r="J148" s="1335">
        <f t="shared" ref="J148:J153" si="25">SUM(H148/E148*100)</f>
        <v>0</v>
      </c>
      <c r="K148" s="1360"/>
    </row>
    <row r="149" spans="1:11" ht="13.8" x14ac:dyDescent="0.25">
      <c r="A149" s="635"/>
      <c r="B149" s="635"/>
      <c r="C149" s="1406">
        <v>4217</v>
      </c>
      <c r="D149" s="758" t="s">
        <v>31</v>
      </c>
      <c r="E149" s="1407"/>
      <c r="F149" s="1407"/>
      <c r="G149" s="1408"/>
      <c r="H149" s="1412">
        <v>170773</v>
      </c>
      <c r="I149" s="1409"/>
      <c r="J149" s="1408"/>
      <c r="K149" s="1410"/>
    </row>
    <row r="150" spans="1:11" ht="13.8" x14ac:dyDescent="0.25">
      <c r="A150" s="635"/>
      <c r="B150" s="635"/>
      <c r="C150" s="1406">
        <v>4219</v>
      </c>
      <c r="D150" s="758" t="s">
        <v>31</v>
      </c>
      <c r="E150" s="1407"/>
      <c r="F150" s="1407"/>
      <c r="G150" s="1408"/>
      <c r="H150" s="1412">
        <v>31194</v>
      </c>
      <c r="I150" s="1409"/>
      <c r="J150" s="1408"/>
      <c r="K150" s="1410"/>
    </row>
    <row r="151" spans="1:11" ht="13.8" x14ac:dyDescent="0.25">
      <c r="A151" s="635"/>
      <c r="B151" s="635"/>
      <c r="C151" s="1406">
        <v>4277</v>
      </c>
      <c r="D151" s="173" t="s">
        <v>47</v>
      </c>
      <c r="E151" s="1407"/>
      <c r="F151" s="1407"/>
      <c r="G151" s="1408"/>
      <c r="H151" s="1412">
        <v>53296</v>
      </c>
      <c r="I151" s="1409"/>
      <c r="J151" s="1408"/>
      <c r="K151" s="1410"/>
    </row>
    <row r="152" spans="1:11" ht="13.8" x14ac:dyDescent="0.25">
      <c r="A152" s="635"/>
      <c r="B152" s="635"/>
      <c r="C152" s="1406">
        <v>4279</v>
      </c>
      <c r="D152" s="173" t="s">
        <v>47</v>
      </c>
      <c r="E152" s="1407"/>
      <c r="F152" s="1407"/>
      <c r="G152" s="1408"/>
      <c r="H152" s="1412">
        <v>9405</v>
      </c>
      <c r="I152" s="1409"/>
      <c r="J152" s="1408"/>
      <c r="K152" s="1410"/>
    </row>
    <row r="153" spans="1:11" ht="13.8" x14ac:dyDescent="0.25">
      <c r="A153" s="1321"/>
      <c r="B153" s="1321"/>
      <c r="C153" s="1322">
        <v>4309</v>
      </c>
      <c r="D153" s="1323" t="s">
        <v>22</v>
      </c>
      <c r="E153" s="1324">
        <v>5000</v>
      </c>
      <c r="F153" s="1324">
        <v>5000</v>
      </c>
      <c r="G153" s="1325">
        <f t="shared" si="23"/>
        <v>100</v>
      </c>
      <c r="H153" s="1413">
        <v>0</v>
      </c>
      <c r="I153" s="1326">
        <f t="shared" si="24"/>
        <v>0</v>
      </c>
      <c r="J153" s="1325">
        <f t="shared" si="25"/>
        <v>0</v>
      </c>
      <c r="K153" s="1361"/>
    </row>
  </sheetData>
  <sheetProtection selectLockedCells="1" selectUnlockedCells="1"/>
  <mergeCells count="1">
    <mergeCell ref="D6:D8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89" firstPageNumber="0" fitToHeight="0" orientation="landscape" r:id="rId1"/>
  <headerFooter alignWithMargins="0"/>
  <rowBreaks count="2" manualBreakCount="2">
    <brk id="39" max="10" man="1"/>
    <brk id="91" max="10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34"/>
  <sheetViews>
    <sheetView view="pageBreakPreview" zoomScale="90" zoomScaleNormal="100" zoomScaleSheetLayoutView="90" workbookViewId="0">
      <pane xSplit="3" ySplit="9" topLeftCell="D81" activePane="bottomRight" state="frozen"/>
      <selection pane="topRight" activeCell="D1" sqref="D1"/>
      <selection pane="bottomLeft" activeCell="A10" sqref="A10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7.5546875" style="1" customWidth="1"/>
    <col min="3" max="3" width="5.6640625" style="2" customWidth="1"/>
    <col min="4" max="4" width="44.6640625" style="3" customWidth="1"/>
    <col min="5" max="5" width="14.6640625" style="3" customWidth="1"/>
    <col min="6" max="6" width="14.6640625" style="1" customWidth="1"/>
    <col min="7" max="7" width="9.33203125" style="1" customWidth="1"/>
    <col min="8" max="8" width="14.6640625" style="1" customWidth="1"/>
    <col min="9" max="10" width="9.33203125" style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5"/>
      <c r="I1" s="45"/>
      <c r="J1" s="46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6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5"/>
      <c r="I3" s="45"/>
      <c r="J3" s="46"/>
      <c r="K3" s="43"/>
    </row>
    <row r="4" spans="1:11" ht="13.8" x14ac:dyDescent="0.25">
      <c r="A4" s="43"/>
      <c r="B4" s="43"/>
      <c r="C4" s="44"/>
      <c r="D4" s="93" t="s">
        <v>267</v>
      </c>
      <c r="E4" s="93"/>
      <c r="F4" s="43"/>
      <c r="G4" s="43"/>
      <c r="H4" s="43"/>
      <c r="I4" s="43"/>
      <c r="J4" s="46"/>
      <c r="K4" s="43"/>
    </row>
    <row r="5" spans="1:11" ht="13.8" x14ac:dyDescent="0.25">
      <c r="A5" s="652"/>
      <c r="B5" s="94"/>
      <c r="C5" s="53"/>
      <c r="D5" s="1577" t="s">
        <v>32</v>
      </c>
      <c r="E5" s="54" t="s">
        <v>2</v>
      </c>
      <c r="F5" s="55" t="s">
        <v>3</v>
      </c>
      <c r="G5" s="55" t="s">
        <v>4</v>
      </c>
      <c r="H5" s="55" t="s">
        <v>5</v>
      </c>
      <c r="I5" s="55" t="s">
        <v>4</v>
      </c>
      <c r="J5" s="55" t="s">
        <v>4</v>
      </c>
      <c r="K5" s="56"/>
    </row>
    <row r="6" spans="1:11" ht="13.8" x14ac:dyDescent="0.25">
      <c r="A6" s="653" t="s">
        <v>6</v>
      </c>
      <c r="B6" s="59" t="s">
        <v>7</v>
      </c>
      <c r="C6" s="59" t="s">
        <v>8</v>
      </c>
      <c r="D6" s="1577"/>
      <c r="E6" s="60" t="s">
        <v>9</v>
      </c>
      <c r="F6" s="61" t="s">
        <v>10</v>
      </c>
      <c r="G6" s="62" t="s">
        <v>11</v>
      </c>
      <c r="H6" s="61" t="s">
        <v>12</v>
      </c>
      <c r="I6" s="62" t="s">
        <v>13</v>
      </c>
      <c r="J6" s="62" t="s">
        <v>14</v>
      </c>
      <c r="K6" s="63" t="s">
        <v>15</v>
      </c>
    </row>
    <row r="7" spans="1:11" ht="13.8" x14ac:dyDescent="0.25">
      <c r="A7" s="654"/>
      <c r="B7" s="59"/>
      <c r="C7" s="59"/>
      <c r="D7" s="1577"/>
      <c r="E7" s="60" t="s">
        <v>232</v>
      </c>
      <c r="F7" s="61" t="s">
        <v>248</v>
      </c>
      <c r="G7" s="61" t="s">
        <v>16</v>
      </c>
      <c r="H7" s="61" t="s">
        <v>249</v>
      </c>
      <c r="I7" s="61" t="s">
        <v>16</v>
      </c>
      <c r="J7" s="61" t="s">
        <v>16</v>
      </c>
      <c r="K7" s="64"/>
    </row>
    <row r="8" spans="1:11" s="4" customFormat="1" ht="10.5" customHeight="1" thickTop="1" thickBot="1" x14ac:dyDescent="0.3">
      <c r="A8" s="655">
        <v>1</v>
      </c>
      <c r="B8" s="67">
        <v>2</v>
      </c>
      <c r="C8" s="67">
        <v>3</v>
      </c>
      <c r="D8" s="67">
        <v>4</v>
      </c>
      <c r="E8" s="68">
        <v>5</v>
      </c>
      <c r="F8" s="67">
        <v>6</v>
      </c>
      <c r="G8" s="67">
        <v>7</v>
      </c>
      <c r="H8" s="67">
        <v>8</v>
      </c>
      <c r="I8" s="67">
        <v>9</v>
      </c>
      <c r="J8" s="67">
        <v>10</v>
      </c>
      <c r="K8" s="69">
        <v>11</v>
      </c>
    </row>
    <row r="9" spans="1:11" s="14" customFormat="1" ht="18.75" customHeight="1" thickTop="1" thickBot="1" x14ac:dyDescent="0.3">
      <c r="A9" s="367">
        <v>854</v>
      </c>
      <c r="B9" s="530"/>
      <c r="C9" s="530"/>
      <c r="D9" s="432" t="s">
        <v>174</v>
      </c>
      <c r="E9" s="37">
        <f>SUM(E10+E44+E67+E89+E115+E91+E118+E132+E36+E110)</f>
        <v>3802159</v>
      </c>
      <c r="F9" s="37">
        <f>SUM(F10+F44+F67+F89+F115+F91+F118+F132+F36+F110)</f>
        <v>3802159</v>
      </c>
      <c r="G9" s="39">
        <f t="shared" ref="G9:G92" si="0">SUM(F9/E9*100)</f>
        <v>100</v>
      </c>
      <c r="H9" s="38">
        <f>SUM(H10+H44+H67+H89+H115+H91+H118+H132+H36+H110)</f>
        <v>3798263</v>
      </c>
      <c r="I9" s="650">
        <f t="shared" ref="I9:I67" si="1">SUM(H9/F9*100)</f>
        <v>99.897531902269208</v>
      </c>
      <c r="J9" s="650">
        <f t="shared" ref="J9:J91" si="2">SUM(H9/E9*100)</f>
        <v>99.897531902269208</v>
      </c>
      <c r="K9" s="651"/>
    </row>
    <row r="10" spans="1:11" s="6" customFormat="1" ht="15" customHeight="1" x14ac:dyDescent="0.25">
      <c r="A10" s="688"/>
      <c r="B10" s="92">
        <v>85403</v>
      </c>
      <c r="C10" s="92"/>
      <c r="D10" s="148" t="s">
        <v>175</v>
      </c>
      <c r="E10" s="82">
        <f>SUM(E11+E32)</f>
        <v>1971167</v>
      </c>
      <c r="F10" s="82">
        <f>SUM(F11+F32)</f>
        <v>1971167</v>
      </c>
      <c r="G10" s="83">
        <f t="shared" si="0"/>
        <v>100</v>
      </c>
      <c r="H10" s="84">
        <f>SUM(H11+H32)</f>
        <v>2022620</v>
      </c>
      <c r="I10" s="86">
        <f t="shared" si="1"/>
        <v>102.61028111773381</v>
      </c>
      <c r="J10" s="86">
        <f t="shared" si="2"/>
        <v>102.61028111773381</v>
      </c>
      <c r="K10" s="268"/>
    </row>
    <row r="11" spans="1:11" s="6" customFormat="1" ht="15" customHeight="1" x14ac:dyDescent="0.25">
      <c r="A11" s="367"/>
      <c r="B11" s="89"/>
      <c r="C11" s="224"/>
      <c r="D11" s="114" t="s">
        <v>133</v>
      </c>
      <c r="E11" s="138">
        <f>SUM(E12:E31)</f>
        <v>1892571</v>
      </c>
      <c r="F11" s="138">
        <f>SUM(F12:F31)</f>
        <v>1892571</v>
      </c>
      <c r="G11" s="139">
        <f t="shared" si="0"/>
        <v>100</v>
      </c>
      <c r="H11" s="140">
        <f>SUM(H12:H31)</f>
        <v>2022620</v>
      </c>
      <c r="I11" s="141">
        <f t="shared" si="1"/>
        <v>106.87155197876328</v>
      </c>
      <c r="J11" s="141">
        <f t="shared" si="2"/>
        <v>106.87155197876328</v>
      </c>
      <c r="K11" s="222"/>
    </row>
    <row r="12" spans="1:11" s="6" customFormat="1" ht="12.75" customHeight="1" x14ac:dyDescent="0.25">
      <c r="A12" s="373"/>
      <c r="B12" s="149"/>
      <c r="C12" s="99">
        <v>3020</v>
      </c>
      <c r="D12" s="116" t="s">
        <v>37</v>
      </c>
      <c r="E12" s="117">
        <v>4250</v>
      </c>
      <c r="F12" s="117">
        <v>4250</v>
      </c>
      <c r="G12" s="118">
        <f t="shared" si="0"/>
        <v>100</v>
      </c>
      <c r="H12" s="119">
        <v>4250</v>
      </c>
      <c r="I12" s="120">
        <f t="shared" si="1"/>
        <v>100</v>
      </c>
      <c r="J12" s="120">
        <f t="shared" si="2"/>
        <v>100</v>
      </c>
      <c r="K12" s="489"/>
    </row>
    <row r="13" spans="1:11" ht="12.75" customHeight="1" x14ac:dyDescent="0.25">
      <c r="A13" s="373"/>
      <c r="B13" s="149"/>
      <c r="C13" s="180">
        <v>4010</v>
      </c>
      <c r="D13" s="173" t="s">
        <v>39</v>
      </c>
      <c r="E13" s="174">
        <v>1090671</v>
      </c>
      <c r="F13" s="174">
        <v>1090671</v>
      </c>
      <c r="G13" s="175">
        <f t="shared" si="0"/>
        <v>100</v>
      </c>
      <c r="H13" s="174">
        <v>1234705</v>
      </c>
      <c r="I13" s="175">
        <f t="shared" si="1"/>
        <v>113.20599887592134</v>
      </c>
      <c r="J13" s="175">
        <f t="shared" si="2"/>
        <v>113.20599887592134</v>
      </c>
      <c r="K13" s="177"/>
    </row>
    <row r="14" spans="1:11" ht="12.75" customHeight="1" x14ac:dyDescent="0.25">
      <c r="A14" s="373"/>
      <c r="B14" s="149"/>
      <c r="C14" s="180">
        <v>4040</v>
      </c>
      <c r="D14" s="173" t="s">
        <v>41</v>
      </c>
      <c r="E14" s="174">
        <v>87890</v>
      </c>
      <c r="F14" s="174">
        <v>87890</v>
      </c>
      <c r="G14" s="175">
        <f t="shared" si="0"/>
        <v>100</v>
      </c>
      <c r="H14" s="174">
        <v>78800</v>
      </c>
      <c r="I14" s="175">
        <f t="shared" si="1"/>
        <v>89.657526453521456</v>
      </c>
      <c r="J14" s="175">
        <f t="shared" si="2"/>
        <v>89.657526453521456</v>
      </c>
      <c r="K14" s="177"/>
    </row>
    <row r="15" spans="1:11" ht="12.75" customHeight="1" x14ac:dyDescent="0.25">
      <c r="A15" s="373"/>
      <c r="B15" s="149"/>
      <c r="C15" s="180">
        <v>4110</v>
      </c>
      <c r="D15" s="173" t="s">
        <v>42</v>
      </c>
      <c r="E15" s="174">
        <v>191246</v>
      </c>
      <c r="F15" s="174">
        <v>191246</v>
      </c>
      <c r="G15" s="175">
        <f t="shared" si="0"/>
        <v>100</v>
      </c>
      <c r="H15" s="174">
        <v>224150</v>
      </c>
      <c r="I15" s="175">
        <f t="shared" si="1"/>
        <v>117.20506572686486</v>
      </c>
      <c r="J15" s="175">
        <f t="shared" si="2"/>
        <v>117.20506572686486</v>
      </c>
      <c r="K15" s="177"/>
    </row>
    <row r="16" spans="1:11" ht="12.75" customHeight="1" x14ac:dyDescent="0.25">
      <c r="A16" s="373"/>
      <c r="B16" s="149"/>
      <c r="C16" s="180">
        <v>4120</v>
      </c>
      <c r="D16" s="173" t="s">
        <v>43</v>
      </c>
      <c r="E16" s="174">
        <v>27224</v>
      </c>
      <c r="F16" s="174">
        <v>27224</v>
      </c>
      <c r="G16" s="175">
        <f t="shared" si="0"/>
        <v>100</v>
      </c>
      <c r="H16" s="174">
        <v>32000</v>
      </c>
      <c r="I16" s="175">
        <f t="shared" si="1"/>
        <v>117.54334410813986</v>
      </c>
      <c r="J16" s="175">
        <f t="shared" si="2"/>
        <v>117.54334410813986</v>
      </c>
      <c r="K16" s="177"/>
    </row>
    <row r="17" spans="1:11" ht="12.75" customHeight="1" x14ac:dyDescent="0.25">
      <c r="A17" s="373"/>
      <c r="B17" s="149"/>
      <c r="C17" s="180">
        <v>4170</v>
      </c>
      <c r="D17" s="173" t="s">
        <v>45</v>
      </c>
      <c r="E17" s="174">
        <v>3695</v>
      </c>
      <c r="F17" s="174">
        <v>3695</v>
      </c>
      <c r="G17" s="175">
        <f t="shared" si="0"/>
        <v>100</v>
      </c>
      <c r="H17" s="174">
        <v>3695</v>
      </c>
      <c r="I17" s="627">
        <f t="shared" si="1"/>
        <v>100</v>
      </c>
      <c r="J17" s="175">
        <f t="shared" si="2"/>
        <v>100</v>
      </c>
      <c r="K17" s="177"/>
    </row>
    <row r="18" spans="1:11" ht="12.75" customHeight="1" x14ac:dyDescent="0.25">
      <c r="A18" s="373"/>
      <c r="B18" s="149"/>
      <c r="C18" s="180">
        <v>4210</v>
      </c>
      <c r="D18" s="173" t="s">
        <v>31</v>
      </c>
      <c r="E18" s="174">
        <v>72405</v>
      </c>
      <c r="F18" s="174">
        <v>72405</v>
      </c>
      <c r="G18" s="175">
        <f t="shared" si="0"/>
        <v>100</v>
      </c>
      <c r="H18" s="174">
        <v>72405</v>
      </c>
      <c r="I18" s="175">
        <f t="shared" si="1"/>
        <v>100</v>
      </c>
      <c r="J18" s="175">
        <f t="shared" si="2"/>
        <v>100</v>
      </c>
      <c r="K18" s="177"/>
    </row>
    <row r="19" spans="1:11" ht="12.75" customHeight="1" x14ac:dyDescent="0.25">
      <c r="A19" s="373"/>
      <c r="B19" s="149"/>
      <c r="C19" s="180">
        <v>4220</v>
      </c>
      <c r="D19" s="264" t="s">
        <v>157</v>
      </c>
      <c r="E19" s="174">
        <v>1080</v>
      </c>
      <c r="F19" s="174">
        <v>1080</v>
      </c>
      <c r="G19" s="175">
        <f t="shared" si="0"/>
        <v>100</v>
      </c>
      <c r="H19" s="174">
        <v>1080</v>
      </c>
      <c r="I19" s="175">
        <f t="shared" si="1"/>
        <v>100</v>
      </c>
      <c r="J19" s="175">
        <f t="shared" si="2"/>
        <v>100</v>
      </c>
      <c r="K19" s="177"/>
    </row>
    <row r="20" spans="1:11" ht="12.75" customHeight="1" x14ac:dyDescent="0.25">
      <c r="A20" s="373"/>
      <c r="B20" s="149"/>
      <c r="C20" s="180">
        <v>4240</v>
      </c>
      <c r="D20" s="173" t="s">
        <v>86</v>
      </c>
      <c r="E20" s="174">
        <v>24723</v>
      </c>
      <c r="F20" s="174">
        <v>24723</v>
      </c>
      <c r="G20" s="175">
        <f t="shared" si="0"/>
        <v>100</v>
      </c>
      <c r="H20" s="174">
        <v>8144</v>
      </c>
      <c r="I20" s="175">
        <f t="shared" si="1"/>
        <v>32.940986126279178</v>
      </c>
      <c r="J20" s="175">
        <f t="shared" si="2"/>
        <v>32.940986126279178</v>
      </c>
      <c r="K20" s="177"/>
    </row>
    <row r="21" spans="1:11" ht="12.75" customHeight="1" x14ac:dyDescent="0.25">
      <c r="A21" s="373"/>
      <c r="B21" s="149"/>
      <c r="C21" s="180">
        <v>4260</v>
      </c>
      <c r="D21" s="173" t="s">
        <v>46</v>
      </c>
      <c r="E21" s="174">
        <v>109132</v>
      </c>
      <c r="F21" s="174">
        <v>109132</v>
      </c>
      <c r="G21" s="175">
        <f t="shared" si="0"/>
        <v>100</v>
      </c>
      <c r="H21" s="174">
        <v>109132</v>
      </c>
      <c r="I21" s="175">
        <f t="shared" si="1"/>
        <v>100</v>
      </c>
      <c r="J21" s="175">
        <f t="shared" si="2"/>
        <v>100</v>
      </c>
      <c r="K21" s="177"/>
    </row>
    <row r="22" spans="1:11" ht="12.75" customHeight="1" x14ac:dyDescent="0.25">
      <c r="A22" s="373"/>
      <c r="B22" s="149"/>
      <c r="C22" s="180">
        <v>4270</v>
      </c>
      <c r="D22" s="173" t="s">
        <v>47</v>
      </c>
      <c r="E22" s="174">
        <v>24161</v>
      </c>
      <c r="F22" s="174">
        <v>24161</v>
      </c>
      <c r="G22" s="175">
        <f t="shared" si="0"/>
        <v>100</v>
      </c>
      <c r="H22" s="174">
        <v>3167</v>
      </c>
      <c r="I22" s="175">
        <f t="shared" si="1"/>
        <v>13.107901163031332</v>
      </c>
      <c r="J22" s="175">
        <f t="shared" si="2"/>
        <v>13.107901163031332</v>
      </c>
      <c r="K22" s="177"/>
    </row>
    <row r="23" spans="1:11" ht="12.75" customHeight="1" x14ac:dyDescent="0.25">
      <c r="A23" s="373"/>
      <c r="B23" s="149"/>
      <c r="C23" s="180">
        <v>4280</v>
      </c>
      <c r="D23" s="173" t="s">
        <v>48</v>
      </c>
      <c r="E23" s="174">
        <v>1985</v>
      </c>
      <c r="F23" s="174">
        <v>1985</v>
      </c>
      <c r="G23" s="175">
        <f t="shared" si="0"/>
        <v>100</v>
      </c>
      <c r="H23" s="174">
        <v>1985</v>
      </c>
      <c r="I23" s="175">
        <f t="shared" si="1"/>
        <v>100</v>
      </c>
      <c r="J23" s="175">
        <f t="shared" si="2"/>
        <v>100</v>
      </c>
      <c r="K23" s="177"/>
    </row>
    <row r="24" spans="1:11" ht="12.75" customHeight="1" x14ac:dyDescent="0.25">
      <c r="A24" s="373"/>
      <c r="B24" s="149"/>
      <c r="C24" s="180">
        <v>4300</v>
      </c>
      <c r="D24" s="187" t="s">
        <v>22</v>
      </c>
      <c r="E24" s="174">
        <v>154728</v>
      </c>
      <c r="F24" s="174">
        <v>154728</v>
      </c>
      <c r="G24" s="175">
        <f t="shared" si="0"/>
        <v>100</v>
      </c>
      <c r="H24" s="174">
        <v>154728</v>
      </c>
      <c r="I24" s="175">
        <f t="shared" si="1"/>
        <v>100</v>
      </c>
      <c r="J24" s="175">
        <f t="shared" si="2"/>
        <v>100</v>
      </c>
      <c r="K24" s="177"/>
    </row>
    <row r="25" spans="1:11" ht="15.75" customHeight="1" x14ac:dyDescent="0.25">
      <c r="A25" s="373"/>
      <c r="B25" s="149"/>
      <c r="C25" s="181">
        <v>4360</v>
      </c>
      <c r="D25" s="935" t="s">
        <v>228</v>
      </c>
      <c r="E25" s="183">
        <v>7449</v>
      </c>
      <c r="F25" s="183">
        <v>7449</v>
      </c>
      <c r="G25" s="184">
        <f t="shared" si="0"/>
        <v>100</v>
      </c>
      <c r="H25" s="183">
        <v>7449</v>
      </c>
      <c r="I25" s="184">
        <f t="shared" si="1"/>
        <v>100</v>
      </c>
      <c r="J25" s="184">
        <f t="shared" si="2"/>
        <v>100</v>
      </c>
      <c r="K25" s="186"/>
    </row>
    <row r="26" spans="1:11" ht="12.75" customHeight="1" x14ac:dyDescent="0.25">
      <c r="A26" s="373"/>
      <c r="B26" s="149"/>
      <c r="C26" s="180">
        <v>4410</v>
      </c>
      <c r="D26" s="173" t="s">
        <v>54</v>
      </c>
      <c r="E26" s="174">
        <v>1000</v>
      </c>
      <c r="F26" s="174">
        <v>1000</v>
      </c>
      <c r="G26" s="175">
        <f t="shared" si="0"/>
        <v>100</v>
      </c>
      <c r="H26" s="174">
        <v>1000</v>
      </c>
      <c r="I26" s="175">
        <f t="shared" si="1"/>
        <v>100</v>
      </c>
      <c r="J26" s="175">
        <f t="shared" si="2"/>
        <v>100</v>
      </c>
      <c r="K26" s="177"/>
    </row>
    <row r="27" spans="1:11" ht="12.75" hidden="1" customHeight="1" x14ac:dyDescent="0.25">
      <c r="A27" s="373"/>
      <c r="B27" s="149"/>
      <c r="C27" s="180">
        <v>4430</v>
      </c>
      <c r="D27" s="173" t="s">
        <v>91</v>
      </c>
      <c r="E27" s="174"/>
      <c r="F27" s="174"/>
      <c r="G27" s="175" t="e">
        <f t="shared" si="0"/>
        <v>#DIV/0!</v>
      </c>
      <c r="H27" s="174"/>
      <c r="I27" s="175" t="e">
        <f t="shared" si="1"/>
        <v>#DIV/0!</v>
      </c>
      <c r="J27" s="175" t="e">
        <f t="shared" si="2"/>
        <v>#DIV/0!</v>
      </c>
      <c r="K27" s="177"/>
    </row>
    <row r="28" spans="1:11" ht="12.75" customHeight="1" x14ac:dyDescent="0.25">
      <c r="A28" s="373"/>
      <c r="B28" s="149"/>
      <c r="C28" s="180">
        <v>4440</v>
      </c>
      <c r="D28" s="173" t="s">
        <v>55</v>
      </c>
      <c r="E28" s="174">
        <v>50612</v>
      </c>
      <c r="F28" s="174">
        <v>50612</v>
      </c>
      <c r="G28" s="175">
        <f t="shared" si="0"/>
        <v>100</v>
      </c>
      <c r="H28" s="174">
        <v>56904</v>
      </c>
      <c r="I28" s="175">
        <f t="shared" si="1"/>
        <v>112.43183434758555</v>
      </c>
      <c r="J28" s="175">
        <f t="shared" si="2"/>
        <v>112.43183434758555</v>
      </c>
      <c r="K28" s="177"/>
    </row>
    <row r="29" spans="1:11" ht="12.75" customHeight="1" x14ac:dyDescent="0.25">
      <c r="A29" s="373"/>
      <c r="B29" s="149"/>
      <c r="C29" s="180">
        <v>4610</v>
      </c>
      <c r="D29" s="173" t="s">
        <v>93</v>
      </c>
      <c r="E29" s="174">
        <v>896</v>
      </c>
      <c r="F29" s="174">
        <v>896</v>
      </c>
      <c r="G29" s="175">
        <f t="shared" si="0"/>
        <v>100</v>
      </c>
      <c r="H29" s="174">
        <v>896</v>
      </c>
      <c r="I29" s="175">
        <f t="shared" si="1"/>
        <v>100</v>
      </c>
      <c r="J29" s="175">
        <f t="shared" si="2"/>
        <v>100</v>
      </c>
      <c r="K29" s="177"/>
    </row>
    <row r="30" spans="1:11" ht="35.25" customHeight="1" x14ac:dyDescent="0.25">
      <c r="A30" s="373"/>
      <c r="B30" s="149"/>
      <c r="C30" s="181">
        <v>4700</v>
      </c>
      <c r="D30" s="320" t="s">
        <v>60</v>
      </c>
      <c r="E30" s="183">
        <v>26300</v>
      </c>
      <c r="F30" s="183">
        <v>26300</v>
      </c>
      <c r="G30" s="184">
        <f t="shared" si="0"/>
        <v>100</v>
      </c>
      <c r="H30" s="183">
        <v>14430</v>
      </c>
      <c r="I30" s="184">
        <f t="shared" si="1"/>
        <v>54.866920152091261</v>
      </c>
      <c r="J30" s="184">
        <f t="shared" si="2"/>
        <v>54.866920152091261</v>
      </c>
      <c r="K30" s="177"/>
    </row>
    <row r="31" spans="1:11" ht="12.75" customHeight="1" x14ac:dyDescent="0.25">
      <c r="A31" s="373"/>
      <c r="B31" s="149"/>
      <c r="C31" s="157">
        <v>4780</v>
      </c>
      <c r="D31" s="602" t="s">
        <v>134</v>
      </c>
      <c r="E31" s="161">
        <v>13124</v>
      </c>
      <c r="F31" s="161">
        <v>13124</v>
      </c>
      <c r="G31" s="162">
        <f t="shared" si="0"/>
        <v>100</v>
      </c>
      <c r="H31" s="161">
        <v>13700</v>
      </c>
      <c r="I31" s="162">
        <f t="shared" si="1"/>
        <v>104.38890582139591</v>
      </c>
      <c r="J31" s="162">
        <f t="shared" si="2"/>
        <v>104.38890582139591</v>
      </c>
      <c r="K31" s="163"/>
    </row>
    <row r="32" spans="1:11" ht="15" customHeight="1" x14ac:dyDescent="0.25">
      <c r="A32" s="373"/>
      <c r="B32" s="149"/>
      <c r="C32" s="1120"/>
      <c r="D32" s="1042" t="s">
        <v>135</v>
      </c>
      <c r="E32" s="1043">
        <f>SUM(E33:E35)</f>
        <v>78596</v>
      </c>
      <c r="F32" s="1043">
        <f>SUM(F33:F35)</f>
        <v>78596</v>
      </c>
      <c r="G32" s="1020">
        <f>SUM(F32/E32*100)</f>
        <v>100</v>
      </c>
      <c r="H32" s="1043">
        <f>SUM(H33:H35)</f>
        <v>0</v>
      </c>
      <c r="I32" s="1020">
        <f t="shared" si="1"/>
        <v>0</v>
      </c>
      <c r="J32" s="1020">
        <f t="shared" si="2"/>
        <v>0</v>
      </c>
      <c r="K32" s="1123"/>
    </row>
    <row r="33" spans="1:11" ht="12.75" customHeight="1" x14ac:dyDescent="0.25">
      <c r="A33" s="170"/>
      <c r="B33" s="149"/>
      <c r="C33" s="1312">
        <v>4010</v>
      </c>
      <c r="D33" s="1313" t="s">
        <v>39</v>
      </c>
      <c r="E33" s="1314">
        <v>38596</v>
      </c>
      <c r="F33" s="1314">
        <v>38596</v>
      </c>
      <c r="G33" s="1315">
        <f t="shared" si="0"/>
        <v>100</v>
      </c>
      <c r="H33" s="1314"/>
      <c r="I33" s="1315">
        <f t="shared" si="1"/>
        <v>0</v>
      </c>
      <c r="J33" s="1315">
        <f t="shared" si="2"/>
        <v>0</v>
      </c>
      <c r="K33" s="1316"/>
    </row>
    <row r="34" spans="1:11" ht="12.75" hidden="1" customHeight="1" x14ac:dyDescent="0.25">
      <c r="A34" s="170"/>
      <c r="B34" s="149"/>
      <c r="C34" s="180">
        <v>4110</v>
      </c>
      <c r="D34" s="173" t="s">
        <v>42</v>
      </c>
      <c r="E34" s="174"/>
      <c r="F34" s="174"/>
      <c r="G34" s="175" t="e">
        <f t="shared" si="0"/>
        <v>#DIV/0!</v>
      </c>
      <c r="H34" s="174"/>
      <c r="I34" s="175" t="e">
        <f t="shared" si="1"/>
        <v>#DIV/0!</v>
      </c>
      <c r="J34" s="175" t="e">
        <f t="shared" si="2"/>
        <v>#DIV/0!</v>
      </c>
      <c r="K34" s="177"/>
    </row>
    <row r="35" spans="1:11" ht="12.75" customHeight="1" x14ac:dyDescent="0.25">
      <c r="A35" s="170"/>
      <c r="B35" s="314"/>
      <c r="C35" s="1181">
        <v>6050</v>
      </c>
      <c r="D35" s="1259" t="s">
        <v>61</v>
      </c>
      <c r="E35" s="329">
        <v>40000</v>
      </c>
      <c r="F35" s="329">
        <v>40000</v>
      </c>
      <c r="G35" s="112">
        <f t="shared" si="0"/>
        <v>100</v>
      </c>
      <c r="H35" s="329"/>
      <c r="I35" s="112"/>
      <c r="J35" s="112"/>
      <c r="K35" s="330"/>
    </row>
    <row r="36" spans="1:11" ht="12.75" customHeight="1" x14ac:dyDescent="0.25">
      <c r="A36" s="170"/>
      <c r="B36" s="995">
        <v>85404</v>
      </c>
      <c r="C36" s="1179"/>
      <c r="D36" s="1180" t="s">
        <v>224</v>
      </c>
      <c r="E36" s="1121">
        <f>SUM(E38:E43)</f>
        <v>71207</v>
      </c>
      <c r="F36" s="1121">
        <f>SUM(F38:F43)</f>
        <v>71207</v>
      </c>
      <c r="G36" s="1020">
        <f>SUM(F36/E36*100)</f>
        <v>100</v>
      </c>
      <c r="H36" s="1121">
        <f>SUM(H38:H43)</f>
        <v>87448</v>
      </c>
      <c r="I36" s="1020">
        <f>SUM(H36/F36*100)</f>
        <v>122.80815088404229</v>
      </c>
      <c r="J36" s="1020">
        <f>SUM(H36/E36*100)</f>
        <v>122.80815088404229</v>
      </c>
      <c r="K36" s="1123"/>
    </row>
    <row r="37" spans="1:11" ht="12.75" customHeight="1" x14ac:dyDescent="0.25">
      <c r="A37" s="373"/>
      <c r="B37" s="149"/>
      <c r="C37" s="203"/>
      <c r="D37" s="1565" t="s">
        <v>133</v>
      </c>
      <c r="E37" s="1566"/>
      <c r="F37" s="1566"/>
      <c r="G37" s="1567"/>
      <c r="H37" s="1566"/>
      <c r="I37" s="1567"/>
      <c r="J37" s="1567"/>
      <c r="K37" s="1033"/>
    </row>
    <row r="38" spans="1:11" ht="12.75" customHeight="1" x14ac:dyDescent="0.25">
      <c r="A38" s="373"/>
      <c r="B38" s="149"/>
      <c r="C38" s="384">
        <v>4010</v>
      </c>
      <c r="D38" s="273" t="s">
        <v>39</v>
      </c>
      <c r="E38" s="274">
        <v>53716</v>
      </c>
      <c r="F38" s="274">
        <v>53716</v>
      </c>
      <c r="G38" s="258">
        <f t="shared" si="0"/>
        <v>100</v>
      </c>
      <c r="H38" s="274">
        <v>65448</v>
      </c>
      <c r="I38" s="275">
        <f t="shared" ref="I38:I43" si="3">SUM(H38/F38*100)</f>
        <v>121.84079231513887</v>
      </c>
      <c r="J38" s="275">
        <f t="shared" ref="J38:J43" si="4">SUM(H38/E38*100)</f>
        <v>121.84079231513887</v>
      </c>
      <c r="K38" s="278"/>
    </row>
    <row r="39" spans="1:11" ht="12.75" customHeight="1" x14ac:dyDescent="0.25">
      <c r="A39" s="373"/>
      <c r="B39" s="149"/>
      <c r="C39" s="180">
        <v>4040</v>
      </c>
      <c r="D39" s="173" t="s">
        <v>41</v>
      </c>
      <c r="E39" s="174">
        <v>2041</v>
      </c>
      <c r="F39" s="174">
        <v>2041</v>
      </c>
      <c r="G39" s="184">
        <f t="shared" si="0"/>
        <v>100</v>
      </c>
      <c r="H39" s="174">
        <v>3700</v>
      </c>
      <c r="I39" s="175">
        <f>SUM(H39/F39*100)</f>
        <v>181.28368446839784</v>
      </c>
      <c r="J39" s="175">
        <f>SUM(H39/E39*100)</f>
        <v>181.28368446839784</v>
      </c>
      <c r="K39" s="177"/>
    </row>
    <row r="40" spans="1:11" ht="12.75" customHeight="1" x14ac:dyDescent="0.25">
      <c r="A40" s="376"/>
      <c r="B40" s="1519"/>
      <c r="C40" s="378">
        <v>4110</v>
      </c>
      <c r="D40" s="379" t="s">
        <v>42</v>
      </c>
      <c r="E40" s="380">
        <v>9700</v>
      </c>
      <c r="F40" s="380">
        <v>9700</v>
      </c>
      <c r="G40" s="550">
        <f t="shared" si="0"/>
        <v>100</v>
      </c>
      <c r="H40" s="380">
        <v>12000</v>
      </c>
      <c r="I40" s="381">
        <f t="shared" si="3"/>
        <v>123.71134020618557</v>
      </c>
      <c r="J40" s="381">
        <f t="shared" si="4"/>
        <v>123.71134020618557</v>
      </c>
      <c r="K40" s="383"/>
    </row>
    <row r="41" spans="1:11" ht="12.75" customHeight="1" x14ac:dyDescent="0.25">
      <c r="A41" s="373"/>
      <c r="B41" s="149"/>
      <c r="C41" s="384">
        <v>4120</v>
      </c>
      <c r="D41" s="273" t="s">
        <v>43</v>
      </c>
      <c r="E41" s="274">
        <v>1400</v>
      </c>
      <c r="F41" s="274">
        <v>1400</v>
      </c>
      <c r="G41" s="258">
        <f t="shared" si="0"/>
        <v>100</v>
      </c>
      <c r="H41" s="274">
        <v>1700</v>
      </c>
      <c r="I41" s="275">
        <f t="shared" si="3"/>
        <v>121.42857142857142</v>
      </c>
      <c r="J41" s="275">
        <f t="shared" si="4"/>
        <v>121.42857142857142</v>
      </c>
      <c r="K41" s="278"/>
    </row>
    <row r="42" spans="1:11" ht="12.75" customHeight="1" x14ac:dyDescent="0.25">
      <c r="A42" s="373"/>
      <c r="B42" s="149"/>
      <c r="C42" s="180">
        <v>4240</v>
      </c>
      <c r="D42" s="173" t="s">
        <v>86</v>
      </c>
      <c r="E42" s="174">
        <v>3500</v>
      </c>
      <c r="F42" s="174">
        <v>3500</v>
      </c>
      <c r="G42" s="184">
        <f t="shared" si="0"/>
        <v>100</v>
      </c>
      <c r="H42" s="174">
        <v>3500</v>
      </c>
      <c r="I42" s="175">
        <f>SUM(H42/F42*100)</f>
        <v>100</v>
      </c>
      <c r="J42" s="175">
        <f>SUM(H42/E42*100)</f>
        <v>100</v>
      </c>
      <c r="K42" s="177"/>
    </row>
    <row r="43" spans="1:11" ht="12.75" customHeight="1" x14ac:dyDescent="0.25">
      <c r="A43" s="373"/>
      <c r="B43" s="149"/>
      <c r="C43" s="107">
        <v>4780</v>
      </c>
      <c r="D43" s="468" t="s">
        <v>134</v>
      </c>
      <c r="E43" s="329">
        <v>850</v>
      </c>
      <c r="F43" s="329">
        <v>850</v>
      </c>
      <c r="G43" s="184">
        <f t="shared" si="0"/>
        <v>100</v>
      </c>
      <c r="H43" s="329">
        <v>1100</v>
      </c>
      <c r="I43" s="175">
        <f t="shared" si="3"/>
        <v>129.41176470588235</v>
      </c>
      <c r="J43" s="175">
        <f t="shared" si="4"/>
        <v>129.41176470588235</v>
      </c>
      <c r="K43" s="330"/>
    </row>
    <row r="44" spans="1:11" s="32" customFormat="1" ht="27.75" customHeight="1" x14ac:dyDescent="0.25">
      <c r="A44" s="689"/>
      <c r="B44" s="528">
        <v>85406</v>
      </c>
      <c r="C44" s="690"/>
      <c r="D44" s="529" t="s">
        <v>176</v>
      </c>
      <c r="E44" s="691">
        <f>SUM(E45+E64)</f>
        <v>1142104</v>
      </c>
      <c r="F44" s="691">
        <f>SUM(F45+F64)</f>
        <v>1142104</v>
      </c>
      <c r="G44" s="692">
        <f t="shared" si="0"/>
        <v>100</v>
      </c>
      <c r="H44" s="693">
        <f>SUM(H45+H64)</f>
        <v>1125176</v>
      </c>
      <c r="I44" s="694">
        <f>SUM(H44/F44*100)</f>
        <v>98.517823245518798</v>
      </c>
      <c r="J44" s="694">
        <f>SUM(H44/E44*100)</f>
        <v>98.517823245518798</v>
      </c>
      <c r="K44" s="479"/>
    </row>
    <row r="45" spans="1:11" s="32" customFormat="1" ht="15" customHeight="1" x14ac:dyDescent="0.25">
      <c r="A45" s="689"/>
      <c r="B45" s="695"/>
      <c r="C45" s="528"/>
      <c r="D45" s="323" t="s">
        <v>177</v>
      </c>
      <c r="E45" s="138">
        <f>SUM(E46:E63)</f>
        <v>1141004</v>
      </c>
      <c r="F45" s="696">
        <f>SUM(F46:F63)</f>
        <v>1141004</v>
      </c>
      <c r="G45" s="697">
        <f t="shared" si="0"/>
        <v>100</v>
      </c>
      <c r="H45" s="477">
        <f>SUM(H46:H63)</f>
        <v>1125176</v>
      </c>
      <c r="I45" s="478">
        <f>SUM(H45/F45*100)</f>
        <v>98.612800656264127</v>
      </c>
      <c r="J45" s="478">
        <f>SUM(H45/E45*100)</f>
        <v>98.612800656264127</v>
      </c>
      <c r="K45" s="479"/>
    </row>
    <row r="46" spans="1:11" s="32" customFormat="1" ht="12.75" customHeight="1" x14ac:dyDescent="0.25">
      <c r="A46" s="660"/>
      <c r="B46" s="153"/>
      <c r="C46" s="99">
        <v>3020</v>
      </c>
      <c r="D46" s="116" t="s">
        <v>37</v>
      </c>
      <c r="E46" s="661">
        <v>1446</v>
      </c>
      <c r="F46" s="661">
        <v>1446</v>
      </c>
      <c r="G46" s="662">
        <f t="shared" si="0"/>
        <v>100</v>
      </c>
      <c r="H46" s="238">
        <v>1446</v>
      </c>
      <c r="I46" s="482">
        <f t="shared" si="1"/>
        <v>100</v>
      </c>
      <c r="J46" s="482">
        <f t="shared" si="2"/>
        <v>100</v>
      </c>
      <c r="K46" s="698"/>
    </row>
    <row r="47" spans="1:11" ht="12.75" customHeight="1" x14ac:dyDescent="0.25">
      <c r="A47" s="660"/>
      <c r="B47" s="153"/>
      <c r="C47" s="180">
        <v>4010</v>
      </c>
      <c r="D47" s="173" t="s">
        <v>39</v>
      </c>
      <c r="E47" s="174">
        <v>808159</v>
      </c>
      <c r="F47" s="174">
        <v>808159</v>
      </c>
      <c r="G47" s="175">
        <f t="shared" si="0"/>
        <v>100</v>
      </c>
      <c r="H47" s="174">
        <v>790754</v>
      </c>
      <c r="I47" s="175">
        <f t="shared" si="1"/>
        <v>97.846339643560242</v>
      </c>
      <c r="J47" s="175">
        <f t="shared" si="2"/>
        <v>97.846339643560242</v>
      </c>
      <c r="K47" s="177"/>
    </row>
    <row r="48" spans="1:11" ht="12.75" customHeight="1" x14ac:dyDescent="0.25">
      <c r="A48" s="660"/>
      <c r="B48" s="153"/>
      <c r="C48" s="180">
        <v>4040</v>
      </c>
      <c r="D48" s="173" t="s">
        <v>41</v>
      </c>
      <c r="E48" s="174">
        <v>58957</v>
      </c>
      <c r="F48" s="174">
        <v>58957</v>
      </c>
      <c r="G48" s="175">
        <f t="shared" si="0"/>
        <v>100</v>
      </c>
      <c r="H48" s="174">
        <v>64976</v>
      </c>
      <c r="I48" s="175">
        <f t="shared" si="1"/>
        <v>110.2091354716149</v>
      </c>
      <c r="J48" s="175">
        <f t="shared" si="2"/>
        <v>110.2091354716149</v>
      </c>
      <c r="K48" s="177"/>
    </row>
    <row r="49" spans="1:11" ht="12.75" customHeight="1" x14ac:dyDescent="0.25">
      <c r="A49" s="660"/>
      <c r="B49" s="153"/>
      <c r="C49" s="180">
        <v>4110</v>
      </c>
      <c r="D49" s="173" t="s">
        <v>42</v>
      </c>
      <c r="E49" s="174">
        <v>144158</v>
      </c>
      <c r="F49" s="174">
        <v>144158</v>
      </c>
      <c r="G49" s="175">
        <f t="shared" si="0"/>
        <v>100</v>
      </c>
      <c r="H49" s="174">
        <v>140213</v>
      </c>
      <c r="I49" s="175">
        <f t="shared" si="1"/>
        <v>97.263419303819418</v>
      </c>
      <c r="J49" s="175">
        <f t="shared" si="2"/>
        <v>97.263419303819418</v>
      </c>
      <c r="K49" s="177"/>
    </row>
    <row r="50" spans="1:11" ht="12.75" customHeight="1" x14ac:dyDescent="0.25">
      <c r="A50" s="660"/>
      <c r="B50" s="153"/>
      <c r="C50" s="180">
        <v>4120</v>
      </c>
      <c r="D50" s="173" t="s">
        <v>43</v>
      </c>
      <c r="E50" s="174">
        <v>20654</v>
      </c>
      <c r="F50" s="174">
        <v>20654</v>
      </c>
      <c r="G50" s="175">
        <f t="shared" si="0"/>
        <v>100</v>
      </c>
      <c r="H50" s="174">
        <v>20089</v>
      </c>
      <c r="I50" s="175">
        <f t="shared" si="1"/>
        <v>97.264452406313552</v>
      </c>
      <c r="J50" s="175">
        <f t="shared" si="2"/>
        <v>97.264452406313552</v>
      </c>
      <c r="K50" s="177"/>
    </row>
    <row r="51" spans="1:11" ht="12.75" customHeight="1" x14ac:dyDescent="0.25">
      <c r="A51" s="660"/>
      <c r="B51" s="153"/>
      <c r="C51" s="180">
        <v>4170</v>
      </c>
      <c r="D51" s="173" t="s">
        <v>45</v>
      </c>
      <c r="E51" s="174">
        <v>1000</v>
      </c>
      <c r="F51" s="174">
        <v>1000</v>
      </c>
      <c r="G51" s="175">
        <f t="shared" si="0"/>
        <v>100</v>
      </c>
      <c r="H51" s="174">
        <v>1000</v>
      </c>
      <c r="I51" s="175">
        <f t="shared" si="1"/>
        <v>100</v>
      </c>
      <c r="J51" s="175">
        <f t="shared" si="2"/>
        <v>100</v>
      </c>
      <c r="K51" s="177"/>
    </row>
    <row r="52" spans="1:11" ht="12.75" customHeight="1" x14ac:dyDescent="0.25">
      <c r="A52" s="660"/>
      <c r="B52" s="153"/>
      <c r="C52" s="180">
        <v>4210</v>
      </c>
      <c r="D52" s="173" t="s">
        <v>31</v>
      </c>
      <c r="E52" s="174">
        <v>16160</v>
      </c>
      <c r="F52" s="174">
        <v>16160</v>
      </c>
      <c r="G52" s="175">
        <f t="shared" si="0"/>
        <v>100</v>
      </c>
      <c r="H52" s="174">
        <v>16160</v>
      </c>
      <c r="I52" s="175">
        <f t="shared" si="1"/>
        <v>100</v>
      </c>
      <c r="J52" s="175">
        <f t="shared" si="2"/>
        <v>100</v>
      </c>
      <c r="K52" s="177"/>
    </row>
    <row r="53" spans="1:11" ht="27" hidden="1" customHeight="1" x14ac:dyDescent="0.25">
      <c r="A53" s="660"/>
      <c r="B53" s="153"/>
      <c r="C53" s="181">
        <v>4230</v>
      </c>
      <c r="D53" s="182" t="s">
        <v>101</v>
      </c>
      <c r="E53" s="183"/>
      <c r="F53" s="183"/>
      <c r="G53" s="184" t="e">
        <f t="shared" si="0"/>
        <v>#DIV/0!</v>
      </c>
      <c r="H53" s="183"/>
      <c r="I53" s="184" t="e">
        <f t="shared" si="1"/>
        <v>#DIV/0!</v>
      </c>
      <c r="J53" s="184" t="e">
        <f t="shared" si="2"/>
        <v>#DIV/0!</v>
      </c>
      <c r="K53" s="177"/>
    </row>
    <row r="54" spans="1:11" ht="12.75" customHeight="1" x14ac:dyDescent="0.25">
      <c r="A54" s="660"/>
      <c r="B54" s="153"/>
      <c r="C54" s="180">
        <v>4240</v>
      </c>
      <c r="D54" s="173" t="s">
        <v>86</v>
      </c>
      <c r="E54" s="174">
        <v>5000</v>
      </c>
      <c r="F54" s="174">
        <v>5000</v>
      </c>
      <c r="G54" s="175">
        <f t="shared" si="0"/>
        <v>100</v>
      </c>
      <c r="H54" s="174">
        <v>5000</v>
      </c>
      <c r="I54" s="175">
        <f t="shared" si="1"/>
        <v>100</v>
      </c>
      <c r="J54" s="175">
        <f t="shared" si="2"/>
        <v>100</v>
      </c>
      <c r="K54" s="177"/>
    </row>
    <row r="55" spans="1:11" ht="12.75" customHeight="1" x14ac:dyDescent="0.25">
      <c r="A55" s="660"/>
      <c r="B55" s="153"/>
      <c r="C55" s="180">
        <v>4260</v>
      </c>
      <c r="D55" s="173" t="s">
        <v>46</v>
      </c>
      <c r="E55" s="174">
        <v>18700</v>
      </c>
      <c r="F55" s="174">
        <v>18700</v>
      </c>
      <c r="G55" s="175">
        <f t="shared" si="0"/>
        <v>100</v>
      </c>
      <c r="H55" s="174">
        <v>18700</v>
      </c>
      <c r="I55" s="175">
        <f t="shared" si="1"/>
        <v>100</v>
      </c>
      <c r="J55" s="175">
        <f t="shared" si="2"/>
        <v>100</v>
      </c>
      <c r="K55" s="177"/>
    </row>
    <row r="56" spans="1:11" ht="12.75" customHeight="1" x14ac:dyDescent="0.25">
      <c r="A56" s="660"/>
      <c r="B56" s="153"/>
      <c r="C56" s="597">
        <v>4270</v>
      </c>
      <c r="D56" s="567" t="s">
        <v>202</v>
      </c>
      <c r="E56" s="598">
        <v>3000</v>
      </c>
      <c r="F56" s="598">
        <v>3000</v>
      </c>
      <c r="G56" s="175">
        <f t="shared" si="0"/>
        <v>100</v>
      </c>
      <c r="H56" s="598">
        <v>3000</v>
      </c>
      <c r="I56" s="175">
        <f t="shared" ref="I56" si="5">SUM(H56/F56*100)</f>
        <v>100</v>
      </c>
      <c r="J56" s="175">
        <f t="shared" ref="J56" si="6">SUM(H56/E56*100)</f>
        <v>100</v>
      </c>
      <c r="K56" s="601"/>
    </row>
    <row r="57" spans="1:11" ht="12.75" customHeight="1" x14ac:dyDescent="0.25">
      <c r="A57" s="660"/>
      <c r="B57" s="153"/>
      <c r="C57" s="180">
        <v>4280</v>
      </c>
      <c r="D57" s="173" t="s">
        <v>48</v>
      </c>
      <c r="E57" s="174">
        <v>1300</v>
      </c>
      <c r="F57" s="174">
        <v>1300</v>
      </c>
      <c r="G57" s="175">
        <f t="shared" si="0"/>
        <v>100</v>
      </c>
      <c r="H57" s="174">
        <v>1600</v>
      </c>
      <c r="I57" s="175">
        <f t="shared" si="1"/>
        <v>123.07692307692308</v>
      </c>
      <c r="J57" s="175">
        <f t="shared" si="2"/>
        <v>123.07692307692308</v>
      </c>
      <c r="K57" s="177"/>
    </row>
    <row r="58" spans="1:11" ht="12.75" customHeight="1" x14ac:dyDescent="0.25">
      <c r="A58" s="660"/>
      <c r="B58" s="153"/>
      <c r="C58" s="180">
        <v>4300</v>
      </c>
      <c r="D58" s="187" t="s">
        <v>22</v>
      </c>
      <c r="E58" s="174">
        <v>5300</v>
      </c>
      <c r="F58" s="174">
        <v>5300</v>
      </c>
      <c r="G58" s="175">
        <f t="shared" si="0"/>
        <v>100</v>
      </c>
      <c r="H58" s="174">
        <v>5000</v>
      </c>
      <c r="I58" s="175">
        <f t="shared" si="1"/>
        <v>94.339622641509436</v>
      </c>
      <c r="J58" s="175">
        <f t="shared" si="2"/>
        <v>94.339622641509436</v>
      </c>
      <c r="K58" s="177"/>
    </row>
    <row r="59" spans="1:11" ht="12.75" customHeight="1" x14ac:dyDescent="0.25">
      <c r="A59" s="660"/>
      <c r="B59" s="153"/>
      <c r="C59" s="180">
        <v>4360</v>
      </c>
      <c r="D59" s="935" t="s">
        <v>228</v>
      </c>
      <c r="E59" s="174">
        <v>2000</v>
      </c>
      <c r="F59" s="174">
        <v>2000</v>
      </c>
      <c r="G59" s="175">
        <f t="shared" si="0"/>
        <v>100</v>
      </c>
      <c r="H59" s="174">
        <v>2000</v>
      </c>
      <c r="I59" s="175">
        <f t="shared" si="1"/>
        <v>100</v>
      </c>
      <c r="J59" s="175">
        <f t="shared" si="2"/>
        <v>100</v>
      </c>
      <c r="K59" s="177"/>
    </row>
    <row r="60" spans="1:11" ht="33" customHeight="1" x14ac:dyDescent="0.25">
      <c r="A60" s="660"/>
      <c r="B60" s="153"/>
      <c r="C60" s="181">
        <v>4400</v>
      </c>
      <c r="D60" s="263" t="s">
        <v>166</v>
      </c>
      <c r="E60" s="183">
        <v>6800</v>
      </c>
      <c r="F60" s="183">
        <v>6800</v>
      </c>
      <c r="G60" s="184">
        <f t="shared" si="0"/>
        <v>100</v>
      </c>
      <c r="H60" s="183">
        <v>6800</v>
      </c>
      <c r="I60" s="184">
        <f t="shared" si="1"/>
        <v>100</v>
      </c>
      <c r="J60" s="184">
        <f t="shared" si="2"/>
        <v>100</v>
      </c>
      <c r="K60" s="186"/>
    </row>
    <row r="61" spans="1:11" ht="12.75" customHeight="1" x14ac:dyDescent="0.25">
      <c r="A61" s="660"/>
      <c r="B61" s="153"/>
      <c r="C61" s="180">
        <v>4410</v>
      </c>
      <c r="D61" s="173" t="s">
        <v>54</v>
      </c>
      <c r="E61" s="174">
        <v>5800</v>
      </c>
      <c r="F61" s="174">
        <v>5800</v>
      </c>
      <c r="G61" s="175">
        <f t="shared" si="0"/>
        <v>100</v>
      </c>
      <c r="H61" s="174">
        <v>5800</v>
      </c>
      <c r="I61" s="175">
        <f t="shared" si="1"/>
        <v>100</v>
      </c>
      <c r="J61" s="175">
        <f t="shared" si="2"/>
        <v>100</v>
      </c>
      <c r="K61" s="177"/>
    </row>
    <row r="62" spans="1:11" ht="12.75" customHeight="1" x14ac:dyDescent="0.25">
      <c r="A62" s="660"/>
      <c r="B62" s="153"/>
      <c r="C62" s="180">
        <v>4440</v>
      </c>
      <c r="D62" s="173" t="s">
        <v>55</v>
      </c>
      <c r="E62" s="174">
        <v>41310</v>
      </c>
      <c r="F62" s="174">
        <v>41310</v>
      </c>
      <c r="G62" s="175">
        <f t="shared" si="0"/>
        <v>100</v>
      </c>
      <c r="H62" s="174">
        <v>41378</v>
      </c>
      <c r="I62" s="175">
        <f t="shared" si="1"/>
        <v>100.16460905349793</v>
      </c>
      <c r="J62" s="175">
        <f t="shared" si="2"/>
        <v>100.16460905349793</v>
      </c>
      <c r="K62" s="177"/>
    </row>
    <row r="63" spans="1:11" ht="37.5" customHeight="1" x14ac:dyDescent="0.25">
      <c r="A63" s="660"/>
      <c r="B63" s="153"/>
      <c r="C63" s="181">
        <v>4700</v>
      </c>
      <c r="D63" s="320" t="s">
        <v>60</v>
      </c>
      <c r="E63" s="183">
        <v>1260</v>
      </c>
      <c r="F63" s="183">
        <v>1260</v>
      </c>
      <c r="G63" s="184">
        <f t="shared" si="0"/>
        <v>100</v>
      </c>
      <c r="H63" s="183">
        <v>1260</v>
      </c>
      <c r="I63" s="184">
        <f t="shared" si="1"/>
        <v>100</v>
      </c>
      <c r="J63" s="184">
        <f t="shared" si="2"/>
        <v>100</v>
      </c>
      <c r="K63" s="186"/>
    </row>
    <row r="64" spans="1:11" ht="15" customHeight="1" x14ac:dyDescent="0.25">
      <c r="A64" s="660"/>
      <c r="B64" s="153"/>
      <c r="C64" s="1120"/>
      <c r="D64" s="1042" t="s">
        <v>135</v>
      </c>
      <c r="E64" s="1043">
        <f>SUM(E65:E66)</f>
        <v>1100</v>
      </c>
      <c r="F64" s="1043">
        <f>SUM(F65:F66)</f>
        <v>1100</v>
      </c>
      <c r="G64" s="1254">
        <f t="shared" si="0"/>
        <v>100</v>
      </c>
      <c r="H64" s="1043">
        <f>SUM(H65:H66)</f>
        <v>0</v>
      </c>
      <c r="I64" s="478">
        <f t="shared" ref="I64:I65" si="7">SUM(H64/F64*100)</f>
        <v>0</v>
      </c>
      <c r="J64" s="478">
        <f t="shared" ref="J64:J65" si="8">SUM(H64/E64*100)</f>
        <v>0</v>
      </c>
      <c r="K64" s="1255"/>
    </row>
    <row r="65" spans="1:11" ht="12.75" customHeight="1" x14ac:dyDescent="0.25">
      <c r="A65" s="660"/>
      <c r="B65" s="153"/>
      <c r="C65" s="1256">
        <v>4010</v>
      </c>
      <c r="D65" s="1165" t="s">
        <v>39</v>
      </c>
      <c r="E65" s="1257">
        <v>1100</v>
      </c>
      <c r="F65" s="1257">
        <v>1100</v>
      </c>
      <c r="G65" s="658">
        <f>SUM(F65/E65*100)</f>
        <v>100</v>
      </c>
      <c r="H65" s="1257"/>
      <c r="I65" s="482">
        <f t="shared" si="7"/>
        <v>0</v>
      </c>
      <c r="J65" s="482">
        <f t="shared" si="8"/>
        <v>0</v>
      </c>
      <c r="K65" s="1258"/>
    </row>
    <row r="66" spans="1:11" ht="12.75" hidden="1" customHeight="1" x14ac:dyDescent="0.25">
      <c r="A66" s="660"/>
      <c r="B66" s="153"/>
      <c r="C66" s="180">
        <v>4110</v>
      </c>
      <c r="D66" s="173" t="s">
        <v>42</v>
      </c>
      <c r="E66" s="174"/>
      <c r="F66" s="174"/>
      <c r="G66" s="887" t="e">
        <f t="shared" si="0"/>
        <v>#DIV/0!</v>
      </c>
      <c r="H66" s="174"/>
      <c r="I66" s="889" t="e">
        <f t="shared" si="1"/>
        <v>#DIV/0!</v>
      </c>
      <c r="J66" s="889" t="e">
        <f t="shared" si="2"/>
        <v>#DIV/0!</v>
      </c>
      <c r="K66" s="927"/>
    </row>
    <row r="67" spans="1:11" s="6" customFormat="1" ht="15" customHeight="1" x14ac:dyDescent="0.25">
      <c r="A67" s="1243"/>
      <c r="B67" s="995">
        <v>85410</v>
      </c>
      <c r="C67" s="995"/>
      <c r="D67" s="1042" t="s">
        <v>178</v>
      </c>
      <c r="E67" s="1018">
        <f>SUM(E69+E82+E85)</f>
        <v>443241</v>
      </c>
      <c r="F67" s="1018">
        <f>SUM(F69+F82+F85)</f>
        <v>443241</v>
      </c>
      <c r="G67" s="1019">
        <f t="shared" si="0"/>
        <v>100</v>
      </c>
      <c r="H67" s="1018">
        <f>SUM(H69+H82+H85)</f>
        <v>421519</v>
      </c>
      <c r="I67" s="1020">
        <f t="shared" si="1"/>
        <v>95.099280075624776</v>
      </c>
      <c r="J67" s="1020">
        <f t="shared" si="2"/>
        <v>95.099280075624776</v>
      </c>
      <c r="K67" s="1022"/>
    </row>
    <row r="68" spans="1:11" ht="13.5" hidden="1" customHeight="1" x14ac:dyDescent="0.25">
      <c r="A68" s="373"/>
      <c r="B68" s="149"/>
      <c r="C68" s="233">
        <v>6060</v>
      </c>
      <c r="D68" s="472" t="s">
        <v>62</v>
      </c>
      <c r="E68" s="329"/>
      <c r="F68" s="329"/>
      <c r="G68" s="112" t="e">
        <f t="shared" si="0"/>
        <v>#DIV/0!</v>
      </c>
      <c r="H68" s="329"/>
      <c r="I68" s="112" t="e">
        <f t="shared" ref="I68:I117" si="9">SUM(H68/F68*100)</f>
        <v>#DIV/0!</v>
      </c>
      <c r="J68" s="112" t="e">
        <f t="shared" si="2"/>
        <v>#DIV/0!</v>
      </c>
      <c r="K68" s="330"/>
    </row>
    <row r="69" spans="1:11" ht="16.5" customHeight="1" x14ac:dyDescent="0.25">
      <c r="A69" s="373"/>
      <c r="B69" s="149"/>
      <c r="C69" s="224"/>
      <c r="D69" s="493" t="s">
        <v>140</v>
      </c>
      <c r="E69" s="477">
        <f>SUM(E70:E81)</f>
        <v>443241</v>
      </c>
      <c r="F69" s="477">
        <f>SUM(F70:F81)</f>
        <v>443241</v>
      </c>
      <c r="G69" s="478">
        <f t="shared" si="0"/>
        <v>100</v>
      </c>
      <c r="H69" s="477">
        <f>SUM(H70:H81)</f>
        <v>421519</v>
      </c>
      <c r="I69" s="478">
        <f t="shared" si="9"/>
        <v>95.099280075624776</v>
      </c>
      <c r="J69" s="478">
        <f t="shared" si="2"/>
        <v>95.099280075624776</v>
      </c>
      <c r="K69" s="479"/>
    </row>
    <row r="70" spans="1:11" ht="12.75" customHeight="1" x14ac:dyDescent="0.25">
      <c r="A70" s="373"/>
      <c r="B70" s="149"/>
      <c r="C70" s="229">
        <v>3020</v>
      </c>
      <c r="D70" s="116" t="s">
        <v>37</v>
      </c>
      <c r="E70" s="238">
        <v>558</v>
      </c>
      <c r="F70" s="238">
        <v>558</v>
      </c>
      <c r="G70" s="482">
        <f t="shared" si="0"/>
        <v>100</v>
      </c>
      <c r="H70" s="238">
        <v>300</v>
      </c>
      <c r="I70" s="482">
        <f t="shared" si="9"/>
        <v>53.763440860215049</v>
      </c>
      <c r="J70" s="482">
        <f t="shared" si="2"/>
        <v>53.763440860215049</v>
      </c>
      <c r="K70" s="483"/>
    </row>
    <row r="71" spans="1:11" ht="12.75" customHeight="1" x14ac:dyDescent="0.25">
      <c r="A71" s="373"/>
      <c r="B71" s="149"/>
      <c r="C71" s="181">
        <v>4010</v>
      </c>
      <c r="D71" s="173" t="s">
        <v>39</v>
      </c>
      <c r="E71" s="386">
        <v>199543</v>
      </c>
      <c r="F71" s="386">
        <v>199543</v>
      </c>
      <c r="G71" s="387">
        <f t="shared" si="0"/>
        <v>100</v>
      </c>
      <c r="H71" s="386">
        <v>155518</v>
      </c>
      <c r="I71" s="387">
        <f t="shared" si="9"/>
        <v>77.937086242063117</v>
      </c>
      <c r="J71" s="387">
        <f t="shared" si="2"/>
        <v>77.937086242063117</v>
      </c>
      <c r="K71" s="389"/>
    </row>
    <row r="72" spans="1:11" ht="12.75" customHeight="1" x14ac:dyDescent="0.25">
      <c r="A72" s="373"/>
      <c r="B72" s="149"/>
      <c r="C72" s="181">
        <v>4040</v>
      </c>
      <c r="D72" s="173" t="s">
        <v>41</v>
      </c>
      <c r="E72" s="386">
        <v>11655</v>
      </c>
      <c r="F72" s="386">
        <v>11655</v>
      </c>
      <c r="G72" s="387">
        <f t="shared" si="0"/>
        <v>100</v>
      </c>
      <c r="H72" s="386">
        <v>16961</v>
      </c>
      <c r="I72" s="387">
        <f t="shared" si="9"/>
        <v>145.52552552552552</v>
      </c>
      <c r="J72" s="387">
        <f t="shared" si="2"/>
        <v>145.52552552552552</v>
      </c>
      <c r="K72" s="389"/>
    </row>
    <row r="73" spans="1:11" ht="12.75" customHeight="1" x14ac:dyDescent="0.25">
      <c r="A73" s="373"/>
      <c r="B73" s="149"/>
      <c r="C73" s="181">
        <v>4110</v>
      </c>
      <c r="D73" s="173" t="s">
        <v>42</v>
      </c>
      <c r="E73" s="386">
        <v>38344</v>
      </c>
      <c r="F73" s="386">
        <v>38344</v>
      </c>
      <c r="G73" s="387">
        <f t="shared" si="0"/>
        <v>100</v>
      </c>
      <c r="H73" s="386">
        <v>23503</v>
      </c>
      <c r="I73" s="387">
        <f t="shared" si="9"/>
        <v>61.295117880242024</v>
      </c>
      <c r="J73" s="387">
        <f t="shared" si="2"/>
        <v>61.295117880242024</v>
      </c>
      <c r="K73" s="389"/>
    </row>
    <row r="74" spans="1:11" ht="12.75" customHeight="1" x14ac:dyDescent="0.25">
      <c r="A74" s="376"/>
      <c r="B74" s="1519"/>
      <c r="C74" s="548">
        <v>4120</v>
      </c>
      <c r="D74" s="379" t="s">
        <v>43</v>
      </c>
      <c r="E74" s="1568">
        <v>5435</v>
      </c>
      <c r="F74" s="1568">
        <v>5435</v>
      </c>
      <c r="G74" s="1569">
        <f t="shared" si="0"/>
        <v>100</v>
      </c>
      <c r="H74" s="1568">
        <v>3313</v>
      </c>
      <c r="I74" s="1569">
        <f t="shared" si="9"/>
        <v>60.956761729530818</v>
      </c>
      <c r="J74" s="1569">
        <f t="shared" si="2"/>
        <v>60.956761729530818</v>
      </c>
      <c r="K74" s="1570"/>
    </row>
    <row r="75" spans="1:11" ht="12.75" customHeight="1" x14ac:dyDescent="0.25">
      <c r="A75" s="373"/>
      <c r="B75" s="149"/>
      <c r="C75" s="298">
        <v>4210</v>
      </c>
      <c r="D75" s="299" t="s">
        <v>31</v>
      </c>
      <c r="E75" s="542">
        <v>10000</v>
      </c>
      <c r="F75" s="542">
        <v>10000</v>
      </c>
      <c r="G75" s="543">
        <f t="shared" si="0"/>
        <v>100</v>
      </c>
      <c r="H75" s="542">
        <v>10000</v>
      </c>
      <c r="I75" s="543">
        <f t="shared" si="9"/>
        <v>100</v>
      </c>
      <c r="J75" s="543">
        <f t="shared" si="2"/>
        <v>100</v>
      </c>
      <c r="K75" s="664"/>
    </row>
    <row r="76" spans="1:11" ht="12.75" customHeight="1" x14ac:dyDescent="0.25">
      <c r="A76" s="373"/>
      <c r="B76" s="149"/>
      <c r="C76" s="181">
        <v>4260</v>
      </c>
      <c r="D76" s="264" t="s">
        <v>46</v>
      </c>
      <c r="E76" s="386">
        <v>47250</v>
      </c>
      <c r="F76" s="386">
        <v>47250</v>
      </c>
      <c r="G76" s="387">
        <f t="shared" si="0"/>
        <v>100</v>
      </c>
      <c r="H76" s="386">
        <v>45000</v>
      </c>
      <c r="I76" s="387">
        <f t="shared" si="9"/>
        <v>95.238095238095227</v>
      </c>
      <c r="J76" s="387">
        <f t="shared" si="2"/>
        <v>95.238095238095227</v>
      </c>
      <c r="K76" s="389"/>
    </row>
    <row r="77" spans="1:11" ht="12.75" customHeight="1" x14ac:dyDescent="0.25">
      <c r="A77" s="373"/>
      <c r="B77" s="149"/>
      <c r="C77" s="181">
        <v>4270</v>
      </c>
      <c r="D77" s="173" t="s">
        <v>47</v>
      </c>
      <c r="E77" s="386">
        <v>5000</v>
      </c>
      <c r="F77" s="386">
        <v>5000</v>
      </c>
      <c r="G77" s="387">
        <f t="shared" si="0"/>
        <v>100</v>
      </c>
      <c r="H77" s="386">
        <v>16000</v>
      </c>
      <c r="I77" s="387">
        <f t="shared" si="9"/>
        <v>320</v>
      </c>
      <c r="J77" s="387">
        <f t="shared" si="2"/>
        <v>320</v>
      </c>
      <c r="K77" s="389"/>
    </row>
    <row r="78" spans="1:11" ht="12.75" customHeight="1" x14ac:dyDescent="0.25">
      <c r="A78" s="373"/>
      <c r="B78" s="149"/>
      <c r="C78" s="181">
        <v>4280</v>
      </c>
      <c r="D78" s="173" t="s">
        <v>48</v>
      </c>
      <c r="E78" s="386">
        <v>200</v>
      </c>
      <c r="F78" s="386">
        <v>200</v>
      </c>
      <c r="G78" s="387">
        <f t="shared" si="0"/>
        <v>100</v>
      </c>
      <c r="H78" s="386"/>
      <c r="I78" s="387">
        <f t="shared" si="9"/>
        <v>0</v>
      </c>
      <c r="J78" s="387">
        <f t="shared" si="2"/>
        <v>0</v>
      </c>
      <c r="K78" s="389"/>
    </row>
    <row r="79" spans="1:11" ht="12.75" customHeight="1" x14ac:dyDescent="0.25">
      <c r="A79" s="373"/>
      <c r="B79" s="149"/>
      <c r="C79" s="181">
        <v>4300</v>
      </c>
      <c r="D79" s="187" t="s">
        <v>22</v>
      </c>
      <c r="E79" s="386">
        <v>112570</v>
      </c>
      <c r="F79" s="386">
        <v>112570</v>
      </c>
      <c r="G79" s="387">
        <f t="shared" si="0"/>
        <v>100</v>
      </c>
      <c r="H79" s="386">
        <v>140700</v>
      </c>
      <c r="I79" s="387">
        <f t="shared" si="9"/>
        <v>124.98889579817003</v>
      </c>
      <c r="J79" s="387">
        <f t="shared" si="2"/>
        <v>124.98889579817003</v>
      </c>
      <c r="K79" s="389"/>
    </row>
    <row r="80" spans="1:11" ht="12.75" customHeight="1" x14ac:dyDescent="0.25">
      <c r="A80" s="373"/>
      <c r="B80" s="149"/>
      <c r="C80" s="181">
        <v>4360</v>
      </c>
      <c r="D80" s="935" t="s">
        <v>228</v>
      </c>
      <c r="E80" s="386">
        <v>600</v>
      </c>
      <c r="F80" s="386">
        <v>600</v>
      </c>
      <c r="G80" s="387">
        <f t="shared" si="0"/>
        <v>100</v>
      </c>
      <c r="H80" s="386">
        <v>600</v>
      </c>
      <c r="I80" s="387">
        <f t="shared" si="9"/>
        <v>100</v>
      </c>
      <c r="J80" s="387">
        <f t="shared" si="2"/>
        <v>100</v>
      </c>
      <c r="K80" s="389"/>
    </row>
    <row r="81" spans="1:11" ht="12.75" customHeight="1" x14ac:dyDescent="0.25">
      <c r="A81" s="373"/>
      <c r="B81" s="149"/>
      <c r="C81" s="181">
        <v>4440</v>
      </c>
      <c r="D81" s="173" t="s">
        <v>55</v>
      </c>
      <c r="E81" s="386">
        <v>12086</v>
      </c>
      <c r="F81" s="386">
        <v>12086</v>
      </c>
      <c r="G81" s="387">
        <f t="shared" si="0"/>
        <v>100</v>
      </c>
      <c r="H81" s="386">
        <v>9624</v>
      </c>
      <c r="I81" s="387">
        <f t="shared" si="9"/>
        <v>79.629323183849081</v>
      </c>
      <c r="J81" s="387">
        <f t="shared" si="2"/>
        <v>79.629323183849081</v>
      </c>
      <c r="K81" s="389"/>
    </row>
    <row r="82" spans="1:11" ht="15.75" hidden="1" customHeight="1" x14ac:dyDescent="0.25">
      <c r="A82" s="373"/>
      <c r="B82" s="149"/>
      <c r="C82" s="164"/>
      <c r="D82" s="114" t="s">
        <v>135</v>
      </c>
      <c r="E82" s="477">
        <f>SUM(E83:E84)</f>
        <v>0</v>
      </c>
      <c r="F82" s="477">
        <f>SUM(F83:F84)</f>
        <v>0</v>
      </c>
      <c r="G82" s="478" t="e">
        <f t="shared" si="0"/>
        <v>#DIV/0!</v>
      </c>
      <c r="H82" s="477">
        <f>SUM(H83:H84)</f>
        <v>0</v>
      </c>
      <c r="I82" s="478" t="e">
        <f t="shared" si="9"/>
        <v>#DIV/0!</v>
      </c>
      <c r="J82" s="478" t="e">
        <f t="shared" si="2"/>
        <v>#DIV/0!</v>
      </c>
      <c r="K82" s="479"/>
    </row>
    <row r="83" spans="1:11" ht="15.75" hidden="1" customHeight="1" x14ac:dyDescent="0.25">
      <c r="A83" s="373"/>
      <c r="B83" s="149"/>
      <c r="C83" s="181">
        <v>4010</v>
      </c>
      <c r="D83" s="173" t="s">
        <v>39</v>
      </c>
      <c r="E83" s="238"/>
      <c r="F83" s="238"/>
      <c r="G83" s="482" t="e">
        <f t="shared" si="0"/>
        <v>#DIV/0!</v>
      </c>
      <c r="H83" s="238"/>
      <c r="I83" s="482" t="e">
        <f t="shared" si="9"/>
        <v>#DIV/0!</v>
      </c>
      <c r="J83" s="482" t="e">
        <f t="shared" si="2"/>
        <v>#DIV/0!</v>
      </c>
      <c r="K83" s="483"/>
    </row>
    <row r="84" spans="1:11" ht="13.5" hidden="1" customHeight="1" x14ac:dyDescent="0.25">
      <c r="A84" s="373"/>
      <c r="B84" s="149"/>
      <c r="C84" s="149">
        <v>4110</v>
      </c>
      <c r="D84" s="209" t="s">
        <v>42</v>
      </c>
      <c r="E84" s="391"/>
      <c r="F84" s="391"/>
      <c r="G84" s="392" t="e">
        <f t="shared" si="0"/>
        <v>#DIV/0!</v>
      </c>
      <c r="H84" s="391"/>
      <c r="I84" s="392" t="e">
        <f t="shared" si="9"/>
        <v>#DIV/0!</v>
      </c>
      <c r="J84" s="392" t="e">
        <f t="shared" si="2"/>
        <v>#DIV/0!</v>
      </c>
      <c r="K84" s="393"/>
    </row>
    <row r="85" spans="1:11" ht="13.5" hidden="1" customHeight="1" x14ac:dyDescent="0.25">
      <c r="A85" s="373"/>
      <c r="B85" s="149"/>
      <c r="C85" s="1011"/>
      <c r="D85" s="1042" t="s">
        <v>135</v>
      </c>
      <c r="E85" s="1184">
        <f>SUM(E86:E88)</f>
        <v>0</v>
      </c>
      <c r="F85" s="1184">
        <f>SUM(F86:F88)</f>
        <v>0</v>
      </c>
      <c r="G85" s="478" t="e">
        <f t="shared" si="0"/>
        <v>#DIV/0!</v>
      </c>
      <c r="H85" s="1184">
        <f>SUM(H86:H88)</f>
        <v>0</v>
      </c>
      <c r="I85" s="478" t="e">
        <f>SUM(H85/F85*100)</f>
        <v>#DIV/0!</v>
      </c>
      <c r="J85" s="478" t="e">
        <f>SUM(H85/E85*100)</f>
        <v>#DIV/0!</v>
      </c>
      <c r="K85" s="1185"/>
    </row>
    <row r="86" spans="1:11" ht="13.5" hidden="1" customHeight="1" x14ac:dyDescent="0.25">
      <c r="A86" s="373"/>
      <c r="B86" s="149"/>
      <c r="C86" s="991">
        <v>4220</v>
      </c>
      <c r="D86" s="1041" t="s">
        <v>157</v>
      </c>
      <c r="E86" s="1000"/>
      <c r="F86" s="1000"/>
      <c r="G86" s="482" t="e">
        <f t="shared" si="0"/>
        <v>#DIV/0!</v>
      </c>
      <c r="H86" s="1000"/>
      <c r="I86" s="482" t="e">
        <f>SUM(H86/F86*100)</f>
        <v>#DIV/0!</v>
      </c>
      <c r="J86" s="482" t="e">
        <f>SUM(H86/E86*100)</f>
        <v>#DIV/0!</v>
      </c>
      <c r="K86" s="997"/>
    </row>
    <row r="87" spans="1:11" ht="13.5" hidden="1" customHeight="1" x14ac:dyDescent="0.25">
      <c r="A87" s="373"/>
      <c r="B87" s="149"/>
      <c r="C87" s="181">
        <v>4260</v>
      </c>
      <c r="D87" s="264" t="s">
        <v>46</v>
      </c>
      <c r="E87" s="386"/>
      <c r="F87" s="386"/>
      <c r="G87" s="387" t="e">
        <f t="shared" si="0"/>
        <v>#DIV/0!</v>
      </c>
      <c r="H87" s="386"/>
      <c r="I87" s="387" t="e">
        <f>SUM(H87/F87*100)</f>
        <v>#DIV/0!</v>
      </c>
      <c r="J87" s="387" t="e">
        <f>SUM(H87/E87*100)</f>
        <v>#DIV/0!</v>
      </c>
      <c r="K87" s="389"/>
    </row>
    <row r="88" spans="1:11" ht="13.5" hidden="1" customHeight="1" x14ac:dyDescent="0.25">
      <c r="A88" s="373"/>
      <c r="B88" s="149"/>
      <c r="C88" s="233">
        <v>4270</v>
      </c>
      <c r="D88" s="472" t="s">
        <v>47</v>
      </c>
      <c r="E88" s="484"/>
      <c r="F88" s="484"/>
      <c r="G88" s="387" t="e">
        <f t="shared" si="0"/>
        <v>#DIV/0!</v>
      </c>
      <c r="H88" s="484"/>
      <c r="I88" s="387" t="e">
        <f>SUM(H88/F88*100)</f>
        <v>#DIV/0!</v>
      </c>
      <c r="J88" s="387" t="e">
        <f>SUM(H88/E88*100)</f>
        <v>#DIV/0!</v>
      </c>
      <c r="K88" s="485"/>
    </row>
    <row r="89" spans="1:11" ht="48" customHeight="1" x14ac:dyDescent="0.25">
      <c r="A89" s="373"/>
      <c r="B89" s="995">
        <v>85412</v>
      </c>
      <c r="C89" s="1179"/>
      <c r="D89" s="1113" t="s">
        <v>179</v>
      </c>
      <c r="E89" s="1043">
        <f>SUM(E90)</f>
        <v>20000</v>
      </c>
      <c r="F89" s="1043">
        <f>SUM(F90)</f>
        <v>20000</v>
      </c>
      <c r="G89" s="1020">
        <f t="shared" si="0"/>
        <v>100</v>
      </c>
      <c r="H89" s="1043">
        <f>SUM(H90)</f>
        <v>18000</v>
      </c>
      <c r="I89" s="1020">
        <f t="shared" si="9"/>
        <v>90</v>
      </c>
      <c r="J89" s="1020">
        <f t="shared" si="2"/>
        <v>90</v>
      </c>
      <c r="K89" s="1022"/>
    </row>
    <row r="90" spans="1:11" ht="12.75" customHeight="1" x14ac:dyDescent="0.25">
      <c r="A90" s="373"/>
      <c r="B90" s="149"/>
      <c r="C90" s="180">
        <v>4300</v>
      </c>
      <c r="D90" s="187" t="s">
        <v>22</v>
      </c>
      <c r="E90" s="179">
        <v>20000</v>
      </c>
      <c r="F90" s="179">
        <v>20000</v>
      </c>
      <c r="G90" s="205">
        <f t="shared" si="0"/>
        <v>100</v>
      </c>
      <c r="H90" s="179">
        <v>18000</v>
      </c>
      <c r="I90" s="205">
        <f t="shared" si="9"/>
        <v>90</v>
      </c>
      <c r="J90" s="205">
        <f t="shared" si="2"/>
        <v>90</v>
      </c>
      <c r="K90" s="207"/>
    </row>
    <row r="91" spans="1:11" ht="15" hidden="1" customHeight="1" x14ac:dyDescent="0.25">
      <c r="A91" s="376"/>
      <c r="B91" s="1232">
        <v>85415</v>
      </c>
      <c r="C91" s="669"/>
      <c r="D91" s="1233" t="s">
        <v>180</v>
      </c>
      <c r="E91" s="1234">
        <f>SUM(E105+E92+E95+E98+E103+E101)</f>
        <v>0</v>
      </c>
      <c r="F91" s="1234">
        <f>SUM(F105+F92+F95+F98+F103+F101)</f>
        <v>0</v>
      </c>
      <c r="G91" s="1235" t="e">
        <f t="shared" si="0"/>
        <v>#DIV/0!</v>
      </c>
      <c r="H91" s="1234">
        <f>SUM(H105+H92+H95+H98+H103+H101)</f>
        <v>0</v>
      </c>
      <c r="I91" s="1235" t="e">
        <f t="shared" si="9"/>
        <v>#DIV/0!</v>
      </c>
      <c r="J91" s="1235" t="e">
        <f t="shared" si="2"/>
        <v>#DIV/0!</v>
      </c>
      <c r="K91" s="1236"/>
    </row>
    <row r="92" spans="1:11" ht="15" hidden="1" customHeight="1" x14ac:dyDescent="0.25">
      <c r="A92" s="373"/>
      <c r="B92" s="481"/>
      <c r="C92" s="1230"/>
      <c r="D92" s="1231" t="s">
        <v>204</v>
      </c>
      <c r="E92" s="705">
        <f>SUM(E93:E94)</f>
        <v>0</v>
      </c>
      <c r="F92" s="705">
        <f>SUM(F93:F94)</f>
        <v>0</v>
      </c>
      <c r="G92" s="706" t="e">
        <f t="shared" si="0"/>
        <v>#DIV/0!</v>
      </c>
      <c r="H92" s="705"/>
      <c r="I92" s="706"/>
      <c r="J92" s="706"/>
      <c r="K92" s="682"/>
    </row>
    <row r="93" spans="1:11" ht="34.5" hidden="1" customHeight="1" x14ac:dyDescent="0.25">
      <c r="A93" s="373"/>
      <c r="B93" s="481"/>
      <c r="C93" s="669">
        <v>3040</v>
      </c>
      <c r="D93" s="670" t="s">
        <v>206</v>
      </c>
      <c r="E93" s="671"/>
      <c r="F93" s="671"/>
      <c r="G93" s="672" t="e">
        <f t="shared" ref="G93:G103" si="10">SUM(F93/E93*100)</f>
        <v>#DIV/0!</v>
      </c>
      <c r="H93" s="671"/>
      <c r="I93" s="699"/>
      <c r="J93" s="699"/>
      <c r="K93" s="667"/>
    </row>
    <row r="94" spans="1:11" ht="15" hidden="1" customHeight="1" x14ac:dyDescent="0.25">
      <c r="A94" s="373"/>
      <c r="B94" s="481"/>
      <c r="C94" s="673">
        <v>3240</v>
      </c>
      <c r="D94" s="579" t="s">
        <v>181</v>
      </c>
      <c r="E94" s="671"/>
      <c r="F94" s="671"/>
      <c r="G94" s="672" t="e">
        <f t="shared" si="10"/>
        <v>#DIV/0!</v>
      </c>
      <c r="H94" s="671"/>
      <c r="I94" s="699"/>
      <c r="J94" s="699"/>
      <c r="K94" s="667"/>
    </row>
    <row r="95" spans="1:11" ht="15" hidden="1" customHeight="1" x14ac:dyDescent="0.25">
      <c r="A95" s="373"/>
      <c r="B95" s="481"/>
      <c r="C95" s="674"/>
      <c r="D95" s="700" t="s">
        <v>203</v>
      </c>
      <c r="E95" s="675">
        <f>SUM(E96:E97)</f>
        <v>0</v>
      </c>
      <c r="F95" s="675">
        <f>SUM(F96:F97)</f>
        <v>0</v>
      </c>
      <c r="G95" s="699" t="e">
        <f t="shared" si="10"/>
        <v>#DIV/0!</v>
      </c>
      <c r="H95" s="668"/>
      <c r="I95" s="699"/>
      <c r="J95" s="699"/>
      <c r="K95" s="667"/>
    </row>
    <row r="96" spans="1:11" ht="27" hidden="1" customHeight="1" x14ac:dyDescent="0.25">
      <c r="A96" s="373"/>
      <c r="B96" s="701"/>
      <c r="C96" s="676">
        <v>3040</v>
      </c>
      <c r="D96" s="670" t="s">
        <v>206</v>
      </c>
      <c r="E96" s="677"/>
      <c r="F96" s="677"/>
      <c r="G96" s="702"/>
      <c r="H96" s="668"/>
      <c r="I96" s="699"/>
      <c r="J96" s="699"/>
      <c r="K96" s="667"/>
    </row>
    <row r="97" spans="1:11" ht="15" hidden="1" customHeight="1" x14ac:dyDescent="0.25">
      <c r="A97" s="373"/>
      <c r="B97" s="481"/>
      <c r="C97" s="673">
        <v>3240</v>
      </c>
      <c r="D97" s="579" t="s">
        <v>181</v>
      </c>
      <c r="E97" s="678"/>
      <c r="F97" s="678"/>
      <c r="G97" s="699" t="e">
        <f t="shared" si="10"/>
        <v>#DIV/0!</v>
      </c>
      <c r="H97" s="668"/>
      <c r="I97" s="699"/>
      <c r="J97" s="699"/>
      <c r="K97" s="667"/>
    </row>
    <row r="98" spans="1:11" ht="15" hidden="1" customHeight="1" x14ac:dyDescent="0.25">
      <c r="A98" s="373"/>
      <c r="B98" s="481"/>
      <c r="C98" s="674"/>
      <c r="D98" s="700" t="s">
        <v>140</v>
      </c>
      <c r="E98" s="675">
        <f>SUM(E99:E100)</f>
        <v>0</v>
      </c>
      <c r="F98" s="675">
        <f>SUM(F99:F100)</f>
        <v>0</v>
      </c>
      <c r="G98" s="703" t="e">
        <f t="shared" si="10"/>
        <v>#DIV/0!</v>
      </c>
      <c r="H98" s="675"/>
      <c r="I98" s="703"/>
      <c r="J98" s="703"/>
      <c r="K98" s="679"/>
    </row>
    <row r="99" spans="1:11" ht="31.5" hidden="1" customHeight="1" x14ac:dyDescent="0.25">
      <c r="A99" s="373"/>
      <c r="B99" s="701"/>
      <c r="C99" s="676">
        <v>3040</v>
      </c>
      <c r="D99" s="670" t="s">
        <v>206</v>
      </c>
      <c r="E99" s="677"/>
      <c r="F99" s="677"/>
      <c r="G99" s="680" t="e">
        <f t="shared" si="10"/>
        <v>#DIV/0!</v>
      </c>
      <c r="H99" s="704"/>
      <c r="I99" s="226"/>
      <c r="J99" s="226"/>
      <c r="K99" s="227"/>
    </row>
    <row r="100" spans="1:11" ht="15" hidden="1" customHeight="1" x14ac:dyDescent="0.25">
      <c r="A100" s="373"/>
      <c r="B100" s="481"/>
      <c r="C100" s="673">
        <v>3240</v>
      </c>
      <c r="D100" s="579" t="s">
        <v>181</v>
      </c>
      <c r="E100" s="678"/>
      <c r="F100" s="678"/>
      <c r="G100" s="681" t="e">
        <f t="shared" si="10"/>
        <v>#DIV/0!</v>
      </c>
      <c r="H100" s="705"/>
      <c r="I100" s="706"/>
      <c r="J100" s="706"/>
      <c r="K100" s="682"/>
    </row>
    <row r="101" spans="1:11" ht="15" hidden="1" customHeight="1" x14ac:dyDescent="0.25">
      <c r="A101" s="373"/>
      <c r="B101" s="481"/>
      <c r="C101" s="665"/>
      <c r="D101" s="666" t="s">
        <v>205</v>
      </c>
      <c r="E101" s="668">
        <f>SUM(E102:E102)</f>
        <v>0</v>
      </c>
      <c r="F101" s="668">
        <f>SUM(F102:F102)</f>
        <v>0</v>
      </c>
      <c r="G101" s="699" t="e">
        <f t="shared" si="10"/>
        <v>#DIV/0!</v>
      </c>
      <c r="H101" s="668"/>
      <c r="I101" s="699"/>
      <c r="J101" s="699"/>
      <c r="K101" s="667"/>
    </row>
    <row r="102" spans="1:11" ht="15" hidden="1" customHeight="1" x14ac:dyDescent="0.25">
      <c r="A102" s="373"/>
      <c r="B102" s="481"/>
      <c r="C102" s="673">
        <v>3240</v>
      </c>
      <c r="D102" s="579" t="s">
        <v>181</v>
      </c>
      <c r="E102" s="671"/>
      <c r="F102" s="671"/>
      <c r="G102" s="699" t="e">
        <f t="shared" si="10"/>
        <v>#DIV/0!</v>
      </c>
      <c r="H102" s="668"/>
      <c r="I102" s="699"/>
      <c r="J102" s="699"/>
      <c r="K102" s="667"/>
    </row>
    <row r="103" spans="1:11" ht="15" hidden="1" customHeight="1" x14ac:dyDescent="0.25">
      <c r="A103" s="373"/>
      <c r="B103" s="481"/>
      <c r="C103" s="665"/>
      <c r="D103" s="666" t="s">
        <v>133</v>
      </c>
      <c r="E103" s="668">
        <f>SUM(E104:E104)</f>
        <v>0</v>
      </c>
      <c r="F103" s="668">
        <f>SUM(F104:F104)</f>
        <v>0</v>
      </c>
      <c r="G103" s="699" t="e">
        <f t="shared" si="10"/>
        <v>#DIV/0!</v>
      </c>
      <c r="H103" s="668"/>
      <c r="I103" s="699"/>
      <c r="J103" s="699"/>
      <c r="K103" s="667"/>
    </row>
    <row r="104" spans="1:11" ht="15" hidden="1" customHeight="1" x14ac:dyDescent="0.25">
      <c r="A104" s="373"/>
      <c r="B104" s="481"/>
      <c r="C104" s="673">
        <v>3240</v>
      </c>
      <c r="D104" s="579" t="s">
        <v>181</v>
      </c>
      <c r="E104" s="671"/>
      <c r="F104" s="671"/>
      <c r="G104" s="699" t="e">
        <f t="shared" ref="G104:G134" si="11">SUM(F104/E104*100)</f>
        <v>#DIV/0!</v>
      </c>
      <c r="H104" s="668"/>
      <c r="I104" s="699"/>
      <c r="J104" s="699"/>
      <c r="K104" s="667"/>
    </row>
    <row r="105" spans="1:11" ht="15" hidden="1" customHeight="1" x14ac:dyDescent="0.25">
      <c r="A105" s="373"/>
      <c r="B105" s="683"/>
      <c r="C105" s="684"/>
      <c r="D105" s="666" t="s">
        <v>135</v>
      </c>
      <c r="E105" s="668">
        <f>SUM(E106:E109)</f>
        <v>0</v>
      </c>
      <c r="F105" s="668">
        <f>SUM(F106:F109)</f>
        <v>0</v>
      </c>
      <c r="G105" s="699" t="e">
        <f t="shared" si="11"/>
        <v>#DIV/0!</v>
      </c>
      <c r="H105" s="668">
        <f>SUM(H106:H109)</f>
        <v>0</v>
      </c>
      <c r="I105" s="699" t="e">
        <f t="shared" si="9"/>
        <v>#DIV/0!</v>
      </c>
      <c r="J105" s="699" t="e">
        <f t="shared" ref="J105:J117" si="12">SUM(H105/E105*100)</f>
        <v>#DIV/0!</v>
      </c>
      <c r="K105" s="707"/>
    </row>
    <row r="106" spans="1:11" ht="33.75" hidden="1" customHeight="1" x14ac:dyDescent="0.25">
      <c r="A106" s="373"/>
      <c r="B106" s="683"/>
      <c r="C106" s="1186">
        <v>3040</v>
      </c>
      <c r="D106" s="1187" t="s">
        <v>206</v>
      </c>
      <c r="E106" s="1188"/>
      <c r="F106" s="1188"/>
      <c r="G106" s="1189" t="e">
        <f t="shared" si="11"/>
        <v>#DIV/0!</v>
      </c>
      <c r="H106" s="1188"/>
      <c r="I106" s="1189" t="e">
        <f t="shared" si="9"/>
        <v>#DIV/0!</v>
      </c>
      <c r="J106" s="1189" t="e">
        <f t="shared" si="12"/>
        <v>#DIV/0!</v>
      </c>
      <c r="K106" s="1190"/>
    </row>
    <row r="107" spans="1:11" ht="12.9" hidden="1" customHeight="1" x14ac:dyDescent="0.25">
      <c r="A107" s="373"/>
      <c r="B107" s="683"/>
      <c r="C107" s="1191">
        <v>3240</v>
      </c>
      <c r="D107" s="467" t="s">
        <v>181</v>
      </c>
      <c r="E107" s="1192"/>
      <c r="F107" s="1192"/>
      <c r="G107" s="1193" t="e">
        <f t="shared" si="11"/>
        <v>#DIV/0!</v>
      </c>
      <c r="H107" s="1192"/>
      <c r="I107" s="1193" t="e">
        <f t="shared" si="9"/>
        <v>#DIV/0!</v>
      </c>
      <c r="J107" s="1193" t="e">
        <f t="shared" si="12"/>
        <v>#DIV/0!</v>
      </c>
      <c r="K107" s="1194"/>
    </row>
    <row r="108" spans="1:11" ht="12.9" hidden="1" customHeight="1" x14ac:dyDescent="0.25">
      <c r="A108" s="373"/>
      <c r="B108" s="683"/>
      <c r="C108" s="1191">
        <v>4190</v>
      </c>
      <c r="D108" s="467" t="s">
        <v>220</v>
      </c>
      <c r="E108" s="1192"/>
      <c r="F108" s="1192"/>
      <c r="G108" s="175" t="e">
        <f t="shared" si="11"/>
        <v>#DIV/0!</v>
      </c>
      <c r="H108" s="1192"/>
      <c r="I108" s="175" t="e">
        <f>SUM(H108/F108*100)</f>
        <v>#DIV/0!</v>
      </c>
      <c r="J108" s="175" t="e">
        <f t="shared" si="12"/>
        <v>#DIV/0!</v>
      </c>
      <c r="K108" s="1194"/>
    </row>
    <row r="109" spans="1:11" ht="12.9" hidden="1" customHeight="1" x14ac:dyDescent="0.25">
      <c r="A109" s="170"/>
      <c r="B109" s="683"/>
      <c r="C109" s="1260">
        <v>4210</v>
      </c>
      <c r="D109" s="303" t="s">
        <v>31</v>
      </c>
      <c r="E109" s="1261"/>
      <c r="F109" s="1261"/>
      <c r="G109" s="198" t="e">
        <f t="shared" si="11"/>
        <v>#DIV/0!</v>
      </c>
      <c r="H109" s="1261"/>
      <c r="I109" s="198" t="e">
        <f>SUM(H109/F109*100)</f>
        <v>#DIV/0!</v>
      </c>
      <c r="J109" s="198" t="e">
        <f t="shared" si="12"/>
        <v>#DIV/0!</v>
      </c>
      <c r="K109" s="1262"/>
    </row>
    <row r="110" spans="1:11" ht="27.6" customHeight="1" x14ac:dyDescent="0.25">
      <c r="A110" s="170"/>
      <c r="B110" s="1264">
        <v>85416</v>
      </c>
      <c r="C110" s="1264"/>
      <c r="D110" s="1113" t="s">
        <v>247</v>
      </c>
      <c r="E110" s="1265">
        <f t="shared" ref="E110:F110" si="13">SUM(E111:E114)</f>
        <v>44500</v>
      </c>
      <c r="F110" s="1265">
        <f t="shared" si="13"/>
        <v>44500</v>
      </c>
      <c r="G110" s="141">
        <f t="shared" si="11"/>
        <v>100</v>
      </c>
      <c r="H110" s="1265">
        <f>SUM(H111:H114)</f>
        <v>44500</v>
      </c>
      <c r="I110" s="478">
        <f t="shared" ref="I110:I114" si="14">SUM(H110/F110*100)</f>
        <v>100</v>
      </c>
      <c r="J110" s="478">
        <f t="shared" si="12"/>
        <v>100</v>
      </c>
      <c r="K110" s="1263"/>
    </row>
    <row r="111" spans="1:11" ht="31.5" customHeight="1" x14ac:dyDescent="0.25">
      <c r="A111" s="170"/>
      <c r="B111" s="683"/>
      <c r="C111" s="1186">
        <v>3040</v>
      </c>
      <c r="D111" s="1187" t="s">
        <v>206</v>
      </c>
      <c r="E111" s="1188">
        <v>6500</v>
      </c>
      <c r="F111" s="1188">
        <v>6500</v>
      </c>
      <c r="G111" s="154">
        <f t="shared" si="11"/>
        <v>100</v>
      </c>
      <c r="H111" s="1188">
        <v>6500</v>
      </c>
      <c r="I111" s="482">
        <f t="shared" si="14"/>
        <v>100</v>
      </c>
      <c r="J111" s="482">
        <f t="shared" si="12"/>
        <v>100</v>
      </c>
      <c r="K111" s="1266"/>
    </row>
    <row r="112" spans="1:11" ht="12.9" customHeight="1" x14ac:dyDescent="0.25">
      <c r="A112" s="170"/>
      <c r="B112" s="683"/>
      <c r="C112" s="1191">
        <v>3240</v>
      </c>
      <c r="D112" s="467" t="s">
        <v>181</v>
      </c>
      <c r="E112" s="1192">
        <v>30000</v>
      </c>
      <c r="F112" s="1192">
        <v>30000</v>
      </c>
      <c r="G112" s="154">
        <f t="shared" si="11"/>
        <v>100</v>
      </c>
      <c r="H112" s="1192">
        <v>31200</v>
      </c>
      <c r="I112" s="387">
        <f t="shared" si="14"/>
        <v>104</v>
      </c>
      <c r="J112" s="387">
        <f t="shared" si="12"/>
        <v>104</v>
      </c>
      <c r="K112" s="1194"/>
    </row>
    <row r="113" spans="1:11" ht="12.9" customHeight="1" x14ac:dyDescent="0.25">
      <c r="A113" s="170"/>
      <c r="B113" s="683"/>
      <c r="C113" s="1191">
        <v>4190</v>
      </c>
      <c r="D113" s="467" t="s">
        <v>220</v>
      </c>
      <c r="E113" s="1192">
        <v>4000</v>
      </c>
      <c r="F113" s="1192">
        <v>4000</v>
      </c>
      <c r="G113" s="154">
        <f t="shared" si="11"/>
        <v>100</v>
      </c>
      <c r="H113" s="1192">
        <v>2800</v>
      </c>
      <c r="I113" s="387">
        <f t="shared" si="14"/>
        <v>70</v>
      </c>
      <c r="J113" s="387">
        <f t="shared" si="12"/>
        <v>70</v>
      </c>
      <c r="K113" s="1194"/>
    </row>
    <row r="114" spans="1:11" ht="12.9" customHeight="1" x14ac:dyDescent="0.25">
      <c r="A114" s="170"/>
      <c r="B114" s="683"/>
      <c r="C114" s="1260">
        <v>4210</v>
      </c>
      <c r="D114" s="303" t="s">
        <v>31</v>
      </c>
      <c r="E114" s="1195">
        <v>4000</v>
      </c>
      <c r="F114" s="1195">
        <v>4000</v>
      </c>
      <c r="G114" s="154">
        <f t="shared" si="11"/>
        <v>100</v>
      </c>
      <c r="H114" s="1261">
        <v>4000</v>
      </c>
      <c r="I114" s="387">
        <f t="shared" si="14"/>
        <v>100</v>
      </c>
      <c r="J114" s="387">
        <f t="shared" si="12"/>
        <v>100</v>
      </c>
      <c r="K114" s="1196"/>
    </row>
    <row r="115" spans="1:11" s="6" customFormat="1" ht="15" customHeight="1" x14ac:dyDescent="0.25">
      <c r="A115" s="145"/>
      <c r="B115" s="324">
        <v>85417</v>
      </c>
      <c r="C115" s="324"/>
      <c r="D115" s="325" t="s">
        <v>182</v>
      </c>
      <c r="E115" s="1107">
        <f>SUM(E116)</f>
        <v>53547</v>
      </c>
      <c r="F115" s="1107">
        <f>SUM(F116)</f>
        <v>53547</v>
      </c>
      <c r="G115" s="139">
        <f t="shared" si="11"/>
        <v>100</v>
      </c>
      <c r="H115" s="140">
        <f>SUM(H116)</f>
        <v>54000</v>
      </c>
      <c r="I115" s="141">
        <f t="shared" si="9"/>
        <v>100.84598576951089</v>
      </c>
      <c r="J115" s="141">
        <f t="shared" si="12"/>
        <v>100.84598576951089</v>
      </c>
      <c r="K115" s="222"/>
    </row>
    <row r="116" spans="1:11" ht="12.75" customHeight="1" x14ac:dyDescent="0.25">
      <c r="A116" s="170"/>
      <c r="B116" s="149"/>
      <c r="C116" s="896"/>
      <c r="D116" s="220" t="s">
        <v>135</v>
      </c>
      <c r="E116" s="1106">
        <f>SUM(E117)</f>
        <v>53547</v>
      </c>
      <c r="F116" s="1106">
        <f>SUM(F117)</f>
        <v>53547</v>
      </c>
      <c r="G116" s="458">
        <f t="shared" si="11"/>
        <v>100</v>
      </c>
      <c r="H116" s="457">
        <f>SUM(H117)</f>
        <v>54000</v>
      </c>
      <c r="I116" s="458">
        <f t="shared" si="9"/>
        <v>100.84598576951089</v>
      </c>
      <c r="J116" s="458">
        <f t="shared" si="12"/>
        <v>100.84598576951089</v>
      </c>
      <c r="K116" s="296"/>
    </row>
    <row r="117" spans="1:11" ht="26.25" customHeight="1" x14ac:dyDescent="0.25">
      <c r="A117" s="373"/>
      <c r="B117" s="149"/>
      <c r="C117" s="495">
        <v>2540</v>
      </c>
      <c r="D117" s="230" t="s">
        <v>139</v>
      </c>
      <c r="E117" s="685">
        <v>53547</v>
      </c>
      <c r="F117" s="685">
        <v>53547</v>
      </c>
      <c r="G117" s="154">
        <f t="shared" si="11"/>
        <v>100</v>
      </c>
      <c r="H117" s="153">
        <v>54000</v>
      </c>
      <c r="I117" s="154">
        <f t="shared" si="9"/>
        <v>100.84598576951089</v>
      </c>
      <c r="J117" s="154">
        <f t="shared" si="12"/>
        <v>100.84598576951089</v>
      </c>
      <c r="K117" s="156"/>
    </row>
    <row r="118" spans="1:11" ht="15" customHeight="1" x14ac:dyDescent="0.25">
      <c r="A118" s="373"/>
      <c r="B118" s="224">
        <v>85446</v>
      </c>
      <c r="C118" s="224"/>
      <c r="D118" s="323" t="s">
        <v>168</v>
      </c>
      <c r="E118" s="140">
        <f>SUM(E119+E123+E128)</f>
        <v>33581</v>
      </c>
      <c r="F118" s="140">
        <f>SUM(F119+F123+F128)</f>
        <v>33581</v>
      </c>
      <c r="G118" s="141">
        <f t="shared" si="11"/>
        <v>100</v>
      </c>
      <c r="H118" s="140">
        <f>SUM(H119+H123+H128)</f>
        <v>0</v>
      </c>
      <c r="I118" s="141">
        <f t="shared" ref="I118:I134" si="15">SUM(H118/F118*100)</f>
        <v>0</v>
      </c>
      <c r="J118" s="141">
        <f t="shared" ref="J118:J127" si="16">SUM(H118/E118*100)</f>
        <v>0</v>
      </c>
      <c r="K118" s="222"/>
    </row>
    <row r="119" spans="1:11" ht="15" customHeight="1" x14ac:dyDescent="0.25">
      <c r="A119" s="373"/>
      <c r="B119" s="89"/>
      <c r="C119" s="224"/>
      <c r="D119" s="323" t="s">
        <v>177</v>
      </c>
      <c r="E119" s="140">
        <f>SUM(E120:E122)</f>
        <v>7300</v>
      </c>
      <c r="F119" s="140">
        <f>SUM(F120:F122)</f>
        <v>7300</v>
      </c>
      <c r="G119" s="141">
        <f t="shared" si="11"/>
        <v>100</v>
      </c>
      <c r="H119" s="140">
        <f>SUM(H120:H122)</f>
        <v>0</v>
      </c>
      <c r="I119" s="141">
        <f t="shared" si="15"/>
        <v>0</v>
      </c>
      <c r="J119" s="141">
        <f t="shared" si="16"/>
        <v>0</v>
      </c>
      <c r="K119" s="222"/>
    </row>
    <row r="120" spans="1:11" ht="12.75" hidden="1" customHeight="1" x14ac:dyDescent="0.25">
      <c r="A120" s="373"/>
      <c r="B120" s="149"/>
      <c r="C120" s="99">
        <v>4300</v>
      </c>
      <c r="D120" s="581" t="s">
        <v>22</v>
      </c>
      <c r="E120" s="171"/>
      <c r="F120" s="171"/>
      <c r="G120" s="104" t="e">
        <f t="shared" si="11"/>
        <v>#DIV/0!</v>
      </c>
      <c r="H120" s="171"/>
      <c r="I120" s="104" t="e">
        <f t="shared" si="15"/>
        <v>#DIV/0!</v>
      </c>
      <c r="J120" s="104" t="e">
        <f t="shared" si="16"/>
        <v>#DIV/0!</v>
      </c>
      <c r="K120" s="558"/>
    </row>
    <row r="121" spans="1:11" ht="12.75" hidden="1" customHeight="1" x14ac:dyDescent="0.25">
      <c r="A121" s="373"/>
      <c r="B121" s="149"/>
      <c r="C121" s="180">
        <v>4410</v>
      </c>
      <c r="D121" s="173" t="s">
        <v>54</v>
      </c>
      <c r="E121" s="174"/>
      <c r="F121" s="174"/>
      <c r="G121" s="889" t="e">
        <f t="shared" si="11"/>
        <v>#DIV/0!</v>
      </c>
      <c r="H121" s="174"/>
      <c r="I121" s="889" t="e">
        <f t="shared" si="15"/>
        <v>#DIV/0!</v>
      </c>
      <c r="J121" s="889" t="e">
        <f t="shared" si="16"/>
        <v>#DIV/0!</v>
      </c>
      <c r="K121" s="177"/>
    </row>
    <row r="122" spans="1:11" ht="32.25" customHeight="1" x14ac:dyDescent="0.25">
      <c r="A122" s="373"/>
      <c r="B122" s="149"/>
      <c r="C122" s="233">
        <v>4700</v>
      </c>
      <c r="D122" s="560" t="s">
        <v>60</v>
      </c>
      <c r="E122" s="235">
        <v>7300</v>
      </c>
      <c r="F122" s="235">
        <v>7300</v>
      </c>
      <c r="G122" s="321">
        <f t="shared" si="11"/>
        <v>100</v>
      </c>
      <c r="H122" s="235"/>
      <c r="I122" s="321">
        <f t="shared" si="15"/>
        <v>0</v>
      </c>
      <c r="J122" s="321">
        <f t="shared" si="16"/>
        <v>0</v>
      </c>
      <c r="K122" s="237"/>
    </row>
    <row r="123" spans="1:11" ht="15" customHeight="1" x14ac:dyDescent="0.25">
      <c r="A123" s="373"/>
      <c r="B123" s="149"/>
      <c r="C123" s="164"/>
      <c r="D123" s="114" t="s">
        <v>133</v>
      </c>
      <c r="E123" s="140">
        <f>SUM(E125:E127)</f>
        <v>9150</v>
      </c>
      <c r="F123" s="140">
        <f>SUM(F125:F127)</f>
        <v>9150</v>
      </c>
      <c r="G123" s="141">
        <f t="shared" si="11"/>
        <v>100</v>
      </c>
      <c r="H123" s="140">
        <f>SUM(H125:H127)</f>
        <v>0</v>
      </c>
      <c r="I123" s="141">
        <f t="shared" si="15"/>
        <v>0</v>
      </c>
      <c r="J123" s="141">
        <f t="shared" si="16"/>
        <v>0</v>
      </c>
      <c r="K123" s="222"/>
    </row>
    <row r="124" spans="1:11" ht="12.75" hidden="1" customHeight="1" x14ac:dyDescent="0.25">
      <c r="A124" s="373"/>
      <c r="B124" s="149"/>
      <c r="C124" s="229">
        <v>4300</v>
      </c>
      <c r="D124" s="581" t="s">
        <v>22</v>
      </c>
      <c r="E124" s="171"/>
      <c r="F124" s="119"/>
      <c r="G124" s="120" t="e">
        <f t="shared" si="11"/>
        <v>#DIV/0!</v>
      </c>
      <c r="H124" s="119"/>
      <c r="I124" s="120" t="e">
        <f t="shared" si="15"/>
        <v>#DIV/0!</v>
      </c>
      <c r="J124" s="120" t="e">
        <f t="shared" si="16"/>
        <v>#DIV/0!</v>
      </c>
      <c r="K124" s="223"/>
    </row>
    <row r="125" spans="1:11" ht="12.75" customHeight="1" x14ac:dyDescent="0.25">
      <c r="A125" s="373"/>
      <c r="B125" s="149"/>
      <c r="C125" s="298">
        <v>4300</v>
      </c>
      <c r="D125" s="581" t="s">
        <v>22</v>
      </c>
      <c r="E125" s="274">
        <v>1150</v>
      </c>
      <c r="F125" s="274">
        <v>1150</v>
      </c>
      <c r="G125" s="184">
        <f t="shared" si="11"/>
        <v>100</v>
      </c>
      <c r="H125" s="326"/>
      <c r="I125" s="387">
        <f t="shared" si="15"/>
        <v>0</v>
      </c>
      <c r="J125" s="387">
        <f t="shared" ref="J125" si="17">SUM(H125/E125*100)</f>
        <v>0</v>
      </c>
      <c r="K125" s="259"/>
    </row>
    <row r="126" spans="1:11" ht="12.75" hidden="1" customHeight="1" x14ac:dyDescent="0.25">
      <c r="A126" s="373"/>
      <c r="B126" s="149"/>
      <c r="C126" s="181">
        <v>4410</v>
      </c>
      <c r="D126" s="173" t="s">
        <v>54</v>
      </c>
      <c r="E126" s="174"/>
      <c r="F126" s="174"/>
      <c r="G126" s="184" t="e">
        <f t="shared" si="11"/>
        <v>#DIV/0!</v>
      </c>
      <c r="H126" s="183"/>
      <c r="I126" s="184" t="e">
        <f t="shared" si="15"/>
        <v>#DIV/0!</v>
      </c>
      <c r="J126" s="184" t="e">
        <f t="shared" si="16"/>
        <v>#DIV/0!</v>
      </c>
      <c r="K126" s="186"/>
    </row>
    <row r="127" spans="1:11" ht="40.5" customHeight="1" x14ac:dyDescent="0.25">
      <c r="A127" s="373"/>
      <c r="B127" s="149"/>
      <c r="C127" s="157">
        <v>4700</v>
      </c>
      <c r="D127" s="487" t="s">
        <v>60</v>
      </c>
      <c r="E127" s="235">
        <v>8000</v>
      </c>
      <c r="F127" s="235">
        <v>8000</v>
      </c>
      <c r="G127" s="162">
        <f t="shared" si="11"/>
        <v>100</v>
      </c>
      <c r="H127" s="161"/>
      <c r="I127" s="162">
        <f t="shared" si="15"/>
        <v>0</v>
      </c>
      <c r="J127" s="162">
        <f t="shared" si="16"/>
        <v>0</v>
      </c>
      <c r="K127" s="163"/>
    </row>
    <row r="128" spans="1:11" ht="15" customHeight="1" x14ac:dyDescent="0.25">
      <c r="A128" s="373"/>
      <c r="B128" s="149"/>
      <c r="C128" s="1011"/>
      <c r="D128" s="1042" t="s">
        <v>135</v>
      </c>
      <c r="E128" s="1043">
        <f>SUM(E129:E131)</f>
        <v>17131</v>
      </c>
      <c r="F128" s="1043">
        <f>SUM(F129:F131)</f>
        <v>17131</v>
      </c>
      <c r="G128" s="1020">
        <f t="shared" si="11"/>
        <v>100</v>
      </c>
      <c r="H128" s="1043">
        <f>SUM(H129:H131)</f>
        <v>0</v>
      </c>
      <c r="I128" s="1020">
        <f>SUM(H128/F128*100)</f>
        <v>0</v>
      </c>
      <c r="J128" s="1020">
        <f>SUM(H128/E128*100)</f>
        <v>0</v>
      </c>
      <c r="K128" s="1022"/>
    </row>
    <row r="129" spans="1:11" ht="12.75" customHeight="1" x14ac:dyDescent="0.25">
      <c r="A129" s="373"/>
      <c r="B129" s="149"/>
      <c r="C129" s="1292">
        <v>4300</v>
      </c>
      <c r="D129" s="1318" t="s">
        <v>22</v>
      </c>
      <c r="E129" s="1296">
        <v>8850</v>
      </c>
      <c r="F129" s="1296">
        <v>8850</v>
      </c>
      <c r="G129" s="1295">
        <f t="shared" si="11"/>
        <v>100</v>
      </c>
      <c r="H129" s="1296"/>
      <c r="I129" s="1295">
        <f>SUM(H129/F129*100)</f>
        <v>0</v>
      </c>
      <c r="J129" s="1295">
        <f>SUM(H129/E129*100)</f>
        <v>0</v>
      </c>
      <c r="K129" s="1298"/>
    </row>
    <row r="130" spans="1:11" ht="12.75" hidden="1" customHeight="1" x14ac:dyDescent="0.25">
      <c r="A130" s="373"/>
      <c r="B130" s="149"/>
      <c r="C130" s="181">
        <v>4410</v>
      </c>
      <c r="D130" s="264" t="s">
        <v>54</v>
      </c>
      <c r="E130" s="183"/>
      <c r="F130" s="183"/>
      <c r="G130" s="184"/>
      <c r="H130" s="183"/>
      <c r="I130" s="184"/>
      <c r="J130" s="184"/>
      <c r="K130" s="186"/>
    </row>
    <row r="131" spans="1:11" ht="30" customHeight="1" x14ac:dyDescent="0.25">
      <c r="A131" s="170"/>
      <c r="B131" s="546"/>
      <c r="C131" s="548">
        <v>4700</v>
      </c>
      <c r="D131" s="1268" t="s">
        <v>60</v>
      </c>
      <c r="E131" s="606">
        <v>8281</v>
      </c>
      <c r="F131" s="606">
        <v>8281</v>
      </c>
      <c r="G131" s="550">
        <f t="shared" si="11"/>
        <v>100</v>
      </c>
      <c r="H131" s="606"/>
      <c r="I131" s="1569">
        <f t="shared" ref="I131" si="18">SUM(H131/F131*100)</f>
        <v>0</v>
      </c>
      <c r="J131" s="1569">
        <f t="shared" ref="J131" si="19">SUM(H131/E131*100)</f>
        <v>0</v>
      </c>
      <c r="K131" s="552"/>
    </row>
    <row r="132" spans="1:11" ht="15" customHeight="1" x14ac:dyDescent="0.25">
      <c r="A132" s="282"/>
      <c r="B132" s="220">
        <v>85495</v>
      </c>
      <c r="C132" s="219"/>
      <c r="D132" s="220" t="s">
        <v>71</v>
      </c>
      <c r="E132" s="215">
        <f>SUM(E133)</f>
        <v>22812</v>
      </c>
      <c r="F132" s="215">
        <f>SUM(F133)</f>
        <v>22812</v>
      </c>
      <c r="G132" s="216">
        <f t="shared" si="11"/>
        <v>100</v>
      </c>
      <c r="H132" s="215">
        <f>SUM(H133)</f>
        <v>25000</v>
      </c>
      <c r="I132" s="1267">
        <f t="shared" si="15"/>
        <v>109.59144310012275</v>
      </c>
      <c r="J132" s="1267">
        <f>SUM(H132/E132*100)</f>
        <v>109.59144310012275</v>
      </c>
      <c r="K132" s="590"/>
    </row>
    <row r="133" spans="1:11" ht="15" customHeight="1" x14ac:dyDescent="0.25">
      <c r="A133" s="394"/>
      <c r="B133" s="271"/>
      <c r="C133" s="224"/>
      <c r="D133" s="114" t="s">
        <v>135</v>
      </c>
      <c r="E133" s="457">
        <f>SUM(E134:E134)</f>
        <v>22812</v>
      </c>
      <c r="F133" s="457">
        <f>SUM(F134:F134)</f>
        <v>22812</v>
      </c>
      <c r="G133" s="141">
        <f t="shared" si="11"/>
        <v>100</v>
      </c>
      <c r="H133" s="457">
        <f>SUM(H134:H134)</f>
        <v>25000</v>
      </c>
      <c r="I133" s="535">
        <f t="shared" si="15"/>
        <v>109.59144310012275</v>
      </c>
      <c r="J133" s="535">
        <f>SUM(H133/E133*100)</f>
        <v>109.59144310012275</v>
      </c>
      <c r="K133" s="296"/>
    </row>
    <row r="134" spans="1:11" ht="12.75" customHeight="1" x14ac:dyDescent="0.25">
      <c r="A134" s="686"/>
      <c r="B134" s="610"/>
      <c r="C134" s="656">
        <v>4440</v>
      </c>
      <c r="D134" s="400" t="s">
        <v>55</v>
      </c>
      <c r="E134" s="657">
        <v>22812</v>
      </c>
      <c r="F134" s="657">
        <v>22812</v>
      </c>
      <c r="G134" s="658">
        <f t="shared" si="11"/>
        <v>100</v>
      </c>
      <c r="H134" s="657">
        <v>25000</v>
      </c>
      <c r="I134" s="687">
        <f t="shared" si="15"/>
        <v>109.59144310012275</v>
      </c>
      <c r="J134" s="687">
        <f>SUM(H134/E134*100)</f>
        <v>109.59144310012275</v>
      </c>
      <c r="K134" s="659"/>
    </row>
  </sheetData>
  <sheetProtection selectLockedCells="1" selectUnlockedCells="1"/>
  <mergeCells count="1">
    <mergeCell ref="D5:D7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92" firstPageNumber="0" fitToHeight="0" orientation="landscape" r:id="rId1"/>
  <headerFooter alignWithMargins="0"/>
  <rowBreaks count="3" manualBreakCount="3">
    <brk id="40" max="16383" man="1"/>
    <brk id="74" max="16383" man="1"/>
    <brk id="130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view="pageBreakPreview" zoomScale="66" zoomScaleNormal="100" zoomScaleSheetLayoutView="66" workbookViewId="0">
      <pane xSplit="3" ySplit="10" topLeftCell="D21" activePane="bottomRight" state="frozen"/>
      <selection pane="topRight" activeCell="D1" sqref="D1"/>
      <selection pane="bottomLeft" activeCell="A48" sqref="A48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8" style="1" customWidth="1"/>
    <col min="3" max="3" width="5.6640625" style="1178" customWidth="1"/>
    <col min="4" max="4" width="44.6640625" style="3" customWidth="1"/>
    <col min="5" max="5" width="14.6640625" style="3" customWidth="1"/>
    <col min="6" max="6" width="14.6640625" style="1" customWidth="1"/>
    <col min="7" max="7" width="9.6640625" style="1" customWidth="1"/>
    <col min="8" max="8" width="14.6640625" style="1" customWidth="1"/>
    <col min="9" max="10" width="9.6640625" style="1" customWidth="1"/>
    <col min="11" max="11" width="8.6640625" style="1" customWidth="1"/>
    <col min="12" max="16384" width="9.109375" style="1"/>
  </cols>
  <sheetData>
    <row r="1" spans="1:13" ht="13.8" x14ac:dyDescent="0.25">
      <c r="A1" s="43"/>
      <c r="B1" s="43"/>
      <c r="C1" s="44"/>
      <c r="D1" s="43"/>
      <c r="E1" s="43"/>
      <c r="F1" s="43"/>
      <c r="G1" s="43"/>
      <c r="H1" s="45"/>
      <c r="I1" s="43"/>
      <c r="J1" s="43"/>
      <c r="K1" s="43"/>
    </row>
    <row r="2" spans="1:13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5"/>
      <c r="K2" s="43"/>
    </row>
    <row r="3" spans="1:13" ht="13.8" x14ac:dyDescent="0.25">
      <c r="A3" s="43"/>
      <c r="B3" s="43"/>
      <c r="C3" s="44"/>
      <c r="D3" s="43"/>
      <c r="E3" s="43"/>
      <c r="F3" s="43"/>
      <c r="G3" s="43"/>
      <c r="H3" s="45"/>
      <c r="I3" s="43"/>
      <c r="J3" s="43"/>
      <c r="K3" s="43"/>
    </row>
    <row r="4" spans="1:13" ht="13.8" x14ac:dyDescent="0.25">
      <c r="A4" s="43"/>
      <c r="B4" s="43"/>
      <c r="C4" s="44"/>
      <c r="D4" s="93" t="s">
        <v>268</v>
      </c>
      <c r="E4" s="93"/>
      <c r="F4" s="43"/>
      <c r="G4" s="43"/>
      <c r="H4" s="43"/>
      <c r="I4" s="43"/>
      <c r="J4" s="43"/>
      <c r="K4" s="43"/>
    </row>
    <row r="5" spans="1:13" ht="14.4" thickBot="1" x14ac:dyDescent="0.3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3" ht="14.4" thickBot="1" x14ac:dyDescent="0.3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3" ht="15" thickTop="1" thickBot="1" x14ac:dyDescent="0.3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3" ht="15" thickTop="1" thickBot="1" x14ac:dyDescent="0.3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3" s="4" customFormat="1" ht="10.5" customHeight="1" thickTop="1" thickBot="1" x14ac:dyDescent="0.3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3" s="29" customFormat="1" ht="25.5" customHeight="1" thickTop="1" thickBot="1" x14ac:dyDescent="0.3">
      <c r="A10" s="435">
        <v>855</v>
      </c>
      <c r="B10" s="594"/>
      <c r="C10" s="592"/>
      <c r="D10" s="530" t="s">
        <v>241</v>
      </c>
      <c r="E10" s="453">
        <f>SUM(E11+E44)</f>
        <v>4400156</v>
      </c>
      <c r="F10" s="453">
        <f>SUM(F11+F44)</f>
        <v>4400156</v>
      </c>
      <c r="G10" s="291">
        <f t="shared" ref="G10:G59" si="0">SUM(F10/E10*100)</f>
        <v>100</v>
      </c>
      <c r="H10" s="453">
        <f>SUM(H11+H44)</f>
        <v>4693262</v>
      </c>
      <c r="I10" s="291">
        <f t="shared" ref="I10:I45" si="1">SUM(H10/F10*100)</f>
        <v>106.66126382791883</v>
      </c>
      <c r="J10" s="593">
        <f t="shared" ref="J10:J45" si="2">SUM(H10/E10*100)</f>
        <v>106.66126382791883</v>
      </c>
      <c r="K10" s="434"/>
      <c r="M10" s="30"/>
    </row>
    <row r="11" spans="1:13" s="6" customFormat="1" ht="30" customHeight="1" x14ac:dyDescent="0.25">
      <c r="A11" s="213"/>
      <c r="B11" s="92">
        <v>85510</v>
      </c>
      <c r="C11" s="92"/>
      <c r="D11" s="334" t="s">
        <v>240</v>
      </c>
      <c r="E11" s="523">
        <f>SUM(E12+E15+E39)</f>
        <v>2348499</v>
      </c>
      <c r="F11" s="523">
        <f>SUM(F12+F15+F39)</f>
        <v>2348499</v>
      </c>
      <c r="G11" s="83">
        <f t="shared" si="0"/>
        <v>100</v>
      </c>
      <c r="H11" s="84">
        <f>SUM(H12+H15+H39)</f>
        <v>2520533</v>
      </c>
      <c r="I11" s="86">
        <f t="shared" si="1"/>
        <v>107.32527456899066</v>
      </c>
      <c r="J11" s="135">
        <f t="shared" si="2"/>
        <v>107.32527456899066</v>
      </c>
      <c r="K11" s="268"/>
    </row>
    <row r="12" spans="1:13" s="15" customFormat="1" ht="15" customHeight="1" x14ac:dyDescent="0.25">
      <c r="A12" s="170"/>
      <c r="B12" s="149"/>
      <c r="C12" s="164"/>
      <c r="D12" s="114" t="s">
        <v>154</v>
      </c>
      <c r="E12" s="140">
        <f>SUM(E13:E14)</f>
        <v>211079</v>
      </c>
      <c r="F12" s="140">
        <f>SUM(F13:F14)</f>
        <v>211079</v>
      </c>
      <c r="G12" s="141">
        <f t="shared" si="0"/>
        <v>100</v>
      </c>
      <c r="H12" s="140">
        <f>SUM(H13:H14)</f>
        <v>359929</v>
      </c>
      <c r="I12" s="141">
        <f t="shared" si="1"/>
        <v>170.51862099024535</v>
      </c>
      <c r="J12" s="142">
        <f t="shared" si="2"/>
        <v>170.51862099024535</v>
      </c>
      <c r="K12" s="222"/>
    </row>
    <row r="13" spans="1:13" s="6" customFormat="1" ht="12.75" customHeight="1" x14ac:dyDescent="0.25">
      <c r="A13" s="145"/>
      <c r="B13" s="149"/>
      <c r="C13" s="991">
        <v>3110</v>
      </c>
      <c r="D13" s="1041" t="s">
        <v>156</v>
      </c>
      <c r="E13" s="994">
        <v>210762</v>
      </c>
      <c r="F13" s="994">
        <v>210762</v>
      </c>
      <c r="G13" s="993">
        <f t="shared" si="0"/>
        <v>100</v>
      </c>
      <c r="H13" s="994">
        <v>359667</v>
      </c>
      <c r="I13" s="993">
        <f t="shared" si="1"/>
        <v>170.65078145016653</v>
      </c>
      <c r="J13" s="1151">
        <f t="shared" si="2"/>
        <v>170.65078145016653</v>
      </c>
      <c r="K13" s="1027"/>
    </row>
    <row r="14" spans="1:13" s="6" customFormat="1" ht="12.75" customHeight="1" x14ac:dyDescent="0.25">
      <c r="A14" s="145"/>
      <c r="B14" s="149"/>
      <c r="C14" s="180">
        <v>4010</v>
      </c>
      <c r="D14" s="173" t="s">
        <v>39</v>
      </c>
      <c r="E14" s="183">
        <v>317</v>
      </c>
      <c r="F14" s="183">
        <v>317</v>
      </c>
      <c r="G14" s="184">
        <f t="shared" si="0"/>
        <v>100</v>
      </c>
      <c r="H14" s="183">
        <v>262</v>
      </c>
      <c r="I14" s="184">
        <f t="shared" si="1"/>
        <v>82.649842271293366</v>
      </c>
      <c r="J14" s="184">
        <f t="shared" si="2"/>
        <v>82.649842271293366</v>
      </c>
      <c r="K14" s="186"/>
    </row>
    <row r="15" spans="1:13" s="15" customFormat="1" ht="15" customHeight="1" x14ac:dyDescent="0.25">
      <c r="A15" s="145"/>
      <c r="B15" s="149"/>
      <c r="C15" s="164"/>
      <c r="D15" s="114" t="s">
        <v>153</v>
      </c>
      <c r="E15" s="456">
        <f>SUM(E16:E38)</f>
        <v>1207901</v>
      </c>
      <c r="F15" s="456">
        <f>SUM(F16:F38)</f>
        <v>1207901</v>
      </c>
      <c r="G15" s="139">
        <f t="shared" si="0"/>
        <v>100</v>
      </c>
      <c r="H15" s="456">
        <f>SUM(H16:H38)</f>
        <v>1213444</v>
      </c>
      <c r="I15" s="141">
        <f t="shared" si="1"/>
        <v>100.45889522402913</v>
      </c>
      <c r="J15" s="141">
        <f t="shared" si="2"/>
        <v>100.45889522402913</v>
      </c>
      <c r="K15" s="998"/>
      <c r="L15" s="31"/>
    </row>
    <row r="16" spans="1:13" s="15" customFormat="1" ht="12.75" customHeight="1" x14ac:dyDescent="0.25">
      <c r="A16" s="145"/>
      <c r="B16" s="149"/>
      <c r="C16" s="1023">
        <v>3020</v>
      </c>
      <c r="D16" s="996" t="s">
        <v>37</v>
      </c>
      <c r="E16" s="1028">
        <v>6000</v>
      </c>
      <c r="F16" s="1028">
        <v>6000</v>
      </c>
      <c r="G16" s="1034">
        <f t="shared" si="0"/>
        <v>100</v>
      </c>
      <c r="H16" s="1028">
        <v>6000</v>
      </c>
      <c r="I16" s="1034">
        <f t="shared" si="1"/>
        <v>100</v>
      </c>
      <c r="J16" s="1362">
        <f t="shared" si="2"/>
        <v>100</v>
      </c>
      <c r="K16" s="1029"/>
      <c r="L16" s="31"/>
      <c r="M16" s="31"/>
    </row>
    <row r="17" spans="1:13" s="15" customFormat="1" ht="12.75" customHeight="1" x14ac:dyDescent="0.25">
      <c r="A17" s="145"/>
      <c r="B17" s="149"/>
      <c r="C17" s="180">
        <v>3110</v>
      </c>
      <c r="D17" s="173" t="s">
        <v>156</v>
      </c>
      <c r="E17" s="174">
        <v>16000</v>
      </c>
      <c r="F17" s="174">
        <v>16000</v>
      </c>
      <c r="G17" s="175">
        <f t="shared" si="0"/>
        <v>100</v>
      </c>
      <c r="H17" s="174">
        <v>16000</v>
      </c>
      <c r="I17" s="175">
        <f t="shared" si="1"/>
        <v>100</v>
      </c>
      <c r="J17" s="176">
        <f t="shared" si="2"/>
        <v>100</v>
      </c>
      <c r="K17" s="1035"/>
      <c r="L17" s="31"/>
      <c r="M17" s="31"/>
    </row>
    <row r="18" spans="1:13" s="15" customFormat="1" ht="12.9" customHeight="1" x14ac:dyDescent="0.25">
      <c r="A18" s="145"/>
      <c r="B18" s="149"/>
      <c r="C18" s="180">
        <v>4010</v>
      </c>
      <c r="D18" s="173" t="s">
        <v>39</v>
      </c>
      <c r="E18" s="174">
        <v>636015</v>
      </c>
      <c r="F18" s="174">
        <v>636015</v>
      </c>
      <c r="G18" s="175">
        <f t="shared" si="0"/>
        <v>100</v>
      </c>
      <c r="H18" s="174">
        <v>649000</v>
      </c>
      <c r="I18" s="175">
        <f t="shared" si="1"/>
        <v>102.04161851528659</v>
      </c>
      <c r="J18" s="176">
        <f t="shared" si="2"/>
        <v>102.04161851528659</v>
      </c>
      <c r="K18" s="1035"/>
      <c r="L18" s="31"/>
      <c r="M18" s="31"/>
    </row>
    <row r="19" spans="1:13" s="12" customFormat="1" ht="12.75" customHeight="1" x14ac:dyDescent="0.25">
      <c r="A19" s="170"/>
      <c r="B19" s="149"/>
      <c r="C19" s="180">
        <v>4040</v>
      </c>
      <c r="D19" s="173" t="s">
        <v>41</v>
      </c>
      <c r="E19" s="174">
        <v>47143</v>
      </c>
      <c r="F19" s="174">
        <v>47143</v>
      </c>
      <c r="G19" s="175">
        <f t="shared" si="0"/>
        <v>100</v>
      </c>
      <c r="H19" s="174">
        <v>48600</v>
      </c>
      <c r="I19" s="175">
        <f t="shared" si="1"/>
        <v>103.09059669516154</v>
      </c>
      <c r="J19" s="176">
        <f t="shared" si="2"/>
        <v>103.09059669516154</v>
      </c>
      <c r="K19" s="1035"/>
      <c r="L19" s="31"/>
      <c r="M19" s="31"/>
    </row>
    <row r="20" spans="1:13" ht="13.8" x14ac:dyDescent="0.25">
      <c r="A20" s="282"/>
      <c r="B20" s="149"/>
      <c r="C20" s="180">
        <v>4110</v>
      </c>
      <c r="D20" s="173" t="s">
        <v>42</v>
      </c>
      <c r="E20" s="174">
        <v>109988</v>
      </c>
      <c r="F20" s="174">
        <v>109988</v>
      </c>
      <c r="G20" s="175">
        <f t="shared" si="0"/>
        <v>100</v>
      </c>
      <c r="H20" s="174">
        <v>113000</v>
      </c>
      <c r="I20" s="175">
        <f t="shared" si="1"/>
        <v>102.7384805615158</v>
      </c>
      <c r="J20" s="176">
        <f t="shared" si="2"/>
        <v>102.7384805615158</v>
      </c>
      <c r="K20" s="1035"/>
      <c r="L20" s="31"/>
      <c r="M20" s="31"/>
    </row>
    <row r="21" spans="1:13" ht="13.8" x14ac:dyDescent="0.25">
      <c r="A21" s="282"/>
      <c r="B21" s="149"/>
      <c r="C21" s="180">
        <v>4120</v>
      </c>
      <c r="D21" s="173" t="s">
        <v>43</v>
      </c>
      <c r="E21" s="174">
        <v>14523</v>
      </c>
      <c r="F21" s="174">
        <v>14523</v>
      </c>
      <c r="G21" s="175">
        <f t="shared" si="0"/>
        <v>100</v>
      </c>
      <c r="H21" s="174">
        <v>15000</v>
      </c>
      <c r="I21" s="175">
        <f t="shared" si="1"/>
        <v>103.28444536252842</v>
      </c>
      <c r="J21" s="176">
        <f t="shared" si="2"/>
        <v>103.28444536252842</v>
      </c>
      <c r="K21" s="1035"/>
      <c r="L21" s="31"/>
      <c r="M21" s="31"/>
    </row>
    <row r="22" spans="1:13" ht="13.8" x14ac:dyDescent="0.25">
      <c r="A22" s="282"/>
      <c r="B22" s="149"/>
      <c r="C22" s="180">
        <v>4170</v>
      </c>
      <c r="D22" s="173" t="s">
        <v>45</v>
      </c>
      <c r="E22" s="174">
        <v>2500</v>
      </c>
      <c r="F22" s="174">
        <v>2500</v>
      </c>
      <c r="G22" s="175">
        <f t="shared" si="0"/>
        <v>100</v>
      </c>
      <c r="H22" s="174">
        <v>3000</v>
      </c>
      <c r="I22" s="175">
        <f t="shared" si="1"/>
        <v>120</v>
      </c>
      <c r="J22" s="176">
        <f t="shared" si="2"/>
        <v>120</v>
      </c>
      <c r="K22" s="1035"/>
      <c r="L22" s="31"/>
      <c r="M22" s="31"/>
    </row>
    <row r="23" spans="1:13" ht="13.8" x14ac:dyDescent="0.25">
      <c r="A23" s="282"/>
      <c r="B23" s="149"/>
      <c r="C23" s="180">
        <v>4210</v>
      </c>
      <c r="D23" s="173" t="s">
        <v>31</v>
      </c>
      <c r="E23" s="174">
        <v>90327</v>
      </c>
      <c r="F23" s="174">
        <v>90327</v>
      </c>
      <c r="G23" s="175">
        <f t="shared" si="0"/>
        <v>100</v>
      </c>
      <c r="H23" s="174">
        <v>80000</v>
      </c>
      <c r="I23" s="175">
        <f t="shared" si="1"/>
        <v>88.567095109989253</v>
      </c>
      <c r="J23" s="176">
        <f t="shared" si="2"/>
        <v>88.567095109989253</v>
      </c>
      <c r="K23" s="1035"/>
      <c r="L23" s="31"/>
      <c r="M23" s="31"/>
    </row>
    <row r="24" spans="1:13" ht="13.8" x14ac:dyDescent="0.25">
      <c r="A24" s="282"/>
      <c r="B24" s="149"/>
      <c r="C24" s="180">
        <v>4220</v>
      </c>
      <c r="D24" s="173" t="s">
        <v>157</v>
      </c>
      <c r="E24" s="174">
        <v>61000</v>
      </c>
      <c r="F24" s="174">
        <v>61000</v>
      </c>
      <c r="G24" s="175">
        <f t="shared" si="0"/>
        <v>100</v>
      </c>
      <c r="H24" s="174">
        <v>66000</v>
      </c>
      <c r="I24" s="175">
        <f t="shared" si="1"/>
        <v>108.19672131147541</v>
      </c>
      <c r="J24" s="176">
        <f t="shared" si="2"/>
        <v>108.19672131147541</v>
      </c>
      <c r="K24" s="1035"/>
      <c r="L24" s="31"/>
      <c r="M24" s="31"/>
    </row>
    <row r="25" spans="1:13" ht="27" hidden="1" customHeight="1" x14ac:dyDescent="0.25">
      <c r="A25" s="282"/>
      <c r="B25" s="149"/>
      <c r="C25" s="180">
        <v>4230</v>
      </c>
      <c r="D25" s="375" t="s">
        <v>101</v>
      </c>
      <c r="E25" s="174"/>
      <c r="F25" s="174"/>
      <c r="G25" s="175" t="e">
        <f t="shared" si="0"/>
        <v>#DIV/0!</v>
      </c>
      <c r="H25" s="174"/>
      <c r="I25" s="175" t="e">
        <f t="shared" si="1"/>
        <v>#DIV/0!</v>
      </c>
      <c r="J25" s="176" t="e">
        <f t="shared" si="2"/>
        <v>#DIV/0!</v>
      </c>
      <c r="K25" s="1035"/>
      <c r="L25" s="31"/>
      <c r="M25" s="31"/>
    </row>
    <row r="26" spans="1:13" ht="13.8" hidden="1" x14ac:dyDescent="0.25">
      <c r="A26" s="282"/>
      <c r="B26" s="149"/>
      <c r="C26" s="180">
        <v>4240</v>
      </c>
      <c r="D26" s="281" t="s">
        <v>86</v>
      </c>
      <c r="E26" s="174"/>
      <c r="F26" s="174"/>
      <c r="G26" s="175" t="e">
        <f t="shared" si="0"/>
        <v>#DIV/0!</v>
      </c>
      <c r="H26" s="174"/>
      <c r="I26" s="175" t="e">
        <f t="shared" si="1"/>
        <v>#DIV/0!</v>
      </c>
      <c r="J26" s="176" t="e">
        <f t="shared" si="2"/>
        <v>#DIV/0!</v>
      </c>
      <c r="K26" s="1035"/>
      <c r="L26" s="31"/>
      <c r="M26" s="31"/>
    </row>
    <row r="27" spans="1:13" ht="13.8" x14ac:dyDescent="0.25">
      <c r="A27" s="282"/>
      <c r="B27" s="149"/>
      <c r="C27" s="180">
        <v>4260</v>
      </c>
      <c r="D27" s="173" t="s">
        <v>46</v>
      </c>
      <c r="E27" s="174">
        <v>84000</v>
      </c>
      <c r="F27" s="174">
        <v>84000</v>
      </c>
      <c r="G27" s="175">
        <f t="shared" si="0"/>
        <v>100</v>
      </c>
      <c r="H27" s="174">
        <v>82000</v>
      </c>
      <c r="I27" s="175">
        <f t="shared" si="1"/>
        <v>97.61904761904762</v>
      </c>
      <c r="J27" s="176">
        <f t="shared" si="2"/>
        <v>97.61904761904762</v>
      </c>
      <c r="K27" s="1035"/>
      <c r="L27" s="31"/>
      <c r="M27" s="31"/>
    </row>
    <row r="28" spans="1:13" ht="13.8" x14ac:dyDescent="0.25">
      <c r="A28" s="282"/>
      <c r="B28" s="149"/>
      <c r="C28" s="180">
        <v>4270</v>
      </c>
      <c r="D28" s="173" t="s">
        <v>47</v>
      </c>
      <c r="E28" s="174">
        <v>20400</v>
      </c>
      <c r="F28" s="174">
        <v>20400</v>
      </c>
      <c r="G28" s="175">
        <f t="shared" si="0"/>
        <v>100</v>
      </c>
      <c r="H28" s="174">
        <v>20000</v>
      </c>
      <c r="I28" s="175">
        <f t="shared" si="1"/>
        <v>98.039215686274503</v>
      </c>
      <c r="J28" s="176">
        <f t="shared" si="2"/>
        <v>98.039215686274503</v>
      </c>
      <c r="K28" s="1035"/>
      <c r="L28" s="31"/>
      <c r="M28" s="31"/>
    </row>
    <row r="29" spans="1:13" ht="13.8" x14ac:dyDescent="0.25">
      <c r="A29" s="282"/>
      <c r="B29" s="149"/>
      <c r="C29" s="180">
        <v>4280</v>
      </c>
      <c r="D29" s="173" t="s">
        <v>48</v>
      </c>
      <c r="E29" s="174">
        <v>1700</v>
      </c>
      <c r="F29" s="174">
        <v>1700</v>
      </c>
      <c r="G29" s="175">
        <f t="shared" si="0"/>
        <v>100</v>
      </c>
      <c r="H29" s="174">
        <v>1500</v>
      </c>
      <c r="I29" s="175">
        <f t="shared" si="1"/>
        <v>88.235294117647058</v>
      </c>
      <c r="J29" s="176">
        <f t="shared" si="2"/>
        <v>88.235294117647058</v>
      </c>
      <c r="K29" s="1035"/>
      <c r="L29" s="31"/>
      <c r="M29" s="31"/>
    </row>
    <row r="30" spans="1:13" ht="13.8" x14ac:dyDescent="0.25">
      <c r="A30" s="282"/>
      <c r="B30" s="149"/>
      <c r="C30" s="180">
        <v>4300</v>
      </c>
      <c r="D30" s="187" t="s">
        <v>22</v>
      </c>
      <c r="E30" s="174">
        <v>69113</v>
      </c>
      <c r="F30" s="174">
        <v>69113</v>
      </c>
      <c r="G30" s="175">
        <f t="shared" si="0"/>
        <v>100</v>
      </c>
      <c r="H30" s="174">
        <v>75000</v>
      </c>
      <c r="I30" s="175">
        <f t="shared" si="1"/>
        <v>108.51793439729138</v>
      </c>
      <c r="J30" s="176">
        <f t="shared" si="2"/>
        <v>108.51793439729138</v>
      </c>
      <c r="K30" s="1035"/>
      <c r="L30" s="31"/>
      <c r="M30" s="31"/>
    </row>
    <row r="31" spans="1:13" ht="18" customHeight="1" x14ac:dyDescent="0.25">
      <c r="A31" s="282"/>
      <c r="B31" s="149"/>
      <c r="C31" s="517">
        <v>4360</v>
      </c>
      <c r="D31" s="935" t="s">
        <v>228</v>
      </c>
      <c r="E31" s="183">
        <v>3000</v>
      </c>
      <c r="F31" s="183">
        <v>3000</v>
      </c>
      <c r="G31" s="184">
        <f t="shared" si="0"/>
        <v>100</v>
      </c>
      <c r="H31" s="183">
        <v>3000</v>
      </c>
      <c r="I31" s="184">
        <f t="shared" si="1"/>
        <v>100</v>
      </c>
      <c r="J31" s="185">
        <f t="shared" si="2"/>
        <v>100</v>
      </c>
      <c r="K31" s="1035"/>
      <c r="L31" s="31"/>
      <c r="M31" s="31"/>
    </row>
    <row r="32" spans="1:13" ht="13.8" x14ac:dyDescent="0.25">
      <c r="A32" s="282"/>
      <c r="B32" s="149"/>
      <c r="C32" s="180">
        <v>4410</v>
      </c>
      <c r="D32" s="173" t="s">
        <v>54</v>
      </c>
      <c r="E32" s="174">
        <v>1500</v>
      </c>
      <c r="F32" s="174">
        <v>1500</v>
      </c>
      <c r="G32" s="175">
        <f t="shared" si="0"/>
        <v>100</v>
      </c>
      <c r="H32" s="174">
        <v>2500</v>
      </c>
      <c r="I32" s="175">
        <f t="shared" si="1"/>
        <v>166.66666666666669</v>
      </c>
      <c r="J32" s="176">
        <f t="shared" si="2"/>
        <v>166.66666666666669</v>
      </c>
      <c r="K32" s="1035"/>
      <c r="L32" s="31"/>
      <c r="M32" s="31"/>
    </row>
    <row r="33" spans="1:13" ht="13.8" x14ac:dyDescent="0.25">
      <c r="A33" s="282"/>
      <c r="B33" s="149"/>
      <c r="C33" s="180">
        <v>4440</v>
      </c>
      <c r="D33" s="173" t="s">
        <v>55</v>
      </c>
      <c r="E33" s="174">
        <v>27999</v>
      </c>
      <c r="F33" s="174">
        <v>27999</v>
      </c>
      <c r="G33" s="175">
        <f t="shared" si="0"/>
        <v>100</v>
      </c>
      <c r="H33" s="174">
        <v>29444</v>
      </c>
      <c r="I33" s="175">
        <f t="shared" si="1"/>
        <v>105.16089860352156</v>
      </c>
      <c r="J33" s="176">
        <f t="shared" si="2"/>
        <v>105.16089860352156</v>
      </c>
      <c r="K33" s="1035"/>
      <c r="L33" s="31"/>
      <c r="M33" s="31"/>
    </row>
    <row r="34" spans="1:13" ht="13.8" x14ac:dyDescent="0.25">
      <c r="A34" s="282"/>
      <c r="B34" s="149"/>
      <c r="C34" s="180">
        <v>4480</v>
      </c>
      <c r="D34" s="281" t="s">
        <v>56</v>
      </c>
      <c r="E34" s="174">
        <v>80</v>
      </c>
      <c r="F34" s="174">
        <v>80</v>
      </c>
      <c r="G34" s="175">
        <f t="shared" si="0"/>
        <v>100</v>
      </c>
      <c r="H34" s="174">
        <v>80</v>
      </c>
      <c r="I34" s="175">
        <f t="shared" si="1"/>
        <v>100</v>
      </c>
      <c r="J34" s="176">
        <f t="shared" si="2"/>
        <v>100</v>
      </c>
      <c r="K34" s="1035"/>
      <c r="L34" s="31"/>
      <c r="M34" s="31"/>
    </row>
    <row r="35" spans="1:13" ht="13.8" x14ac:dyDescent="0.25">
      <c r="A35" s="282"/>
      <c r="B35" s="149"/>
      <c r="C35" s="180">
        <v>4580</v>
      </c>
      <c r="D35" s="281" t="s">
        <v>105</v>
      </c>
      <c r="E35" s="174">
        <v>20</v>
      </c>
      <c r="F35" s="174">
        <v>20</v>
      </c>
      <c r="G35" s="175">
        <f t="shared" si="0"/>
        <v>100</v>
      </c>
      <c r="H35" s="174">
        <v>20</v>
      </c>
      <c r="I35" s="175">
        <f t="shared" si="1"/>
        <v>100</v>
      </c>
      <c r="J35" s="175">
        <f t="shared" si="2"/>
        <v>100</v>
      </c>
      <c r="K35" s="1035"/>
      <c r="L35" s="31"/>
      <c r="M35" s="31"/>
    </row>
    <row r="36" spans="1:13" ht="18" customHeight="1" x14ac:dyDescent="0.25">
      <c r="A36" s="609"/>
      <c r="B36" s="1519"/>
      <c r="C36" s="378">
        <v>4610</v>
      </c>
      <c r="D36" s="379" t="s">
        <v>93</v>
      </c>
      <c r="E36" s="380">
        <v>300</v>
      </c>
      <c r="F36" s="380">
        <v>300</v>
      </c>
      <c r="G36" s="381">
        <f t="shared" si="0"/>
        <v>100</v>
      </c>
      <c r="H36" s="380">
        <v>300</v>
      </c>
      <c r="I36" s="381">
        <f t="shared" si="1"/>
        <v>100</v>
      </c>
      <c r="J36" s="381">
        <f t="shared" si="2"/>
        <v>100</v>
      </c>
      <c r="K36" s="1572"/>
      <c r="L36" s="31"/>
      <c r="M36" s="31"/>
    </row>
    <row r="37" spans="1:13" ht="40.5" customHeight="1" x14ac:dyDescent="0.25">
      <c r="A37" s="282"/>
      <c r="B37" s="149"/>
      <c r="C37" s="298">
        <v>4700</v>
      </c>
      <c r="D37" s="374" t="s">
        <v>60</v>
      </c>
      <c r="E37" s="326">
        <v>3000</v>
      </c>
      <c r="F37" s="326">
        <v>3000</v>
      </c>
      <c r="G37" s="258">
        <f t="shared" si="0"/>
        <v>100</v>
      </c>
      <c r="H37" s="326">
        <v>3000</v>
      </c>
      <c r="I37" s="258">
        <f t="shared" si="1"/>
        <v>100</v>
      </c>
      <c r="J37" s="258">
        <f t="shared" si="2"/>
        <v>100</v>
      </c>
      <c r="K37" s="1571"/>
      <c r="L37" s="31"/>
      <c r="M37" s="31"/>
    </row>
    <row r="38" spans="1:13" ht="40.5" customHeight="1" x14ac:dyDescent="0.25">
      <c r="A38" s="282"/>
      <c r="B38" s="149"/>
      <c r="C38" s="233">
        <v>6050</v>
      </c>
      <c r="D38" s="234" t="s">
        <v>272</v>
      </c>
      <c r="E38" s="235">
        <v>13293</v>
      </c>
      <c r="F38" s="235">
        <v>13293</v>
      </c>
      <c r="G38" s="321">
        <f t="shared" si="0"/>
        <v>100</v>
      </c>
      <c r="H38" s="235"/>
      <c r="I38" s="321">
        <f t="shared" si="1"/>
        <v>0</v>
      </c>
      <c r="J38" s="321">
        <f t="shared" si="2"/>
        <v>0</v>
      </c>
      <c r="K38" s="1493"/>
      <c r="L38" s="31"/>
      <c r="M38" s="31"/>
    </row>
    <row r="39" spans="1:13" ht="15" customHeight="1" x14ac:dyDescent="0.25">
      <c r="A39" s="282"/>
      <c r="B39" s="149"/>
      <c r="C39" s="507"/>
      <c r="D39" s="114" t="s">
        <v>135</v>
      </c>
      <c r="E39" s="140">
        <f>SUM(E40:E43)</f>
        <v>929519</v>
      </c>
      <c r="F39" s="140">
        <f>SUM(F40:F43)</f>
        <v>929519</v>
      </c>
      <c r="G39" s="141">
        <f t="shared" si="0"/>
        <v>100</v>
      </c>
      <c r="H39" s="140">
        <f>SUM(H40:H43)</f>
        <v>947160</v>
      </c>
      <c r="I39" s="141">
        <f t="shared" si="1"/>
        <v>101.89786330349352</v>
      </c>
      <c r="J39" s="141">
        <f t="shared" si="2"/>
        <v>101.89786330349352</v>
      </c>
      <c r="K39" s="296"/>
    </row>
    <row r="40" spans="1:13" ht="78.75" customHeight="1" x14ac:dyDescent="0.25">
      <c r="A40" s="282"/>
      <c r="B40" s="149"/>
      <c r="C40" s="475" t="s">
        <v>72</v>
      </c>
      <c r="D40" s="238" t="s">
        <v>73</v>
      </c>
      <c r="E40" s="310">
        <v>929519</v>
      </c>
      <c r="F40" s="310">
        <v>929519</v>
      </c>
      <c r="G40" s="211">
        <f t="shared" si="0"/>
        <v>100</v>
      </c>
      <c r="H40" s="310">
        <v>947160</v>
      </c>
      <c r="I40" s="211">
        <f t="shared" si="1"/>
        <v>101.89786330349352</v>
      </c>
      <c r="J40" s="312">
        <f t="shared" si="2"/>
        <v>101.89786330349352</v>
      </c>
      <c r="K40" s="396"/>
    </row>
    <row r="41" spans="1:13" ht="66.75" hidden="1" customHeight="1" x14ac:dyDescent="0.25">
      <c r="A41" s="282"/>
      <c r="B41" s="149"/>
      <c r="C41" s="181">
        <v>2830</v>
      </c>
      <c r="D41" s="182" t="s">
        <v>158</v>
      </c>
      <c r="E41" s="183"/>
      <c r="F41" s="183"/>
      <c r="G41" s="184" t="e">
        <f t="shared" si="0"/>
        <v>#DIV/0!</v>
      </c>
      <c r="H41" s="183"/>
      <c r="I41" s="184" t="e">
        <f t="shared" si="1"/>
        <v>#DIV/0!</v>
      </c>
      <c r="J41" s="184" t="e">
        <f t="shared" si="2"/>
        <v>#DIV/0!</v>
      </c>
      <c r="K41" s="186"/>
    </row>
    <row r="42" spans="1:13" ht="13.8" hidden="1" x14ac:dyDescent="0.25">
      <c r="A42" s="282"/>
      <c r="B42" s="149"/>
      <c r="C42" s="180">
        <v>4010</v>
      </c>
      <c r="D42" s="173" t="s">
        <v>39</v>
      </c>
      <c r="E42" s="190"/>
      <c r="F42" s="190"/>
      <c r="G42" s="184" t="e">
        <f t="shared" si="0"/>
        <v>#DIV/0!</v>
      </c>
      <c r="H42" s="190"/>
      <c r="I42" s="184" t="e">
        <f t="shared" si="1"/>
        <v>#DIV/0!</v>
      </c>
      <c r="J42" s="184" t="e">
        <f t="shared" si="2"/>
        <v>#DIV/0!</v>
      </c>
      <c r="K42" s="201"/>
    </row>
    <row r="43" spans="1:13" ht="13.8" hidden="1" x14ac:dyDescent="0.25">
      <c r="A43" s="282"/>
      <c r="B43" s="149"/>
      <c r="C43" s="180">
        <v>4110</v>
      </c>
      <c r="D43" s="173" t="s">
        <v>42</v>
      </c>
      <c r="E43" s="190"/>
      <c r="F43" s="190"/>
      <c r="G43" s="184" t="e">
        <f t="shared" si="0"/>
        <v>#DIV/0!</v>
      </c>
      <c r="H43" s="190"/>
      <c r="I43" s="184" t="e">
        <f t="shared" si="1"/>
        <v>#DIV/0!</v>
      </c>
      <c r="J43" s="184" t="e">
        <f t="shared" si="2"/>
        <v>#DIV/0!</v>
      </c>
      <c r="K43" s="201"/>
    </row>
    <row r="44" spans="1:13" ht="15" customHeight="1" x14ac:dyDescent="0.25">
      <c r="A44" s="282"/>
      <c r="B44" s="224">
        <v>85508</v>
      </c>
      <c r="C44" s="444"/>
      <c r="D44" s="114" t="s">
        <v>162</v>
      </c>
      <c r="E44" s="456">
        <f>SUM(E45+E46)</f>
        <v>2051657</v>
      </c>
      <c r="F44" s="456">
        <f>SUM(F45+F46)</f>
        <v>2051657</v>
      </c>
      <c r="G44" s="139">
        <f t="shared" si="0"/>
        <v>100</v>
      </c>
      <c r="H44" s="456">
        <f>SUM(H45+H46)</f>
        <v>2172729</v>
      </c>
      <c r="I44" s="141">
        <f t="shared" si="1"/>
        <v>105.90118133781621</v>
      </c>
      <c r="J44" s="142">
        <f t="shared" si="2"/>
        <v>105.90118133781621</v>
      </c>
      <c r="K44" s="222"/>
    </row>
    <row r="45" spans="1:13" ht="66.75" customHeight="1" x14ac:dyDescent="0.25">
      <c r="A45" s="282"/>
      <c r="B45" s="89"/>
      <c r="C45" s="1238">
        <v>2320</v>
      </c>
      <c r="D45" s="1239" t="s">
        <v>163</v>
      </c>
      <c r="E45" s="1240">
        <v>118065</v>
      </c>
      <c r="F45" s="1474">
        <v>118065</v>
      </c>
      <c r="G45" s="1475">
        <f t="shared" si="0"/>
        <v>100</v>
      </c>
      <c r="H45" s="1117">
        <v>94306</v>
      </c>
      <c r="I45" s="1118">
        <f t="shared" si="1"/>
        <v>79.87633930462033</v>
      </c>
      <c r="J45" s="312">
        <f t="shared" si="2"/>
        <v>79.87633930462033</v>
      </c>
      <c r="K45" s="1241"/>
    </row>
    <row r="46" spans="1:13" ht="20.25" customHeight="1" x14ac:dyDescent="0.25">
      <c r="A46" s="282"/>
      <c r="B46" s="89"/>
      <c r="C46" s="1112"/>
      <c r="D46" s="114" t="s">
        <v>154</v>
      </c>
      <c r="E46" s="1162">
        <f>SUM(E47:E59)</f>
        <v>1933592</v>
      </c>
      <c r="F46" s="1476">
        <f>SUM(F47:F59)</f>
        <v>1933592</v>
      </c>
      <c r="G46" s="1477">
        <f t="shared" si="0"/>
        <v>100</v>
      </c>
      <c r="H46" s="1478">
        <f>SUM(H47:H59)</f>
        <v>2078423</v>
      </c>
      <c r="I46" s="1014"/>
      <c r="J46" s="1363"/>
      <c r="K46" s="1022"/>
    </row>
    <row r="47" spans="1:13" ht="13.8" x14ac:dyDescent="0.25">
      <c r="A47" s="282"/>
      <c r="B47" s="89"/>
      <c r="C47" s="577">
        <v>3110</v>
      </c>
      <c r="D47" s="273" t="s">
        <v>156</v>
      </c>
      <c r="E47" s="274">
        <v>1613830</v>
      </c>
      <c r="F47" s="274">
        <v>1613830</v>
      </c>
      <c r="G47" s="275">
        <f t="shared" si="0"/>
        <v>100</v>
      </c>
      <c r="H47" s="274">
        <v>1668361</v>
      </c>
      <c r="I47" s="275">
        <f t="shared" ref="I47:I59" si="3">SUM(H47/F47*100)</f>
        <v>103.37898043784041</v>
      </c>
      <c r="J47" s="275">
        <f t="shared" ref="J47:J55" si="4">SUM(H47/E47*100)</f>
        <v>103.37898043784041</v>
      </c>
      <c r="K47" s="301"/>
    </row>
    <row r="48" spans="1:13" ht="13.8" x14ac:dyDescent="0.25">
      <c r="A48" s="282"/>
      <c r="B48" s="89"/>
      <c r="C48" s="180">
        <v>4010</v>
      </c>
      <c r="D48" s="173" t="s">
        <v>39</v>
      </c>
      <c r="E48" s="174">
        <v>101471</v>
      </c>
      <c r="F48" s="174">
        <v>101471</v>
      </c>
      <c r="G48" s="175">
        <f t="shared" si="0"/>
        <v>100</v>
      </c>
      <c r="H48" s="174">
        <v>110754</v>
      </c>
      <c r="I48" s="175">
        <f t="shared" si="3"/>
        <v>109.14842664406579</v>
      </c>
      <c r="J48" s="176">
        <f t="shared" si="4"/>
        <v>109.14842664406579</v>
      </c>
      <c r="K48" s="302"/>
    </row>
    <row r="49" spans="1:11" ht="13.8" x14ac:dyDescent="0.25">
      <c r="A49" s="282"/>
      <c r="B49" s="89"/>
      <c r="C49" s="180">
        <v>4040</v>
      </c>
      <c r="D49" s="173" t="s">
        <v>41</v>
      </c>
      <c r="E49" s="174">
        <v>6530</v>
      </c>
      <c r="F49" s="174">
        <v>6530</v>
      </c>
      <c r="G49" s="175">
        <f t="shared" si="0"/>
        <v>100</v>
      </c>
      <c r="H49" s="174">
        <v>8507</v>
      </c>
      <c r="I49" s="175">
        <f t="shared" ref="I49" si="5">SUM(H49/F49*100)</f>
        <v>130.27565084226646</v>
      </c>
      <c r="J49" s="176">
        <f t="shared" ref="J49" si="6">SUM(H49/E49*100)</f>
        <v>130.27565084226646</v>
      </c>
      <c r="K49" s="302"/>
    </row>
    <row r="50" spans="1:11" ht="13.8" x14ac:dyDescent="0.25">
      <c r="A50" s="282"/>
      <c r="B50" s="89"/>
      <c r="C50" s="574">
        <v>4110</v>
      </c>
      <c r="D50" s="173" t="s">
        <v>42</v>
      </c>
      <c r="E50" s="524">
        <v>38562</v>
      </c>
      <c r="F50" s="524">
        <v>38562</v>
      </c>
      <c r="G50" s="231">
        <f t="shared" si="0"/>
        <v>100</v>
      </c>
      <c r="H50" s="183">
        <v>50846</v>
      </c>
      <c r="I50" s="184">
        <f t="shared" si="3"/>
        <v>131.85519423266427</v>
      </c>
      <c r="J50" s="185">
        <f t="shared" si="4"/>
        <v>131.85519423266427</v>
      </c>
      <c r="K50" s="302"/>
    </row>
    <row r="51" spans="1:11" ht="13.8" x14ac:dyDescent="0.25">
      <c r="A51" s="282"/>
      <c r="B51" s="89"/>
      <c r="C51" s="574">
        <v>4120</v>
      </c>
      <c r="D51" s="173" t="s">
        <v>43</v>
      </c>
      <c r="E51" s="524">
        <v>5487</v>
      </c>
      <c r="F51" s="524">
        <v>5487</v>
      </c>
      <c r="G51" s="231">
        <f t="shared" si="0"/>
        <v>100</v>
      </c>
      <c r="H51" s="183">
        <v>7235</v>
      </c>
      <c r="I51" s="184">
        <f t="shared" si="3"/>
        <v>131.85711682157827</v>
      </c>
      <c r="J51" s="185">
        <f t="shared" si="4"/>
        <v>131.85711682157827</v>
      </c>
      <c r="K51" s="302"/>
    </row>
    <row r="52" spans="1:11" ht="13.8" x14ac:dyDescent="0.25">
      <c r="A52" s="282"/>
      <c r="B52" s="89"/>
      <c r="C52" s="574">
        <v>4170</v>
      </c>
      <c r="D52" s="173" t="s">
        <v>45</v>
      </c>
      <c r="E52" s="524">
        <v>118584</v>
      </c>
      <c r="F52" s="524">
        <v>118584</v>
      </c>
      <c r="G52" s="231">
        <f t="shared" si="0"/>
        <v>100</v>
      </c>
      <c r="H52" s="183">
        <v>183092</v>
      </c>
      <c r="I52" s="184">
        <f t="shared" si="3"/>
        <v>154.39856979019092</v>
      </c>
      <c r="J52" s="184">
        <f t="shared" si="4"/>
        <v>154.39856979019092</v>
      </c>
      <c r="K52" s="302"/>
    </row>
    <row r="53" spans="1:11" ht="13.8" x14ac:dyDescent="0.25">
      <c r="A53" s="282"/>
      <c r="B53" s="89"/>
      <c r="C53" s="575">
        <v>4210</v>
      </c>
      <c r="D53" s="173" t="s">
        <v>31</v>
      </c>
      <c r="E53" s="527">
        <v>2500</v>
      </c>
      <c r="F53" s="527">
        <v>2500</v>
      </c>
      <c r="G53" s="160">
        <f t="shared" si="0"/>
        <v>100</v>
      </c>
      <c r="H53" s="161">
        <v>2500</v>
      </c>
      <c r="I53" s="162">
        <f t="shared" si="3"/>
        <v>100</v>
      </c>
      <c r="J53" s="162">
        <f t="shared" si="4"/>
        <v>100</v>
      </c>
      <c r="K53" s="612"/>
    </row>
    <row r="54" spans="1:11" ht="13.8" x14ac:dyDescent="0.25">
      <c r="A54" s="282"/>
      <c r="B54" s="89"/>
      <c r="C54" s="575">
        <v>4220</v>
      </c>
      <c r="D54" s="173" t="s">
        <v>157</v>
      </c>
      <c r="E54" s="527">
        <v>500</v>
      </c>
      <c r="F54" s="527">
        <v>500</v>
      </c>
      <c r="G54" s="160">
        <f t="shared" si="0"/>
        <v>100</v>
      </c>
      <c r="H54" s="161">
        <v>500</v>
      </c>
      <c r="I54" s="162">
        <f t="shared" si="3"/>
        <v>100</v>
      </c>
      <c r="J54" s="162">
        <f t="shared" si="4"/>
        <v>100</v>
      </c>
      <c r="K54" s="612"/>
    </row>
    <row r="55" spans="1:11" ht="13.8" x14ac:dyDescent="0.25">
      <c r="A55" s="282"/>
      <c r="B55" s="89"/>
      <c r="C55" s="574">
        <v>4280</v>
      </c>
      <c r="D55" s="173" t="s">
        <v>31</v>
      </c>
      <c r="E55" s="524">
        <v>465</v>
      </c>
      <c r="F55" s="524">
        <v>465</v>
      </c>
      <c r="G55" s="231">
        <f t="shared" si="0"/>
        <v>100</v>
      </c>
      <c r="H55" s="183">
        <v>465</v>
      </c>
      <c r="I55" s="184">
        <f t="shared" si="3"/>
        <v>100</v>
      </c>
      <c r="J55" s="184">
        <f t="shared" si="4"/>
        <v>100</v>
      </c>
      <c r="K55" s="302"/>
    </row>
    <row r="56" spans="1:11" ht="13.8" x14ac:dyDescent="0.25">
      <c r="A56" s="282"/>
      <c r="B56" s="89"/>
      <c r="C56" s="574">
        <v>4300</v>
      </c>
      <c r="D56" s="173" t="s">
        <v>22</v>
      </c>
      <c r="E56" s="524">
        <v>31920</v>
      </c>
      <c r="F56" s="524">
        <v>31920</v>
      </c>
      <c r="G56" s="231">
        <f>SUM(F56/E56*100)</f>
        <v>100</v>
      </c>
      <c r="H56" s="183">
        <v>31920</v>
      </c>
      <c r="I56" s="184">
        <f>SUM(H56/F56*100)</f>
        <v>100</v>
      </c>
      <c r="J56" s="184">
        <f>SUM(H56/E56*100)</f>
        <v>100</v>
      </c>
      <c r="K56" s="302"/>
    </row>
    <row r="57" spans="1:11" ht="13.8" x14ac:dyDescent="0.25">
      <c r="A57" s="282"/>
      <c r="B57" s="89"/>
      <c r="C57" s="574">
        <v>4410</v>
      </c>
      <c r="D57" s="173" t="s">
        <v>54</v>
      </c>
      <c r="E57" s="524">
        <v>7000</v>
      </c>
      <c r="F57" s="524">
        <v>7000</v>
      </c>
      <c r="G57" s="231">
        <f t="shared" si="0"/>
        <v>100</v>
      </c>
      <c r="H57" s="183">
        <v>7500</v>
      </c>
      <c r="I57" s="184">
        <f t="shared" si="3"/>
        <v>107.14285714285714</v>
      </c>
      <c r="J57" s="184">
        <f>SUM(H57/E57*100)</f>
        <v>107.14285714285714</v>
      </c>
      <c r="K57" s="302"/>
    </row>
    <row r="58" spans="1:11" ht="13.8" x14ac:dyDescent="0.25">
      <c r="A58" s="282"/>
      <c r="B58" s="89"/>
      <c r="C58" s="574">
        <v>4440</v>
      </c>
      <c r="D58" s="173" t="s">
        <v>55</v>
      </c>
      <c r="E58" s="524">
        <v>4743</v>
      </c>
      <c r="F58" s="524">
        <v>4743</v>
      </c>
      <c r="G58" s="231">
        <f t="shared" si="0"/>
        <v>100</v>
      </c>
      <c r="H58" s="183">
        <v>4743</v>
      </c>
      <c r="I58" s="184">
        <f t="shared" si="3"/>
        <v>100</v>
      </c>
      <c r="J58" s="184">
        <f>SUM(H58/E58*100)</f>
        <v>100</v>
      </c>
      <c r="K58" s="302"/>
    </row>
    <row r="59" spans="1:11" ht="27.6" x14ac:dyDescent="0.25">
      <c r="A59" s="609"/>
      <c r="B59" s="553"/>
      <c r="C59" s="1032">
        <v>4700</v>
      </c>
      <c r="D59" s="576" t="s">
        <v>60</v>
      </c>
      <c r="E59" s="1094">
        <v>2000</v>
      </c>
      <c r="F59" s="1094">
        <v>2000</v>
      </c>
      <c r="G59" s="917">
        <f t="shared" si="0"/>
        <v>100</v>
      </c>
      <c r="H59" s="606">
        <v>2000</v>
      </c>
      <c r="I59" s="550">
        <f t="shared" si="3"/>
        <v>100</v>
      </c>
      <c r="J59" s="550">
        <f>SUM(H59/E59*100)</f>
        <v>100</v>
      </c>
      <c r="K59" s="1095"/>
    </row>
    <row r="60" spans="1:11" x14ac:dyDescent="0.25">
      <c r="B60" s="8"/>
      <c r="C60" s="9"/>
      <c r="D60" s="8"/>
      <c r="E60" s="8"/>
      <c r="F60" s="8"/>
      <c r="G60" s="8"/>
      <c r="H60" s="8"/>
      <c r="I60" s="8"/>
      <c r="J60" s="8"/>
      <c r="K60" s="8"/>
    </row>
    <row r="61" spans="1:11" x14ac:dyDescent="0.25">
      <c r="B61" s="8"/>
      <c r="C61" s="9"/>
      <c r="D61" s="8"/>
      <c r="E61" s="8"/>
      <c r="F61" s="8"/>
      <c r="G61" s="8"/>
      <c r="H61" s="8"/>
      <c r="I61" s="8"/>
      <c r="J61" s="8"/>
      <c r="K61" s="8"/>
    </row>
    <row r="62" spans="1:11" x14ac:dyDescent="0.25">
      <c r="B62" s="8"/>
      <c r="C62" s="9"/>
      <c r="D62" s="8"/>
      <c r="E62" s="8"/>
      <c r="F62" s="8"/>
      <c r="G62" s="8"/>
      <c r="H62" s="8"/>
      <c r="I62" s="8"/>
      <c r="J62" s="8"/>
      <c r="K62" s="8"/>
    </row>
    <row r="63" spans="1:11" x14ac:dyDescent="0.25">
      <c r="B63" s="8"/>
      <c r="C63" s="9"/>
      <c r="D63" s="8"/>
      <c r="E63" s="8"/>
      <c r="F63" s="8"/>
      <c r="G63" s="8"/>
      <c r="H63" s="8"/>
      <c r="I63" s="8"/>
      <c r="J63" s="8"/>
      <c r="K63" s="8"/>
    </row>
    <row r="64" spans="1:11" x14ac:dyDescent="0.25">
      <c r="B64" s="8"/>
      <c r="C64" s="9"/>
      <c r="D64" s="8"/>
      <c r="E64" s="8"/>
      <c r="F64" s="8"/>
      <c r="G64" s="8"/>
      <c r="H64" s="8"/>
      <c r="I64" s="8"/>
      <c r="J64" s="8"/>
      <c r="K64" s="8"/>
    </row>
    <row r="65" spans="2:11" x14ac:dyDescent="0.25">
      <c r="B65" s="8"/>
      <c r="C65" s="9"/>
      <c r="D65" s="8"/>
      <c r="E65" s="8"/>
      <c r="F65" s="8"/>
      <c r="G65" s="8"/>
      <c r="H65" s="8"/>
      <c r="I65" s="8"/>
      <c r="J65" s="8"/>
      <c r="K65" s="8"/>
    </row>
    <row r="66" spans="2:11" x14ac:dyDescent="0.25">
      <c r="B66" s="8"/>
      <c r="C66" s="9"/>
      <c r="D66" s="8"/>
      <c r="E66" s="8"/>
      <c r="F66" s="8"/>
      <c r="G66" s="8"/>
      <c r="H66" s="8"/>
      <c r="I66" s="8"/>
      <c r="J66" s="8"/>
      <c r="K66" s="8"/>
    </row>
    <row r="67" spans="2:11" x14ac:dyDescent="0.25">
      <c r="B67" s="8"/>
      <c r="C67" s="9"/>
      <c r="D67" s="8"/>
      <c r="E67" s="8"/>
      <c r="F67" s="8"/>
      <c r="G67" s="8"/>
      <c r="H67" s="8"/>
      <c r="I67" s="8"/>
      <c r="J67" s="8"/>
      <c r="K67" s="8"/>
    </row>
  </sheetData>
  <sheetProtection selectLockedCells="1" selectUnlockedCells="1"/>
  <mergeCells count="1">
    <mergeCell ref="D6:D8"/>
  </mergeCells>
  <printOptions horizontalCentered="1"/>
  <pageMargins left="0.70866141732283472" right="0.70866141732283472" top="0.98425196850393704" bottom="0.70866141732283472" header="0" footer="0"/>
  <pageSetup paperSize="9" scale="83" firstPageNumber="0" fitToHeight="0" orientation="landscape" r:id="rId1"/>
  <headerFooter alignWithMargins="0"/>
  <rowBreaks count="1" manualBreakCount="1">
    <brk id="36" max="10" man="1"/>
  </rowBreak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opLeftCell="D1" zoomScale="115" zoomScaleNormal="115" workbookViewId="0">
      <selection activeCell="I1" sqref="I1:I3"/>
    </sheetView>
  </sheetViews>
  <sheetFormatPr defaultColWidth="9.109375" defaultRowHeight="13.2" x14ac:dyDescent="0.25"/>
  <cols>
    <col min="1" max="1" width="5.33203125" style="1" customWidth="1"/>
    <col min="2" max="2" width="7.5546875" style="1" customWidth="1"/>
    <col min="3" max="3" width="5.6640625" style="2" customWidth="1"/>
    <col min="4" max="4" width="45.109375" style="3" customWidth="1"/>
    <col min="5" max="5" width="14.6640625" style="3" customWidth="1"/>
    <col min="6" max="6" width="14.6640625" style="1" customWidth="1"/>
    <col min="7" max="7" width="10.5546875" style="1" customWidth="1"/>
    <col min="8" max="8" width="14.6640625" style="1" customWidth="1"/>
    <col min="9" max="10" width="9.33203125" style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5"/>
      <c r="I1" s="45"/>
      <c r="J1" s="46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6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5"/>
      <c r="I3" s="45"/>
      <c r="J3" s="46"/>
      <c r="K3" s="43"/>
    </row>
    <row r="4" spans="1:11" ht="13.8" x14ac:dyDescent="0.25">
      <c r="A4" s="43"/>
      <c r="B4" s="43"/>
      <c r="C4" s="44"/>
      <c r="D4" s="93" t="s">
        <v>269</v>
      </c>
      <c r="E4" s="93"/>
      <c r="F4" s="43"/>
      <c r="G4" s="43"/>
      <c r="H4" s="43"/>
      <c r="I4" s="43"/>
      <c r="J4" s="46"/>
      <c r="K4" s="43"/>
    </row>
    <row r="5" spans="1:11" ht="14.4" thickBot="1" x14ac:dyDescent="0.3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1" ht="14.4" thickBot="1" x14ac:dyDescent="0.3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1" ht="15" thickTop="1" thickBot="1" x14ac:dyDescent="0.3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1" ht="15" thickTop="1" thickBot="1" x14ac:dyDescent="0.3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1" s="4" customFormat="1" ht="10.5" customHeight="1" thickTop="1" thickBot="1" x14ac:dyDescent="0.3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1" s="14" customFormat="1" ht="46.5" customHeight="1" thickTop="1" x14ac:dyDescent="0.25">
      <c r="A10" s="713">
        <v>900</v>
      </c>
      <c r="B10" s="708"/>
      <c r="C10" s="708"/>
      <c r="D10" s="709" t="s">
        <v>183</v>
      </c>
      <c r="E10" s="710">
        <f>SUM(E11+E23)</f>
        <v>55000</v>
      </c>
      <c r="F10" s="710">
        <f>SUM(F11+F23)</f>
        <v>55000</v>
      </c>
      <c r="G10" s="711">
        <f>SUM(F10/E10*100)</f>
        <v>100</v>
      </c>
      <c r="H10" s="710">
        <f>SUM(H11+H23)</f>
        <v>60000</v>
      </c>
      <c r="I10" s="462">
        <f>SUM(H10/F10*100)</f>
        <v>109.09090909090908</v>
      </c>
      <c r="J10" s="462">
        <f>SUM(H10/E10*100)</f>
        <v>109.09090909090908</v>
      </c>
      <c r="K10" s="714"/>
    </row>
    <row r="11" spans="1:11" s="7" customFormat="1" ht="40.5" customHeight="1" x14ac:dyDescent="0.25">
      <c r="A11" s="715"/>
      <c r="B11" s="444">
        <v>90019</v>
      </c>
      <c r="C11" s="444"/>
      <c r="D11" s="323" t="s">
        <v>184</v>
      </c>
      <c r="E11" s="140">
        <f>SUM(E16+E22)</f>
        <v>55000</v>
      </c>
      <c r="F11" s="140">
        <f>SUM(F16+F22)</f>
        <v>55000</v>
      </c>
      <c r="G11" s="141">
        <f>SUM(F11/E11*100)</f>
        <v>100</v>
      </c>
      <c r="H11" s="140">
        <f>SUM(H16+H22)</f>
        <v>60000</v>
      </c>
      <c r="I11" s="141">
        <f>SUM(H11/F11*100)</f>
        <v>109.09090909090908</v>
      </c>
      <c r="J11" s="141">
        <f>SUM(H11/E11*100)</f>
        <v>109.09090909090908</v>
      </c>
      <c r="K11" s="222"/>
    </row>
    <row r="12" spans="1:11" s="7" customFormat="1" ht="15" hidden="1" customHeight="1" x14ac:dyDescent="0.25">
      <c r="A12" s="170"/>
      <c r="B12" s="613"/>
      <c r="C12" s="444"/>
      <c r="D12" s="323" t="s">
        <v>35</v>
      </c>
      <c r="E12" s="140">
        <f>SUM(E13:E15)</f>
        <v>0</v>
      </c>
      <c r="F12" s="140">
        <f>SUM(F13:F15)</f>
        <v>0</v>
      </c>
      <c r="G12" s="141" t="e">
        <f>SUM(F12/E12*100)</f>
        <v>#DIV/0!</v>
      </c>
      <c r="H12" s="140">
        <f>SUM(H13:H15)</f>
        <v>0</v>
      </c>
      <c r="I12" s="141" t="e">
        <f>SUM(H12/F12*100)</f>
        <v>#DIV/0!</v>
      </c>
      <c r="J12" s="141" t="e">
        <f>SUM(H12/E12*100)</f>
        <v>#DIV/0!</v>
      </c>
      <c r="K12" s="222"/>
    </row>
    <row r="13" spans="1:11" s="7" customFormat="1" ht="12.75" hidden="1" customHeight="1" x14ac:dyDescent="0.25">
      <c r="A13" s="170"/>
      <c r="B13" s="515"/>
      <c r="C13" s="526">
        <v>4270</v>
      </c>
      <c r="D13" s="712" t="s">
        <v>47</v>
      </c>
      <c r="E13" s="167"/>
      <c r="F13" s="167"/>
      <c r="G13" s="168" t="e">
        <f t="shared" ref="G13:G27" si="0">SUM(F13/E13*100)</f>
        <v>#DIV/0!</v>
      </c>
      <c r="H13" s="167"/>
      <c r="I13" s="168" t="e">
        <f t="shared" ref="I13:I24" si="1">SUM(H13/F13*100)</f>
        <v>#DIV/0!</v>
      </c>
      <c r="J13" s="168" t="e">
        <f t="shared" ref="J13:J24" si="2">SUM(H13/E13*100)</f>
        <v>#DIV/0!</v>
      </c>
      <c r="K13" s="169"/>
    </row>
    <row r="14" spans="1:11" s="7" customFormat="1" ht="12.75" hidden="1" customHeight="1" x14ac:dyDescent="0.25">
      <c r="A14" s="170"/>
      <c r="B14" s="515"/>
      <c r="C14" s="526">
        <v>6060</v>
      </c>
      <c r="D14" s="585" t="s">
        <v>62</v>
      </c>
      <c r="E14" s="167"/>
      <c r="F14" s="167"/>
      <c r="G14" s="168" t="e">
        <f t="shared" si="0"/>
        <v>#DIV/0!</v>
      </c>
      <c r="H14" s="167"/>
      <c r="I14" s="168" t="e">
        <f t="shared" si="1"/>
        <v>#DIV/0!</v>
      </c>
      <c r="J14" s="168" t="e">
        <f t="shared" si="2"/>
        <v>#DIV/0!</v>
      </c>
      <c r="K14" s="169"/>
    </row>
    <row r="15" spans="1:11" s="7" customFormat="1" ht="12.75" hidden="1" customHeight="1" x14ac:dyDescent="0.25">
      <c r="A15" s="170"/>
      <c r="B15" s="515"/>
      <c r="C15" s="526">
        <v>6069</v>
      </c>
      <c r="D15" s="585" t="s">
        <v>62</v>
      </c>
      <c r="E15" s="167"/>
      <c r="F15" s="167"/>
      <c r="G15" s="168"/>
      <c r="H15" s="167"/>
      <c r="I15" s="168"/>
      <c r="J15" s="168"/>
      <c r="K15" s="169"/>
    </row>
    <row r="16" spans="1:11" s="16" customFormat="1" ht="15" customHeight="1" x14ac:dyDescent="0.25">
      <c r="A16" s="626"/>
      <c r="B16" s="153"/>
      <c r="C16" s="534"/>
      <c r="D16" s="140" t="s">
        <v>135</v>
      </c>
      <c r="E16" s="140">
        <f>SUM(E17:E21)</f>
        <v>55000</v>
      </c>
      <c r="F16" s="140">
        <f>SUM(F17:F21)</f>
        <v>55000</v>
      </c>
      <c r="G16" s="249">
        <f t="shared" si="0"/>
        <v>100</v>
      </c>
      <c r="H16" s="140">
        <f>SUM(H17:H21)</f>
        <v>60000</v>
      </c>
      <c r="I16" s="249">
        <f t="shared" si="1"/>
        <v>109.09090909090908</v>
      </c>
      <c r="J16" s="249">
        <f t="shared" si="2"/>
        <v>109.09090909090908</v>
      </c>
      <c r="K16" s="250"/>
    </row>
    <row r="17" spans="1:11" s="16" customFormat="1" ht="77.25" customHeight="1" x14ac:dyDescent="0.25">
      <c r="A17" s="626"/>
      <c r="B17" s="153"/>
      <c r="C17" s="999">
        <v>2360</v>
      </c>
      <c r="D17" s="1000" t="s">
        <v>73</v>
      </c>
      <c r="E17" s="994">
        <v>4000</v>
      </c>
      <c r="F17" s="994">
        <v>4000</v>
      </c>
      <c r="G17" s="992">
        <f t="shared" si="0"/>
        <v>100</v>
      </c>
      <c r="H17" s="994">
        <v>4000</v>
      </c>
      <c r="I17" s="992">
        <f t="shared" si="1"/>
        <v>100</v>
      </c>
      <c r="J17" s="992">
        <f t="shared" si="2"/>
        <v>100</v>
      </c>
      <c r="K17" s="1030"/>
    </row>
    <row r="18" spans="1:11" s="16" customFormat="1" ht="15" customHeight="1" x14ac:dyDescent="0.25">
      <c r="A18" s="626"/>
      <c r="B18" s="153"/>
      <c r="C18" s="279" t="s">
        <v>221</v>
      </c>
      <c r="D18" s="386" t="s">
        <v>220</v>
      </c>
      <c r="E18" s="183">
        <v>3500</v>
      </c>
      <c r="F18" s="183">
        <v>3500</v>
      </c>
      <c r="G18" s="464">
        <f t="shared" si="0"/>
        <v>100</v>
      </c>
      <c r="H18" s="183">
        <v>5000</v>
      </c>
      <c r="I18" s="464">
        <f>SUM(H18/F18*100)</f>
        <v>142.85714285714286</v>
      </c>
      <c r="J18" s="464">
        <f>SUM(H18/E18*100)</f>
        <v>142.85714285714286</v>
      </c>
      <c r="K18" s="633"/>
    </row>
    <row r="19" spans="1:11" s="16" customFormat="1" ht="12.75" customHeight="1" x14ac:dyDescent="0.25">
      <c r="A19" s="626"/>
      <c r="B19" s="153"/>
      <c r="C19" s="279">
        <v>4210</v>
      </c>
      <c r="D19" s="264" t="s">
        <v>31</v>
      </c>
      <c r="E19" s="183">
        <v>21000</v>
      </c>
      <c r="F19" s="183">
        <v>21000</v>
      </c>
      <c r="G19" s="464">
        <f t="shared" si="0"/>
        <v>100</v>
      </c>
      <c r="H19" s="183">
        <v>24000</v>
      </c>
      <c r="I19" s="464">
        <f t="shared" si="1"/>
        <v>114.28571428571428</v>
      </c>
      <c r="J19" s="464">
        <f t="shared" si="2"/>
        <v>114.28571428571428</v>
      </c>
      <c r="K19" s="633"/>
    </row>
    <row r="20" spans="1:11" s="16" customFormat="1" ht="12.75" customHeight="1" x14ac:dyDescent="0.25">
      <c r="A20" s="626"/>
      <c r="B20" s="153"/>
      <c r="C20" s="279">
        <v>4300</v>
      </c>
      <c r="D20" s="260" t="s">
        <v>22</v>
      </c>
      <c r="E20" s="183">
        <v>22500</v>
      </c>
      <c r="F20" s="183">
        <v>22500</v>
      </c>
      <c r="G20" s="464">
        <f t="shared" si="0"/>
        <v>100</v>
      </c>
      <c r="H20" s="183">
        <v>23000</v>
      </c>
      <c r="I20" s="464">
        <f t="shared" si="1"/>
        <v>102.22222222222221</v>
      </c>
      <c r="J20" s="464">
        <f t="shared" si="2"/>
        <v>102.22222222222221</v>
      </c>
      <c r="K20" s="633"/>
    </row>
    <row r="21" spans="1:11" s="16" customFormat="1" ht="31.5" customHeight="1" x14ac:dyDescent="0.25">
      <c r="A21" s="1103"/>
      <c r="B21" s="1476"/>
      <c r="C21" s="897">
        <v>4700</v>
      </c>
      <c r="D21" s="576" t="s">
        <v>60</v>
      </c>
      <c r="E21" s="606">
        <v>4000</v>
      </c>
      <c r="F21" s="606">
        <v>4000</v>
      </c>
      <c r="G21" s="549">
        <f t="shared" si="0"/>
        <v>100</v>
      </c>
      <c r="H21" s="606">
        <v>4000</v>
      </c>
      <c r="I21" s="549">
        <f t="shared" si="1"/>
        <v>100</v>
      </c>
      <c r="J21" s="549">
        <f t="shared" si="2"/>
        <v>100</v>
      </c>
      <c r="K21" s="1483"/>
    </row>
    <row r="22" spans="1:11" s="16" customFormat="1" ht="35.25" hidden="1" customHeight="1" x14ac:dyDescent="0.25">
      <c r="A22" s="626"/>
      <c r="B22" s="1473"/>
      <c r="C22" s="1479">
        <v>6060</v>
      </c>
      <c r="D22" s="1480" t="s">
        <v>62</v>
      </c>
      <c r="E22" s="1473"/>
      <c r="F22" s="1473"/>
      <c r="G22" s="1481" t="e">
        <f t="shared" si="0"/>
        <v>#DIV/0!</v>
      </c>
      <c r="H22" s="1473"/>
      <c r="I22" s="1481"/>
      <c r="J22" s="1481"/>
      <c r="K22" s="1482"/>
    </row>
    <row r="23" spans="1:11" s="16" customFormat="1" ht="15" hidden="1" customHeight="1" x14ac:dyDescent="0.25">
      <c r="A23" s="626"/>
      <c r="B23" s="137">
        <v>90095</v>
      </c>
      <c r="C23" s="534"/>
      <c r="D23" s="140" t="s">
        <v>71</v>
      </c>
      <c r="E23" s="140">
        <f>SUM(E24+E25)</f>
        <v>0</v>
      </c>
      <c r="F23" s="140">
        <f>SUM(F24+F25)</f>
        <v>0</v>
      </c>
      <c r="G23" s="140" t="e">
        <f t="shared" si="0"/>
        <v>#DIV/0!</v>
      </c>
      <c r="H23" s="140">
        <f>SUM(H24+H25)</f>
        <v>0</v>
      </c>
      <c r="I23" s="930" t="e">
        <f>SUM(H23/F23*100)</f>
        <v>#DIV/0!</v>
      </c>
      <c r="J23" s="930" t="e">
        <f>SUM(H23/E23*100)</f>
        <v>#DIV/0!</v>
      </c>
      <c r="K23" s="250"/>
    </row>
    <row r="24" spans="1:11" s="16" customFormat="1" ht="66" hidden="1" customHeight="1" x14ac:dyDescent="0.25">
      <c r="A24" s="1103"/>
      <c r="B24" s="1175"/>
      <c r="C24" s="556">
        <v>2710</v>
      </c>
      <c r="D24" s="559" t="s">
        <v>98</v>
      </c>
      <c r="E24" s="901"/>
      <c r="F24" s="901"/>
      <c r="G24" s="1155" t="e">
        <f t="shared" si="0"/>
        <v>#DIV/0!</v>
      </c>
      <c r="H24" s="901"/>
      <c r="I24" s="1155" t="e">
        <f t="shared" si="1"/>
        <v>#DIV/0!</v>
      </c>
      <c r="J24" s="1155" t="e">
        <f t="shared" si="2"/>
        <v>#DIV/0!</v>
      </c>
      <c r="K24" s="1176"/>
    </row>
    <row r="25" spans="1:11" s="16" customFormat="1" ht="18.75" hidden="1" customHeight="1" x14ac:dyDescent="0.25">
      <c r="A25" s="626"/>
      <c r="B25" s="251"/>
      <c r="C25" s="1173"/>
      <c r="D25" s="554" t="s">
        <v>135</v>
      </c>
      <c r="E25" s="215">
        <f>SUM(E26:E27)</f>
        <v>0</v>
      </c>
      <c r="F25" s="215">
        <f>SUM(F26:F27)</f>
        <v>0</v>
      </c>
      <c r="G25" s="215" t="e">
        <f t="shared" si="0"/>
        <v>#DIV/0!</v>
      </c>
      <c r="H25" s="215">
        <f>SUM(H26:H27)</f>
        <v>0</v>
      </c>
      <c r="I25" s="1154" t="e">
        <f>SUM(H25/F25*100)</f>
        <v>#DIV/0!</v>
      </c>
      <c r="J25" s="1154" t="e">
        <f>SUM(H25/E25*100)</f>
        <v>#DIV/0!</v>
      </c>
      <c r="K25" s="1174"/>
    </row>
    <row r="26" spans="1:11" ht="27.6" hidden="1" x14ac:dyDescent="0.25">
      <c r="A26" s="208"/>
      <c r="B26" s="209"/>
      <c r="C26" s="991">
        <v>6067</v>
      </c>
      <c r="D26" s="1110" t="s">
        <v>62</v>
      </c>
      <c r="E26" s="994"/>
      <c r="F26" s="994"/>
      <c r="G26" s="992" t="e">
        <f t="shared" si="0"/>
        <v>#DIV/0!</v>
      </c>
      <c r="H26" s="994"/>
      <c r="I26" s="992"/>
      <c r="J26" s="992"/>
      <c r="K26" s="1030"/>
    </row>
    <row r="27" spans="1:11" ht="28.2" hidden="1" thickBot="1" x14ac:dyDescent="0.3">
      <c r="A27" s="241"/>
      <c r="B27" s="265"/>
      <c r="C27" s="125">
        <v>6069</v>
      </c>
      <c r="D27" s="266" t="s">
        <v>62</v>
      </c>
      <c r="E27" s="129"/>
      <c r="F27" s="129"/>
      <c r="G27" s="236" t="e">
        <f t="shared" si="0"/>
        <v>#DIV/0!</v>
      </c>
      <c r="H27" s="129"/>
      <c r="I27" s="236"/>
      <c r="J27" s="236"/>
      <c r="K27" s="1148"/>
    </row>
  </sheetData>
  <sheetProtection selectLockedCells="1" selectUnlockedCells="1"/>
  <mergeCells count="1">
    <mergeCell ref="D6:D8"/>
  </mergeCells>
  <phoneticPr fontId="7" type="noConversion"/>
  <pageMargins left="0.70866141732283472" right="0.70866141732283472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zoomScale="115" zoomScaleNormal="115" workbookViewId="0">
      <pane xSplit="3" ySplit="10" topLeftCell="E11" activePane="bottomRight" state="frozen"/>
      <selection pane="topRight" activeCell="D1" sqref="D1"/>
      <selection pane="bottomLeft" activeCell="A11" sqref="A11"/>
      <selection pane="bottomRight" activeCell="K4" sqref="K4"/>
    </sheetView>
  </sheetViews>
  <sheetFormatPr defaultColWidth="9.109375" defaultRowHeight="13.2" x14ac:dyDescent="0.25"/>
  <cols>
    <col min="1" max="1" width="5.33203125" style="1" customWidth="1"/>
    <col min="2" max="2" width="7.33203125" style="1" customWidth="1"/>
    <col min="3" max="3" width="5.6640625" style="2" customWidth="1"/>
    <col min="4" max="4" width="44.6640625" style="3" customWidth="1"/>
    <col min="5" max="5" width="14.6640625" style="3" customWidth="1"/>
    <col min="6" max="6" width="14.6640625" style="1" customWidth="1"/>
    <col min="7" max="7" width="9.109375" style="1"/>
    <col min="8" max="8" width="14.6640625" style="1" customWidth="1"/>
    <col min="9" max="10" width="9.109375" style="1"/>
    <col min="11" max="11" width="8.6640625" style="1" customWidth="1"/>
    <col min="12" max="16384" width="9.109375" style="1"/>
  </cols>
  <sheetData>
    <row r="1" spans="1:13" ht="13.8" x14ac:dyDescent="0.25">
      <c r="A1" s="43"/>
      <c r="B1" s="43"/>
      <c r="C1" s="44"/>
      <c r="D1" s="43"/>
      <c r="E1" s="43"/>
      <c r="F1" s="43"/>
      <c r="G1" s="43"/>
      <c r="H1" s="45"/>
      <c r="I1" s="46"/>
      <c r="J1" s="43"/>
      <c r="K1" s="43"/>
    </row>
    <row r="2" spans="1:13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3"/>
      <c r="K2" s="43"/>
    </row>
    <row r="3" spans="1:13" ht="13.8" x14ac:dyDescent="0.25">
      <c r="A3" s="43"/>
      <c r="B3" s="43"/>
      <c r="C3" s="44"/>
      <c r="D3" s="43"/>
      <c r="E3" s="43"/>
      <c r="F3" s="43"/>
      <c r="G3" s="43"/>
      <c r="H3" s="45"/>
      <c r="I3" s="46"/>
      <c r="J3" s="43"/>
      <c r="K3" s="43"/>
    </row>
    <row r="4" spans="1:13" ht="13.8" x14ac:dyDescent="0.25">
      <c r="A4" s="47"/>
      <c r="B4" s="47"/>
      <c r="C4" s="47"/>
      <c r="D4" s="49" t="s">
        <v>252</v>
      </c>
      <c r="E4" s="47"/>
      <c r="F4" s="47"/>
      <c r="G4" s="47"/>
      <c r="H4" s="47"/>
      <c r="I4" s="47"/>
      <c r="J4" s="47"/>
      <c r="K4" s="47"/>
    </row>
    <row r="5" spans="1:13" ht="13.8" x14ac:dyDescent="0.25">
      <c r="A5" s="43"/>
      <c r="B5" s="43"/>
      <c r="C5" s="44"/>
      <c r="D5" s="93"/>
      <c r="E5" s="93"/>
      <c r="F5" s="43"/>
      <c r="G5" s="43"/>
      <c r="H5" s="43"/>
      <c r="I5" s="43"/>
      <c r="J5" s="46"/>
      <c r="K5" s="46"/>
    </row>
    <row r="6" spans="1:13" ht="13.8" x14ac:dyDescent="0.25">
      <c r="A6" s="43"/>
      <c r="B6" s="43"/>
      <c r="C6" s="50"/>
      <c r="D6" s="43"/>
      <c r="E6" s="43"/>
      <c r="F6" s="43"/>
      <c r="G6" s="43"/>
      <c r="H6" s="43"/>
      <c r="I6" s="43"/>
      <c r="J6" s="43"/>
      <c r="K6" s="43"/>
    </row>
    <row r="7" spans="1:13" ht="13.8" x14ac:dyDescent="0.25">
      <c r="A7" s="51"/>
      <c r="B7" s="94"/>
      <c r="C7" s="53"/>
      <c r="D7" s="1577" t="s">
        <v>1</v>
      </c>
      <c r="E7" s="54" t="s">
        <v>2</v>
      </c>
      <c r="F7" s="55" t="s">
        <v>3</v>
      </c>
      <c r="G7" s="55" t="s">
        <v>4</v>
      </c>
      <c r="H7" s="55" t="s">
        <v>5</v>
      </c>
      <c r="I7" s="55" t="s">
        <v>4</v>
      </c>
      <c r="J7" s="55" t="s">
        <v>4</v>
      </c>
      <c r="K7" s="56"/>
    </row>
    <row r="8" spans="1:13" ht="13.8" x14ac:dyDescent="0.25">
      <c r="A8" s="57" t="s">
        <v>6</v>
      </c>
      <c r="B8" s="59" t="s">
        <v>7</v>
      </c>
      <c r="C8" s="59" t="s">
        <v>8</v>
      </c>
      <c r="D8" s="1577"/>
      <c r="E8" s="60" t="s">
        <v>9</v>
      </c>
      <c r="F8" s="61" t="s">
        <v>10</v>
      </c>
      <c r="G8" s="62" t="s">
        <v>11</v>
      </c>
      <c r="H8" s="61" t="s">
        <v>12</v>
      </c>
      <c r="I8" s="62" t="s">
        <v>13</v>
      </c>
      <c r="J8" s="62" t="s">
        <v>14</v>
      </c>
      <c r="K8" s="63" t="s">
        <v>15</v>
      </c>
    </row>
    <row r="9" spans="1:13" ht="13.8" x14ac:dyDescent="0.25">
      <c r="A9" s="57"/>
      <c r="B9" s="59"/>
      <c r="C9" s="59"/>
      <c r="D9" s="1577"/>
      <c r="E9" s="60" t="s">
        <v>232</v>
      </c>
      <c r="F9" s="61" t="s">
        <v>248</v>
      </c>
      <c r="G9" s="61" t="s">
        <v>16</v>
      </c>
      <c r="H9" s="61" t="s">
        <v>249</v>
      </c>
      <c r="I9" s="61" t="s">
        <v>16</v>
      </c>
      <c r="J9" s="61" t="s">
        <v>16</v>
      </c>
      <c r="K9" s="64"/>
    </row>
    <row r="10" spans="1:13" s="4" customFormat="1" ht="10.5" customHeight="1" thickTop="1" thickBot="1" x14ac:dyDescent="0.3">
      <c r="A10" s="65">
        <v>1</v>
      </c>
      <c r="B10" s="67">
        <v>2</v>
      </c>
      <c r="C10" s="67">
        <v>3</v>
      </c>
      <c r="D10" s="67">
        <v>4</v>
      </c>
      <c r="E10" s="68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9">
        <v>11</v>
      </c>
    </row>
    <row r="11" spans="1:13" s="5" customFormat="1" ht="26.25" customHeight="1" thickTop="1" thickBot="1" x14ac:dyDescent="0.3">
      <c r="A11" s="88" t="s">
        <v>23</v>
      </c>
      <c r="B11" s="95"/>
      <c r="C11" s="89"/>
      <c r="D11" s="89" t="s">
        <v>24</v>
      </c>
      <c r="E11" s="37">
        <f>SUM(E12+E15)</f>
        <v>330780</v>
      </c>
      <c r="F11" s="37">
        <f>SUM(F12+F15)</f>
        <v>330780</v>
      </c>
      <c r="G11" s="90">
        <f t="shared" ref="G11:G17" si="0">SUM(F11/E11*100)</f>
        <v>100</v>
      </c>
      <c r="H11" s="40">
        <f>SUM(H12+H15)</f>
        <v>249000</v>
      </c>
      <c r="I11" s="41">
        <f t="shared" ref="I11:I17" si="1">SUM(H11/F11*100)</f>
        <v>75.27661890077998</v>
      </c>
      <c r="J11" s="91">
        <f t="shared" ref="J11:J17" si="2">SUM(H11/E11*100)</f>
        <v>75.27661890077998</v>
      </c>
      <c r="K11" s="42"/>
    </row>
    <row r="12" spans="1:13" s="5" customFormat="1" ht="15" customHeight="1" x14ac:dyDescent="0.25">
      <c r="A12" s="79"/>
      <c r="B12" s="133" t="s">
        <v>25</v>
      </c>
      <c r="C12" s="92"/>
      <c r="D12" s="96" t="s">
        <v>26</v>
      </c>
      <c r="E12" s="82">
        <f>SUM(E13:E14)</f>
        <v>262080</v>
      </c>
      <c r="F12" s="82">
        <f>SUM(F13:F14)</f>
        <v>262080</v>
      </c>
      <c r="G12" s="83">
        <f t="shared" si="0"/>
        <v>100</v>
      </c>
      <c r="H12" s="134">
        <f>SUM(H13:H14)</f>
        <v>181000</v>
      </c>
      <c r="I12" s="86">
        <f t="shared" si="1"/>
        <v>69.062881562881557</v>
      </c>
      <c r="J12" s="135">
        <f t="shared" si="2"/>
        <v>69.062881562881557</v>
      </c>
      <c r="K12" s="87"/>
    </row>
    <row r="13" spans="1:13" s="5" customFormat="1" ht="12.75" customHeight="1" x14ac:dyDescent="0.25">
      <c r="A13" s="97"/>
      <c r="B13" s="98"/>
      <c r="C13" s="99">
        <v>3030</v>
      </c>
      <c r="D13" s="100" t="s">
        <v>27</v>
      </c>
      <c r="E13" s="101">
        <v>170080</v>
      </c>
      <c r="F13" s="101">
        <v>170080</v>
      </c>
      <c r="G13" s="102">
        <f t="shared" si="0"/>
        <v>100</v>
      </c>
      <c r="H13" s="103">
        <v>171000</v>
      </c>
      <c r="I13" s="104">
        <f t="shared" si="1"/>
        <v>100.54092191909689</v>
      </c>
      <c r="J13" s="105">
        <f t="shared" si="2"/>
        <v>100.54092191909689</v>
      </c>
      <c r="K13" s="106"/>
      <c r="L13" s="10"/>
      <c r="M13" s="10"/>
    </row>
    <row r="14" spans="1:13" s="5" customFormat="1" ht="12.75" customHeight="1" x14ac:dyDescent="0.25">
      <c r="A14" s="97"/>
      <c r="B14" s="98"/>
      <c r="C14" s="107">
        <v>4300</v>
      </c>
      <c r="D14" s="108" t="s">
        <v>22</v>
      </c>
      <c r="E14" s="109">
        <v>92000</v>
      </c>
      <c r="F14" s="109">
        <v>92000</v>
      </c>
      <c r="G14" s="110">
        <f t="shared" si="0"/>
        <v>100</v>
      </c>
      <c r="H14" s="111">
        <v>10000</v>
      </c>
      <c r="I14" s="112">
        <f t="shared" si="1"/>
        <v>10.869565217391305</v>
      </c>
      <c r="J14" s="112">
        <f t="shared" si="2"/>
        <v>10.869565217391305</v>
      </c>
      <c r="K14" s="113"/>
      <c r="L14" s="10"/>
      <c r="M14" s="10"/>
    </row>
    <row r="15" spans="1:13" s="6" customFormat="1" ht="15" customHeight="1" x14ac:dyDescent="0.25">
      <c r="A15" s="88"/>
      <c r="B15" s="136" t="s">
        <v>28</v>
      </c>
      <c r="C15" s="137"/>
      <c r="D15" s="114" t="s">
        <v>29</v>
      </c>
      <c r="E15" s="138">
        <f>SUM(E16:E17)</f>
        <v>68700</v>
      </c>
      <c r="F15" s="138">
        <f>SUM(F16:F17)</f>
        <v>68700</v>
      </c>
      <c r="G15" s="139">
        <f t="shared" si="0"/>
        <v>100</v>
      </c>
      <c r="H15" s="140">
        <f>SUM(H16:H17)</f>
        <v>68000</v>
      </c>
      <c r="I15" s="141">
        <f t="shared" si="1"/>
        <v>98.981077147016023</v>
      </c>
      <c r="J15" s="142">
        <f t="shared" si="2"/>
        <v>98.981077147016023</v>
      </c>
      <c r="K15" s="143"/>
    </row>
    <row r="16" spans="1:13" s="6" customFormat="1" ht="12.75" customHeight="1" x14ac:dyDescent="0.25">
      <c r="A16" s="88"/>
      <c r="B16" s="144"/>
      <c r="C16" s="115" t="s">
        <v>30</v>
      </c>
      <c r="D16" s="116" t="s">
        <v>31</v>
      </c>
      <c r="E16" s="117">
        <v>1200</v>
      </c>
      <c r="F16" s="117">
        <v>1200</v>
      </c>
      <c r="G16" s="118">
        <f t="shared" si="0"/>
        <v>100</v>
      </c>
      <c r="H16" s="119">
        <v>2000</v>
      </c>
      <c r="I16" s="120">
        <f t="shared" si="1"/>
        <v>166.66666666666669</v>
      </c>
      <c r="J16" s="121">
        <f t="shared" si="2"/>
        <v>166.66666666666669</v>
      </c>
      <c r="K16" s="122"/>
    </row>
    <row r="17" spans="1:11" s="4" customFormat="1" ht="12.75" customHeight="1" thickBot="1" x14ac:dyDescent="0.3">
      <c r="A17" s="123"/>
      <c r="B17" s="124"/>
      <c r="C17" s="125">
        <v>4300</v>
      </c>
      <c r="D17" s="126" t="s">
        <v>22</v>
      </c>
      <c r="E17" s="127">
        <v>67500</v>
      </c>
      <c r="F17" s="127">
        <v>67500</v>
      </c>
      <c r="G17" s="128">
        <f t="shared" si="0"/>
        <v>100</v>
      </c>
      <c r="H17" s="129">
        <v>66000</v>
      </c>
      <c r="I17" s="130">
        <f t="shared" si="1"/>
        <v>97.777777777777771</v>
      </c>
      <c r="J17" s="131">
        <f t="shared" si="2"/>
        <v>97.777777777777771</v>
      </c>
      <c r="K17" s="132"/>
    </row>
  </sheetData>
  <sheetProtection selectLockedCells="1" selectUnlockedCells="1"/>
  <mergeCells count="1">
    <mergeCell ref="D7:D9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93" firstPageNumber="0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zoomScale="115" zoomScaleNormal="115" workbookViewId="0">
      <pane xSplit="3" ySplit="9" topLeftCell="E15" activePane="bottomRight" state="frozen"/>
      <selection pane="topRight" activeCell="D1" sqref="D1"/>
      <selection pane="bottomLeft" activeCell="A10" sqref="A10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7.5546875" style="1" customWidth="1"/>
    <col min="3" max="3" width="7.109375" style="2" customWidth="1"/>
    <col min="4" max="4" width="44.6640625" style="3" customWidth="1"/>
    <col min="5" max="5" width="14.6640625" style="3" customWidth="1"/>
    <col min="6" max="6" width="14.6640625" style="1" customWidth="1"/>
    <col min="7" max="7" width="10.5546875" style="1" customWidth="1"/>
    <col min="8" max="8" width="14.6640625" style="1" customWidth="1"/>
    <col min="9" max="10" width="9.33203125" style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5"/>
      <c r="I1" s="45"/>
      <c r="J1" s="46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6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5"/>
      <c r="I3" s="45"/>
      <c r="J3" s="46"/>
      <c r="K3" s="43"/>
    </row>
    <row r="4" spans="1:11" ht="13.8" x14ac:dyDescent="0.25">
      <c r="A4" s="43"/>
      <c r="B4" s="43"/>
      <c r="C4" s="44"/>
      <c r="D4" s="93" t="s">
        <v>270</v>
      </c>
      <c r="E4" s="93"/>
      <c r="F4" s="43"/>
      <c r="G4" s="43"/>
      <c r="H4" s="43"/>
      <c r="I4" s="43"/>
      <c r="J4" s="46"/>
      <c r="K4" s="43"/>
    </row>
    <row r="5" spans="1:11" ht="13.8" x14ac:dyDescent="0.25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1" ht="13.8" x14ac:dyDescent="0.25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1" ht="13.8" x14ac:dyDescent="0.25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1" ht="13.8" x14ac:dyDescent="0.25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1" s="4" customFormat="1" ht="10.5" customHeight="1" thickTop="1" thickBot="1" x14ac:dyDescent="0.3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1" s="14" customFormat="1" ht="31.5" customHeight="1" thickTop="1" thickBot="1" x14ac:dyDescent="0.3">
      <c r="A10" s="269">
        <v>921</v>
      </c>
      <c r="B10" s="270"/>
      <c r="C10" s="270"/>
      <c r="D10" s="366" t="s">
        <v>185</v>
      </c>
      <c r="E10" s="958">
        <f>SUM(E11+E13)</f>
        <v>112000</v>
      </c>
      <c r="F10" s="716">
        <f>SUM(F11+F13)</f>
        <v>112000</v>
      </c>
      <c r="G10" s="90">
        <f t="shared" ref="G10:G26" si="0">SUM(F10/E10*100)</f>
        <v>100</v>
      </c>
      <c r="H10" s="412">
        <f>SUM(H11+H13)</f>
        <v>112000</v>
      </c>
      <c r="I10" s="41">
        <f t="shared" ref="I10:I23" si="1">SUM(H10/F10*100)</f>
        <v>100</v>
      </c>
      <c r="J10" s="41">
        <f t="shared" ref="J10:J23" si="2">SUM(H10/E10*100)</f>
        <v>100</v>
      </c>
      <c r="K10" s="297"/>
    </row>
    <row r="11" spans="1:11" s="7" customFormat="1" ht="15" customHeight="1" x14ac:dyDescent="0.25">
      <c r="A11" s="170"/>
      <c r="B11" s="589">
        <v>92116</v>
      </c>
      <c r="C11" s="589"/>
      <c r="D11" s="220" t="s">
        <v>186</v>
      </c>
      <c r="E11" s="473">
        <f>SUM(E12)</f>
        <v>10000</v>
      </c>
      <c r="F11" s="215">
        <f>SUM(F12)</f>
        <v>10000</v>
      </c>
      <c r="G11" s="216">
        <f t="shared" si="0"/>
        <v>100</v>
      </c>
      <c r="H11" s="215">
        <f>SUM(H12)</f>
        <v>10000</v>
      </c>
      <c r="I11" s="216">
        <f t="shared" si="1"/>
        <v>100</v>
      </c>
      <c r="J11" s="216">
        <f t="shared" si="2"/>
        <v>100</v>
      </c>
      <c r="K11" s="218"/>
    </row>
    <row r="12" spans="1:11" s="7" customFormat="1" ht="63.75" customHeight="1" x14ac:dyDescent="0.25">
      <c r="A12" s="170"/>
      <c r="B12" s="515"/>
      <c r="C12" s="515">
        <v>2310</v>
      </c>
      <c r="D12" s="150" t="s">
        <v>146</v>
      </c>
      <c r="E12" s="474">
        <v>10000</v>
      </c>
      <c r="F12" s="474">
        <v>10000</v>
      </c>
      <c r="G12" s="154">
        <f t="shared" si="0"/>
        <v>100</v>
      </c>
      <c r="H12" s="153">
        <v>10000</v>
      </c>
      <c r="I12" s="154">
        <f t="shared" si="1"/>
        <v>100</v>
      </c>
      <c r="J12" s="154">
        <f t="shared" si="2"/>
        <v>100</v>
      </c>
      <c r="K12" s="156"/>
    </row>
    <row r="13" spans="1:11" s="6" customFormat="1" ht="15" customHeight="1" x14ac:dyDescent="0.25">
      <c r="A13" s="145"/>
      <c r="B13" s="444">
        <v>92195</v>
      </c>
      <c r="C13" s="444"/>
      <c r="D13" s="114" t="s">
        <v>71</v>
      </c>
      <c r="E13" s="249">
        <f>SUM(E14+E15+E18)</f>
        <v>102000</v>
      </c>
      <c r="F13" s="140">
        <f>SUM(F14+F15+F18)</f>
        <v>102000</v>
      </c>
      <c r="G13" s="141">
        <f t="shared" si="0"/>
        <v>100</v>
      </c>
      <c r="H13" s="140">
        <f>SUM(H14+H15+H18)</f>
        <v>102000</v>
      </c>
      <c r="I13" s="141">
        <f t="shared" si="1"/>
        <v>100</v>
      </c>
      <c r="J13" s="141">
        <f t="shared" si="2"/>
        <v>100</v>
      </c>
      <c r="K13" s="222"/>
    </row>
    <row r="14" spans="1:11" s="6" customFormat="1" ht="64.5" hidden="1" customHeight="1" x14ac:dyDescent="0.25">
      <c r="A14" s="145"/>
      <c r="B14" s="405"/>
      <c r="C14" s="536">
        <v>2329</v>
      </c>
      <c r="D14" s="525" t="s">
        <v>163</v>
      </c>
      <c r="E14" s="239"/>
      <c r="F14" s="119"/>
      <c r="G14" s="120" t="e">
        <f t="shared" si="0"/>
        <v>#DIV/0!</v>
      </c>
      <c r="H14" s="119"/>
      <c r="I14" s="898" t="e">
        <f t="shared" si="1"/>
        <v>#DIV/0!</v>
      </c>
      <c r="J14" s="898" t="e">
        <f t="shared" si="2"/>
        <v>#DIV/0!</v>
      </c>
      <c r="K14" s="899"/>
    </row>
    <row r="15" spans="1:11" s="6" customFormat="1" ht="78.75" customHeight="1" x14ac:dyDescent="0.25">
      <c r="A15" s="890"/>
      <c r="B15" s="1575"/>
      <c r="C15" s="897" t="s">
        <v>72</v>
      </c>
      <c r="D15" s="1568" t="s">
        <v>73</v>
      </c>
      <c r="E15" s="1576">
        <v>102000</v>
      </c>
      <c r="F15" s="1576">
        <v>102000</v>
      </c>
      <c r="G15" s="1561">
        <f t="shared" si="0"/>
        <v>100</v>
      </c>
      <c r="H15" s="1476">
        <v>102000</v>
      </c>
      <c r="I15" s="1561">
        <f t="shared" si="1"/>
        <v>100</v>
      </c>
      <c r="J15" s="1561">
        <f t="shared" si="2"/>
        <v>100</v>
      </c>
      <c r="K15" s="1563"/>
    </row>
    <row r="16" spans="1:11" s="16" customFormat="1" ht="15" hidden="1" customHeight="1" x14ac:dyDescent="0.25">
      <c r="A16" s="626"/>
      <c r="B16" s="153"/>
      <c r="C16" s="1573">
        <v>4307</v>
      </c>
      <c r="D16" s="903" t="s">
        <v>22</v>
      </c>
      <c r="E16" s="326"/>
      <c r="F16" s="326"/>
      <c r="G16" s="470" t="e">
        <f t="shared" si="0"/>
        <v>#DIV/0!</v>
      </c>
      <c r="H16" s="326"/>
      <c r="I16" s="470" t="e">
        <f t="shared" si="1"/>
        <v>#DIV/0!</v>
      </c>
      <c r="J16" s="470" t="e">
        <f t="shared" si="2"/>
        <v>#DIV/0!</v>
      </c>
      <c r="K16" s="1574"/>
    </row>
    <row r="17" spans="1:11" s="16" customFormat="1" ht="15" hidden="1" customHeight="1" x14ac:dyDescent="0.25">
      <c r="A17" s="626"/>
      <c r="B17" s="153"/>
      <c r="C17" s="476" t="s">
        <v>195</v>
      </c>
      <c r="D17" s="717" t="s">
        <v>22</v>
      </c>
      <c r="E17" s="153"/>
      <c r="F17" s="153"/>
      <c r="G17" s="474" t="e">
        <f t="shared" si="0"/>
        <v>#DIV/0!</v>
      </c>
      <c r="H17" s="153"/>
      <c r="I17" s="474" t="e">
        <f t="shared" si="1"/>
        <v>#DIV/0!</v>
      </c>
      <c r="J17" s="474" t="e">
        <f t="shared" si="2"/>
        <v>#DIV/0!</v>
      </c>
      <c r="K17" s="718"/>
    </row>
    <row r="18" spans="1:11" s="16" customFormat="1" ht="15" hidden="1" customHeight="1" x14ac:dyDescent="0.25">
      <c r="A18" s="719"/>
      <c r="B18" s="640"/>
      <c r="C18" s="720"/>
      <c r="D18" s="729" t="s">
        <v>140</v>
      </c>
      <c r="E18" s="731">
        <f>SUM(E19:E26)</f>
        <v>0</v>
      </c>
      <c r="F18" s="730">
        <f>SUM(F19:F26)</f>
        <v>0</v>
      </c>
      <c r="G18" s="731" t="e">
        <f t="shared" si="0"/>
        <v>#DIV/0!</v>
      </c>
      <c r="H18" s="904">
        <f>SUM(H19:H26)</f>
        <v>0</v>
      </c>
      <c r="I18" s="905" t="e">
        <f t="shared" si="1"/>
        <v>#DIV/0!</v>
      </c>
      <c r="J18" s="905" t="e">
        <f t="shared" si="2"/>
        <v>#DIV/0!</v>
      </c>
      <c r="K18" s="906"/>
    </row>
    <row r="19" spans="1:11" s="16" customFormat="1" ht="15" hidden="1" customHeight="1" x14ac:dyDescent="0.25">
      <c r="A19" s="719"/>
      <c r="B19" s="640"/>
      <c r="C19" s="949">
        <v>4010</v>
      </c>
      <c r="D19" s="950" t="s">
        <v>39</v>
      </c>
      <c r="E19" s="951"/>
      <c r="F19" s="951"/>
      <c r="G19" s="951" t="e">
        <f t="shared" si="0"/>
        <v>#DIV/0!</v>
      </c>
      <c r="H19" s="952"/>
      <c r="I19" s="953" t="e">
        <f t="shared" si="1"/>
        <v>#DIV/0!</v>
      </c>
      <c r="J19" s="953" t="e">
        <f t="shared" si="2"/>
        <v>#DIV/0!</v>
      </c>
      <c r="K19" s="954"/>
    </row>
    <row r="20" spans="1:11" s="16" customFormat="1" ht="15" hidden="1" customHeight="1" x14ac:dyDescent="0.25">
      <c r="A20" s="719"/>
      <c r="B20" s="640"/>
      <c r="C20" s="721">
        <v>4110</v>
      </c>
      <c r="D20" s="955" t="s">
        <v>42</v>
      </c>
      <c r="E20" s="723"/>
      <c r="F20" s="723"/>
      <c r="G20" s="723" t="e">
        <f t="shared" si="0"/>
        <v>#DIV/0!</v>
      </c>
      <c r="H20" s="907"/>
      <c r="I20" s="908" t="e">
        <f t="shared" si="1"/>
        <v>#DIV/0!</v>
      </c>
      <c r="J20" s="908" t="e">
        <f t="shared" si="2"/>
        <v>#DIV/0!</v>
      </c>
      <c r="K20" s="909"/>
    </row>
    <row r="21" spans="1:11" ht="13.8" hidden="1" x14ac:dyDescent="0.25">
      <c r="A21" s="724"/>
      <c r="B21" s="635"/>
      <c r="C21" s="721">
        <v>4120</v>
      </c>
      <c r="D21" s="955" t="s">
        <v>43</v>
      </c>
      <c r="E21" s="726"/>
      <c r="F21" s="726"/>
      <c r="G21" s="726" t="e">
        <f t="shared" si="0"/>
        <v>#DIV/0!</v>
      </c>
      <c r="H21" s="910"/>
      <c r="I21" s="911" t="e">
        <f t="shared" si="1"/>
        <v>#DIV/0!</v>
      </c>
      <c r="J21" s="911" t="e">
        <f t="shared" si="2"/>
        <v>#DIV/0!</v>
      </c>
      <c r="K21" s="912"/>
    </row>
    <row r="22" spans="1:11" ht="13.8" hidden="1" x14ac:dyDescent="0.25">
      <c r="A22" s="724"/>
      <c r="B22" s="635"/>
      <c r="C22" s="721" t="s">
        <v>216</v>
      </c>
      <c r="D22" s="955" t="s">
        <v>200</v>
      </c>
      <c r="E22" s="726"/>
      <c r="F22" s="726"/>
      <c r="G22" s="726" t="e">
        <f t="shared" si="0"/>
        <v>#DIV/0!</v>
      </c>
      <c r="H22" s="910"/>
      <c r="I22" s="911"/>
      <c r="J22" s="911"/>
      <c r="K22" s="912"/>
    </row>
    <row r="23" spans="1:11" ht="13.8" hidden="1" x14ac:dyDescent="0.25">
      <c r="A23" s="724"/>
      <c r="B23" s="635"/>
      <c r="C23" s="721">
        <v>4210</v>
      </c>
      <c r="D23" s="955" t="s">
        <v>31</v>
      </c>
      <c r="E23" s="726"/>
      <c r="F23" s="726"/>
      <c r="G23" s="726" t="e">
        <f t="shared" si="0"/>
        <v>#DIV/0!</v>
      </c>
      <c r="H23" s="910"/>
      <c r="I23" s="911" t="e">
        <f t="shared" si="1"/>
        <v>#DIV/0!</v>
      </c>
      <c r="J23" s="911" t="e">
        <f t="shared" si="2"/>
        <v>#DIV/0!</v>
      </c>
      <c r="K23" s="912"/>
    </row>
    <row r="24" spans="1:11" ht="13.8" hidden="1" x14ac:dyDescent="0.25">
      <c r="A24" s="724"/>
      <c r="B24" s="635"/>
      <c r="C24" s="721">
        <v>4300</v>
      </c>
      <c r="D24" s="956" t="s">
        <v>22</v>
      </c>
      <c r="E24" s="726"/>
      <c r="F24" s="726"/>
      <c r="G24" s="726" t="e">
        <f>SUM(F24/E24*100)</f>
        <v>#DIV/0!</v>
      </c>
      <c r="H24" s="910"/>
      <c r="I24" s="911" t="e">
        <f>SUM(H24/F24*100)</f>
        <v>#DIV/0!</v>
      </c>
      <c r="J24" s="911" t="e">
        <f>SUM(H24/E24*100)</f>
        <v>#DIV/0!</v>
      </c>
      <c r="K24" s="912"/>
    </row>
    <row r="25" spans="1:11" ht="13.8" hidden="1" x14ac:dyDescent="0.25">
      <c r="A25" s="724"/>
      <c r="B25" s="635"/>
      <c r="C25" s="721" t="s">
        <v>53</v>
      </c>
      <c r="D25" s="957" t="s">
        <v>210</v>
      </c>
      <c r="E25" s="726"/>
      <c r="F25" s="726"/>
      <c r="G25" s="726" t="e">
        <f>SUM(F25/E25*100)</f>
        <v>#DIV/0!</v>
      </c>
      <c r="H25" s="910"/>
      <c r="I25" s="911"/>
      <c r="J25" s="911" t="e">
        <f>SUM(H25/E25*100)</f>
        <v>#DIV/0!</v>
      </c>
      <c r="K25" s="912"/>
    </row>
    <row r="26" spans="1:11" ht="14.4" hidden="1" thickBot="1" x14ac:dyDescent="0.3">
      <c r="A26" s="727"/>
      <c r="B26" s="646"/>
      <c r="C26" s="583" t="s">
        <v>222</v>
      </c>
      <c r="D26" s="584" t="s">
        <v>223</v>
      </c>
      <c r="E26" s="728"/>
      <c r="F26" s="728"/>
      <c r="G26" s="728" t="e">
        <f t="shared" si="0"/>
        <v>#DIV/0!</v>
      </c>
      <c r="H26" s="913"/>
      <c r="I26" s="914"/>
      <c r="J26" s="914" t="e">
        <f>SUM(H26/E26*100)</f>
        <v>#DIV/0!</v>
      </c>
      <c r="K26" s="915"/>
    </row>
  </sheetData>
  <sheetProtection selectLockedCells="1" selectUnlockedCells="1"/>
  <mergeCells count="1">
    <mergeCell ref="D6:D8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workbookViewId="0">
      <pane xSplit="3" ySplit="9" topLeftCell="D17" activePane="bottomRight" state="frozen"/>
      <selection pane="topRight" activeCell="D1" sqref="D1"/>
      <selection pane="bottomLeft" activeCell="A25" sqref="A25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8" style="1" customWidth="1"/>
    <col min="3" max="3" width="7.5546875" style="2" customWidth="1"/>
    <col min="4" max="4" width="44.6640625" style="3" customWidth="1"/>
    <col min="5" max="5" width="14.6640625" style="3" customWidth="1"/>
    <col min="6" max="6" width="14.6640625" style="1" customWidth="1"/>
    <col min="7" max="7" width="10.5546875" style="1" customWidth="1"/>
    <col min="8" max="8" width="14.6640625" style="1" customWidth="1"/>
    <col min="9" max="10" width="13" style="1" customWidth="1"/>
    <col min="11" max="11" width="8.6640625" style="1" customWidth="1"/>
    <col min="12" max="16384" width="9.109375" style="1"/>
  </cols>
  <sheetData>
    <row r="1" spans="1:19" ht="13.8" x14ac:dyDescent="0.25">
      <c r="A1" s="43"/>
      <c r="B1" s="43"/>
      <c r="C1" s="44"/>
      <c r="D1" s="43"/>
      <c r="E1" s="43"/>
      <c r="F1" s="43"/>
      <c r="G1" s="43"/>
      <c r="H1" s="43"/>
      <c r="I1" s="45"/>
      <c r="J1" s="46"/>
      <c r="K1" s="43"/>
    </row>
    <row r="2" spans="1:19" ht="13.8" x14ac:dyDescent="0.25">
      <c r="A2" s="43"/>
      <c r="B2" s="43"/>
      <c r="C2" s="44"/>
      <c r="D2" s="43"/>
      <c r="E2" s="43"/>
      <c r="F2" s="43"/>
      <c r="G2" s="43"/>
      <c r="H2" s="43"/>
      <c r="I2" s="45"/>
      <c r="J2" s="46"/>
      <c r="K2" s="43"/>
    </row>
    <row r="3" spans="1:19" ht="13.8" x14ac:dyDescent="0.25">
      <c r="A3" s="43"/>
      <c r="B3" s="43"/>
      <c r="C3" s="44"/>
      <c r="D3" s="43"/>
      <c r="E3" s="43"/>
      <c r="F3" s="43"/>
      <c r="G3" s="43"/>
      <c r="H3" s="43"/>
      <c r="I3" s="45"/>
      <c r="J3" s="46"/>
      <c r="K3" s="43"/>
    </row>
    <row r="4" spans="1:19" ht="13.8" x14ac:dyDescent="0.25">
      <c r="A4" s="43"/>
      <c r="B4" s="43"/>
      <c r="C4" s="44"/>
      <c r="D4" s="93" t="s">
        <v>271</v>
      </c>
      <c r="E4" s="93"/>
      <c r="F4" s="43"/>
      <c r="G4" s="43"/>
      <c r="H4" s="43"/>
      <c r="I4" s="43"/>
      <c r="J4" s="43"/>
      <c r="K4" s="43"/>
    </row>
    <row r="5" spans="1:19" ht="13.8" x14ac:dyDescent="0.25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9" ht="13.8" x14ac:dyDescent="0.25">
      <c r="A6" s="94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9" ht="13.8" x14ac:dyDescent="0.25">
      <c r="A7" s="59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9" ht="13.8" x14ac:dyDescent="0.25">
      <c r="A8" s="61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9" s="4" customFormat="1" ht="10.5" customHeight="1" thickTop="1" thickBot="1" x14ac:dyDescent="0.3">
      <c r="A9" s="67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9" s="14" customFormat="1" ht="27.75" customHeight="1" thickTop="1" thickBot="1" x14ac:dyDescent="0.3">
      <c r="A10" s="357">
        <v>926</v>
      </c>
      <c r="B10" s="732"/>
      <c r="C10" s="732"/>
      <c r="D10" s="36" t="s">
        <v>192</v>
      </c>
      <c r="E10" s="959">
        <f>SUM(E11+E26+E31)</f>
        <v>112905</v>
      </c>
      <c r="F10" s="403">
        <f>SUM(F11+F26+F31)</f>
        <v>112905</v>
      </c>
      <c r="G10" s="404">
        <f>SUM(F10/E10*100)</f>
        <v>100</v>
      </c>
      <c r="H10" s="403">
        <f>SUM(H11+H26+H31)</f>
        <v>116921</v>
      </c>
      <c r="I10" s="404">
        <f>SUM(H10/F10*100)</f>
        <v>103.55697267614366</v>
      </c>
      <c r="J10" s="404">
        <f>SUM(H10/E10*100)</f>
        <v>103.55697267614366</v>
      </c>
      <c r="K10" s="406"/>
    </row>
    <row r="11" spans="1:19" s="14" customFormat="1" ht="15" customHeight="1" x14ac:dyDescent="0.25">
      <c r="A11" s="213"/>
      <c r="B11" s="80">
        <v>92601</v>
      </c>
      <c r="C11" s="410"/>
      <c r="D11" s="96" t="s">
        <v>187</v>
      </c>
      <c r="E11" s="364">
        <f>SUM(E12+E14)</f>
        <v>54405</v>
      </c>
      <c r="F11" s="84">
        <f>SUM(F12+F14)</f>
        <v>54405</v>
      </c>
      <c r="G11" s="86">
        <f>SUM(F11/E11*100)</f>
        <v>100</v>
      </c>
      <c r="H11" s="84">
        <f>SUM(H12+H14)</f>
        <v>56421</v>
      </c>
      <c r="I11" s="86">
        <f>SUM(H11/F11*100)</f>
        <v>103.70554177005791</v>
      </c>
      <c r="J11" s="86">
        <f>SUM(H11/E11*100)</f>
        <v>103.70554177005791</v>
      </c>
      <c r="K11" s="268"/>
    </row>
    <row r="12" spans="1:19" s="14" customFormat="1" ht="15" hidden="1" customHeight="1" x14ac:dyDescent="0.25">
      <c r="A12" s="145"/>
      <c r="B12" s="251"/>
      <c r="C12" s="733"/>
      <c r="D12" s="114" t="s">
        <v>135</v>
      </c>
      <c r="E12" s="249">
        <f>SUM(E13:E13)</f>
        <v>0</v>
      </c>
      <c r="F12" s="140">
        <f>SUM(F13:F13)</f>
        <v>0</v>
      </c>
      <c r="G12" s="141" t="e">
        <f>SUM(F12/E12*100)</f>
        <v>#DIV/0!</v>
      </c>
      <c r="H12" s="140">
        <f>SUM(H13:H13)</f>
        <v>0</v>
      </c>
      <c r="I12" s="141" t="e">
        <f>SUM(H12/F12*100)</f>
        <v>#DIV/0!</v>
      </c>
      <c r="J12" s="141" t="e">
        <f>SUM(H12/E12*100)</f>
        <v>#DIV/0!</v>
      </c>
      <c r="K12" s="222"/>
    </row>
    <row r="13" spans="1:19" s="14" customFormat="1" ht="12.75" hidden="1" customHeight="1" x14ac:dyDescent="0.25">
      <c r="A13" s="145"/>
      <c r="B13" s="251"/>
      <c r="C13" s="115">
        <v>4110</v>
      </c>
      <c r="D13" s="264" t="s">
        <v>42</v>
      </c>
      <c r="E13" s="239">
        <v>0</v>
      </c>
      <c r="F13" s="119">
        <v>0</v>
      </c>
      <c r="G13" s="120" t="e">
        <f>SUM(F13/E13*100)</f>
        <v>#DIV/0!</v>
      </c>
      <c r="H13" s="119">
        <v>0</v>
      </c>
      <c r="I13" s="120" t="e">
        <f>SUM(H13/F13*100)</f>
        <v>#DIV/0!</v>
      </c>
      <c r="J13" s="120" t="e">
        <f>SUM(H13/E13*100)</f>
        <v>#DIV/0!</v>
      </c>
      <c r="K13" s="223"/>
    </row>
    <row r="14" spans="1:19" s="14" customFormat="1" ht="12.75" customHeight="1" x14ac:dyDescent="0.25">
      <c r="A14" s="145"/>
      <c r="B14" s="402"/>
      <c r="C14" s="734"/>
      <c r="D14" s="493" t="s">
        <v>140</v>
      </c>
      <c r="E14" s="960">
        <f>SUM(E15:E25)</f>
        <v>54405</v>
      </c>
      <c r="F14" s="744">
        <f>SUM(F15:F25)</f>
        <v>54405</v>
      </c>
      <c r="G14" s="458">
        <f t="shared" ref="G14:G25" si="0">SUM(F14/E14*100)</f>
        <v>100</v>
      </c>
      <c r="H14" s="744">
        <f>SUM(H15:H25)</f>
        <v>56421</v>
      </c>
      <c r="I14" s="458">
        <f t="shared" ref="I14:I25" si="1">SUM(H14/F14*100)</f>
        <v>103.70554177005791</v>
      </c>
      <c r="J14" s="458">
        <f t="shared" ref="J14:J25" si="2">SUM(H14/E14*100)</f>
        <v>103.70554177005791</v>
      </c>
      <c r="K14" s="745"/>
      <c r="L14" s="33"/>
      <c r="M14" s="33"/>
      <c r="N14" s="33"/>
      <c r="O14" s="33"/>
      <c r="P14" s="33"/>
      <c r="Q14" s="33"/>
      <c r="R14" s="33"/>
      <c r="S14" s="33"/>
    </row>
    <row r="15" spans="1:19" s="14" customFormat="1" ht="12.75" customHeight="1" x14ac:dyDescent="0.25">
      <c r="A15" s="145"/>
      <c r="B15" s="402"/>
      <c r="C15" s="149">
        <v>3020</v>
      </c>
      <c r="D15" s="209" t="s">
        <v>37</v>
      </c>
      <c r="E15" s="961">
        <v>800</v>
      </c>
      <c r="F15" s="961">
        <v>800</v>
      </c>
      <c r="G15" s="205">
        <f t="shared" si="0"/>
        <v>100</v>
      </c>
      <c r="H15" s="735">
        <v>800</v>
      </c>
      <c r="I15" s="205">
        <f t="shared" si="1"/>
        <v>100</v>
      </c>
      <c r="J15" s="205">
        <f t="shared" si="2"/>
        <v>100</v>
      </c>
      <c r="K15" s="736"/>
      <c r="L15" s="33"/>
      <c r="M15" s="33"/>
      <c r="N15" s="33"/>
      <c r="O15" s="33"/>
      <c r="P15" s="33"/>
      <c r="Q15" s="33"/>
      <c r="R15" s="33"/>
      <c r="S15" s="33"/>
    </row>
    <row r="16" spans="1:19" s="14" customFormat="1" ht="12.75" customHeight="1" x14ac:dyDescent="0.25">
      <c r="A16" s="145"/>
      <c r="B16" s="402"/>
      <c r="C16" s="181">
        <v>4010</v>
      </c>
      <c r="D16" s="173" t="s">
        <v>39</v>
      </c>
      <c r="E16" s="962">
        <v>28921</v>
      </c>
      <c r="F16" s="962">
        <v>28921</v>
      </c>
      <c r="G16" s="175">
        <f t="shared" si="0"/>
        <v>100</v>
      </c>
      <c r="H16" s="737">
        <v>30913</v>
      </c>
      <c r="I16" s="175">
        <f t="shared" si="1"/>
        <v>106.88772864008851</v>
      </c>
      <c r="J16" s="175">
        <f t="shared" si="2"/>
        <v>106.88772864008851</v>
      </c>
      <c r="K16" s="738"/>
      <c r="L16" s="33"/>
      <c r="M16" s="33"/>
      <c r="N16" s="33"/>
      <c r="O16" s="33"/>
      <c r="P16" s="33"/>
      <c r="Q16" s="33"/>
      <c r="R16" s="33"/>
      <c r="S16" s="33"/>
    </row>
    <row r="17" spans="1:19" s="14" customFormat="1" ht="12.75" customHeight="1" x14ac:dyDescent="0.25">
      <c r="A17" s="145"/>
      <c r="B17" s="402"/>
      <c r="C17" s="181">
        <v>4040</v>
      </c>
      <c r="D17" s="173" t="s">
        <v>41</v>
      </c>
      <c r="E17" s="962">
        <v>2409</v>
      </c>
      <c r="F17" s="962">
        <v>2409</v>
      </c>
      <c r="G17" s="175">
        <f t="shared" si="0"/>
        <v>100</v>
      </c>
      <c r="H17" s="737">
        <v>2547</v>
      </c>
      <c r="I17" s="175">
        <f t="shared" si="1"/>
        <v>105.72851805728519</v>
      </c>
      <c r="J17" s="175">
        <f t="shared" si="2"/>
        <v>105.72851805728519</v>
      </c>
      <c r="K17" s="738"/>
      <c r="L17" s="33"/>
      <c r="M17" s="33"/>
      <c r="N17" s="33"/>
      <c r="O17" s="33"/>
      <c r="P17" s="33"/>
      <c r="Q17" s="33"/>
      <c r="R17" s="33"/>
      <c r="S17" s="33"/>
    </row>
    <row r="18" spans="1:19" s="14" customFormat="1" ht="12.75" customHeight="1" x14ac:dyDescent="0.25">
      <c r="A18" s="145"/>
      <c r="B18" s="402"/>
      <c r="C18" s="181">
        <v>4110</v>
      </c>
      <c r="D18" s="173" t="s">
        <v>42</v>
      </c>
      <c r="E18" s="962">
        <v>5422</v>
      </c>
      <c r="F18" s="962">
        <v>5422</v>
      </c>
      <c r="G18" s="175">
        <f t="shared" si="0"/>
        <v>100</v>
      </c>
      <c r="H18" s="737">
        <v>6153</v>
      </c>
      <c r="I18" s="175">
        <f t="shared" si="1"/>
        <v>113.4821099225378</v>
      </c>
      <c r="J18" s="175">
        <f t="shared" si="2"/>
        <v>113.4821099225378</v>
      </c>
      <c r="K18" s="738"/>
      <c r="L18" s="33"/>
      <c r="M18" s="33"/>
      <c r="N18" s="33"/>
      <c r="O18" s="33"/>
      <c r="P18" s="33"/>
      <c r="Q18" s="33"/>
      <c r="R18" s="33"/>
      <c r="S18" s="33"/>
    </row>
    <row r="19" spans="1:19" s="14" customFormat="1" ht="12.75" customHeight="1" x14ac:dyDescent="0.25">
      <c r="A19" s="145"/>
      <c r="B19" s="402"/>
      <c r="C19" s="181">
        <v>4120</v>
      </c>
      <c r="D19" s="173" t="s">
        <v>43</v>
      </c>
      <c r="E19" s="962">
        <v>769</v>
      </c>
      <c r="F19" s="962">
        <v>769</v>
      </c>
      <c r="G19" s="175">
        <f t="shared" si="0"/>
        <v>100</v>
      </c>
      <c r="H19" s="737">
        <v>872</v>
      </c>
      <c r="I19" s="175">
        <f t="shared" si="1"/>
        <v>113.39401820546165</v>
      </c>
      <c r="J19" s="175">
        <f t="shared" si="2"/>
        <v>113.39401820546165</v>
      </c>
      <c r="K19" s="738"/>
      <c r="L19" s="33"/>
      <c r="M19" s="33"/>
      <c r="N19" s="33"/>
      <c r="O19" s="33"/>
      <c r="P19" s="33"/>
      <c r="Q19" s="33"/>
      <c r="R19" s="33"/>
      <c r="S19" s="33"/>
    </row>
    <row r="20" spans="1:19" s="14" customFormat="1" ht="12.75" customHeight="1" x14ac:dyDescent="0.25">
      <c r="A20" s="145"/>
      <c r="B20" s="402"/>
      <c r="C20" s="181">
        <v>4170</v>
      </c>
      <c r="D20" s="173" t="s">
        <v>45</v>
      </c>
      <c r="E20" s="962">
        <v>2150</v>
      </c>
      <c r="F20" s="962">
        <v>2150</v>
      </c>
      <c r="G20" s="175">
        <f t="shared" si="0"/>
        <v>100</v>
      </c>
      <c r="H20" s="737">
        <v>2150</v>
      </c>
      <c r="I20" s="175">
        <f t="shared" si="1"/>
        <v>100</v>
      </c>
      <c r="J20" s="175">
        <f t="shared" si="2"/>
        <v>100</v>
      </c>
      <c r="K20" s="738"/>
      <c r="L20" s="33"/>
      <c r="M20" s="33"/>
      <c r="N20" s="33"/>
      <c r="O20" s="33"/>
      <c r="P20" s="33"/>
      <c r="Q20" s="33"/>
      <c r="R20" s="33"/>
      <c r="S20" s="33"/>
    </row>
    <row r="21" spans="1:19" s="14" customFormat="1" ht="12.75" customHeight="1" x14ac:dyDescent="0.25">
      <c r="A21" s="145"/>
      <c r="B21" s="402"/>
      <c r="C21" s="181">
        <v>4210</v>
      </c>
      <c r="D21" s="173" t="s">
        <v>31</v>
      </c>
      <c r="E21" s="962">
        <v>2000</v>
      </c>
      <c r="F21" s="962">
        <v>2000</v>
      </c>
      <c r="G21" s="175">
        <f t="shared" si="0"/>
        <v>100</v>
      </c>
      <c r="H21" s="737">
        <v>1400</v>
      </c>
      <c r="I21" s="175">
        <f t="shared" si="1"/>
        <v>70</v>
      </c>
      <c r="J21" s="175">
        <f t="shared" si="2"/>
        <v>70</v>
      </c>
      <c r="K21" s="738"/>
      <c r="L21" s="33"/>
      <c r="M21" s="33"/>
      <c r="N21" s="33"/>
      <c r="O21" s="33"/>
      <c r="P21" s="33"/>
      <c r="Q21" s="33"/>
      <c r="R21" s="33"/>
      <c r="S21" s="33"/>
    </row>
    <row r="22" spans="1:19" s="14" customFormat="1" ht="12.75" customHeight="1" x14ac:dyDescent="0.25">
      <c r="A22" s="145"/>
      <c r="B22" s="402"/>
      <c r="C22" s="181">
        <v>4260</v>
      </c>
      <c r="D22" s="173" t="s">
        <v>46</v>
      </c>
      <c r="E22" s="962">
        <v>6090</v>
      </c>
      <c r="F22" s="962">
        <v>6090</v>
      </c>
      <c r="G22" s="175">
        <f t="shared" si="0"/>
        <v>100</v>
      </c>
      <c r="H22" s="737">
        <v>5800</v>
      </c>
      <c r="I22" s="175">
        <f t="shared" si="1"/>
        <v>95.238095238095227</v>
      </c>
      <c r="J22" s="175">
        <f t="shared" si="2"/>
        <v>95.238095238095227</v>
      </c>
      <c r="K22" s="738"/>
      <c r="L22" s="33"/>
      <c r="M22" s="33"/>
      <c r="N22" s="33"/>
      <c r="O22" s="33"/>
      <c r="P22" s="33"/>
      <c r="Q22" s="33"/>
      <c r="R22" s="33"/>
      <c r="S22" s="33"/>
    </row>
    <row r="23" spans="1:19" s="14" customFormat="1" ht="12.75" customHeight="1" x14ac:dyDescent="0.25">
      <c r="A23" s="145"/>
      <c r="B23" s="402"/>
      <c r="C23" s="181">
        <v>4280</v>
      </c>
      <c r="D23" s="264" t="s">
        <v>48</v>
      </c>
      <c r="E23" s="962">
        <v>150</v>
      </c>
      <c r="F23" s="962">
        <v>150</v>
      </c>
      <c r="G23" s="175">
        <f t="shared" si="0"/>
        <v>100</v>
      </c>
      <c r="H23" s="737"/>
      <c r="I23" s="175">
        <f t="shared" si="1"/>
        <v>0</v>
      </c>
      <c r="J23" s="175">
        <f t="shared" si="2"/>
        <v>0</v>
      </c>
      <c r="K23" s="738"/>
      <c r="L23" s="33"/>
      <c r="M23" s="33"/>
      <c r="N23" s="33"/>
      <c r="O23" s="33"/>
      <c r="P23" s="33"/>
      <c r="Q23" s="33"/>
      <c r="R23" s="33"/>
      <c r="S23" s="33"/>
    </row>
    <row r="24" spans="1:19" s="14" customFormat="1" ht="12.75" customHeight="1" x14ac:dyDescent="0.25">
      <c r="A24" s="145"/>
      <c r="B24" s="402"/>
      <c r="C24" s="181">
        <v>4300</v>
      </c>
      <c r="D24" s="187" t="s">
        <v>22</v>
      </c>
      <c r="E24" s="962">
        <v>4600</v>
      </c>
      <c r="F24" s="962">
        <v>4600</v>
      </c>
      <c r="G24" s="175">
        <f t="shared" si="0"/>
        <v>100</v>
      </c>
      <c r="H24" s="737">
        <v>4600</v>
      </c>
      <c r="I24" s="175">
        <f t="shared" si="1"/>
        <v>100</v>
      </c>
      <c r="J24" s="175">
        <f t="shared" si="2"/>
        <v>100</v>
      </c>
      <c r="K24" s="738"/>
      <c r="L24" s="33"/>
      <c r="M24" s="33"/>
      <c r="N24" s="33"/>
      <c r="O24" s="33"/>
      <c r="P24" s="33"/>
      <c r="Q24" s="33"/>
      <c r="R24" s="33"/>
      <c r="S24" s="33"/>
    </row>
    <row r="25" spans="1:19" s="14" customFormat="1" ht="12.75" customHeight="1" x14ac:dyDescent="0.25">
      <c r="A25" s="145"/>
      <c r="B25" s="402"/>
      <c r="C25" s="298">
        <v>4440</v>
      </c>
      <c r="D25" s="209" t="s">
        <v>55</v>
      </c>
      <c r="E25" s="961">
        <v>1094</v>
      </c>
      <c r="F25" s="961">
        <v>1094</v>
      </c>
      <c r="G25" s="205">
        <f t="shared" si="0"/>
        <v>100</v>
      </c>
      <c r="H25" s="735">
        <v>1186</v>
      </c>
      <c r="I25" s="205">
        <f t="shared" si="1"/>
        <v>108.40950639853747</v>
      </c>
      <c r="J25" s="205">
        <f t="shared" si="2"/>
        <v>108.40950639853747</v>
      </c>
      <c r="K25" s="736"/>
      <c r="L25" s="33"/>
      <c r="M25" s="33"/>
      <c r="N25" s="33"/>
      <c r="O25" s="33"/>
      <c r="P25" s="33"/>
      <c r="Q25" s="33"/>
      <c r="R25" s="33"/>
      <c r="S25" s="33"/>
    </row>
    <row r="26" spans="1:19" s="6" customFormat="1" ht="15" customHeight="1" x14ac:dyDescent="0.25">
      <c r="A26" s="145"/>
      <c r="B26" s="444">
        <v>92605</v>
      </c>
      <c r="C26" s="444"/>
      <c r="D26" s="114" t="s">
        <v>191</v>
      </c>
      <c r="E26" s="249">
        <f>SUM(E27:E30)</f>
        <v>48500</v>
      </c>
      <c r="F26" s="249">
        <f>SUM(F27:F30)</f>
        <v>48500</v>
      </c>
      <c r="G26" s="141">
        <f>SUM(F26/E26*100)</f>
        <v>100</v>
      </c>
      <c r="H26" s="140">
        <f>SUM(H27:H30)</f>
        <v>48500</v>
      </c>
      <c r="I26" s="141">
        <f>SUM(H26/F26*100)</f>
        <v>100</v>
      </c>
      <c r="J26" s="141">
        <f>SUM(H26/E26*100)</f>
        <v>100</v>
      </c>
      <c r="K26" s="222"/>
    </row>
    <row r="27" spans="1:19" s="16" customFormat="1" ht="32.25" customHeight="1" x14ac:dyDescent="0.25">
      <c r="A27" s="626"/>
      <c r="B27" s="153"/>
      <c r="C27" s="115">
        <v>3040</v>
      </c>
      <c r="D27" s="238" t="s">
        <v>188</v>
      </c>
      <c r="E27" s="239">
        <v>8000</v>
      </c>
      <c r="F27" s="239">
        <v>8000</v>
      </c>
      <c r="G27" s="239">
        <f>SUM(F27/E27*100)</f>
        <v>100</v>
      </c>
      <c r="H27" s="119">
        <v>8000</v>
      </c>
      <c r="I27" s="239">
        <f>SUM(H27/F27*100)</f>
        <v>100</v>
      </c>
      <c r="J27" s="747">
        <f>SUM(H27/E27*100)</f>
        <v>100</v>
      </c>
      <c r="K27" s="240"/>
    </row>
    <row r="28" spans="1:19" s="16" customFormat="1" ht="12.75" customHeight="1" x14ac:dyDescent="0.25">
      <c r="A28" s="626"/>
      <c r="B28" s="153"/>
      <c r="C28" s="279">
        <v>3250</v>
      </c>
      <c r="D28" s="183" t="s">
        <v>189</v>
      </c>
      <c r="E28" s="464">
        <v>30500</v>
      </c>
      <c r="F28" s="464">
        <v>30500</v>
      </c>
      <c r="G28" s="464">
        <f>SUM(F28/E28*100)</f>
        <v>100</v>
      </c>
      <c r="H28" s="183">
        <v>30500</v>
      </c>
      <c r="I28" s="464">
        <f>SUM(H28/F28*100)</f>
        <v>100</v>
      </c>
      <c r="J28" s="739">
        <f>SUM(H28/E28*100)</f>
        <v>100</v>
      </c>
      <c r="K28" s="633"/>
    </row>
    <row r="29" spans="1:19" s="16" customFormat="1" ht="12.75" customHeight="1" x14ac:dyDescent="0.25">
      <c r="A29" s="660"/>
      <c r="B29" s="153"/>
      <c r="C29" s="516" t="s">
        <v>221</v>
      </c>
      <c r="D29" s="161" t="s">
        <v>220</v>
      </c>
      <c r="E29" s="540">
        <v>10000</v>
      </c>
      <c r="F29" s="540">
        <v>10000</v>
      </c>
      <c r="G29" s="464">
        <f>SUM(F29/E29*100)</f>
        <v>100</v>
      </c>
      <c r="H29" s="161">
        <v>10000</v>
      </c>
      <c r="I29" s="205">
        <f t="shared" ref="I29" si="3">SUM(H29/F29*100)</f>
        <v>100</v>
      </c>
      <c r="J29" s="966"/>
      <c r="K29" s="967"/>
    </row>
    <row r="30" spans="1:19" s="16" customFormat="1" ht="12.75" hidden="1" customHeight="1" x14ac:dyDescent="0.25">
      <c r="A30" s="660"/>
      <c r="B30" s="153"/>
      <c r="C30" s="233">
        <v>4210</v>
      </c>
      <c r="D30" s="472" t="s">
        <v>31</v>
      </c>
      <c r="E30" s="236"/>
      <c r="F30" s="236"/>
      <c r="G30" s="236"/>
      <c r="H30" s="235"/>
      <c r="I30" s="236"/>
      <c r="J30" s="740"/>
      <c r="K30" s="741"/>
    </row>
    <row r="31" spans="1:19" s="16" customFormat="1" ht="15" customHeight="1" x14ac:dyDescent="0.25">
      <c r="A31" s="660"/>
      <c r="B31" s="137">
        <v>92695</v>
      </c>
      <c r="C31" s="137"/>
      <c r="D31" s="140" t="s">
        <v>71</v>
      </c>
      <c r="E31" s="249">
        <f>SUM(E32:E32)</f>
        <v>10000</v>
      </c>
      <c r="F31" s="140">
        <f>SUM(F32:F32)</f>
        <v>10000</v>
      </c>
      <c r="G31" s="249">
        <f>SUM(F31/E31*100)</f>
        <v>100</v>
      </c>
      <c r="H31" s="140">
        <f>SUM(H32:H32)</f>
        <v>12000</v>
      </c>
      <c r="I31" s="249">
        <f>SUM(H31/F31*100)</f>
        <v>120</v>
      </c>
      <c r="J31" s="249">
        <f>SUM(H31/E31*100)</f>
        <v>120</v>
      </c>
      <c r="K31" s="250"/>
    </row>
    <row r="32" spans="1:19" s="16" customFormat="1" ht="77.25" customHeight="1" thickBot="1" x14ac:dyDescent="0.3">
      <c r="A32" s="742"/>
      <c r="B32" s="252"/>
      <c r="C32" s="72" t="s">
        <v>72</v>
      </c>
      <c r="D32" s="743" t="s">
        <v>73</v>
      </c>
      <c r="E32" s="245">
        <v>10000</v>
      </c>
      <c r="F32" s="245">
        <v>10000</v>
      </c>
      <c r="G32" s="245">
        <f>SUM(F32/E32*100)</f>
        <v>100</v>
      </c>
      <c r="H32" s="244">
        <v>12000</v>
      </c>
      <c r="I32" s="245">
        <f>SUM(H32/F32*100)</f>
        <v>120</v>
      </c>
      <c r="J32" s="245">
        <f>SUM(H32/E32*100)</f>
        <v>120</v>
      </c>
      <c r="K32" s="746"/>
    </row>
    <row r="33" spans="3:5" s="16" customFormat="1" ht="15" customHeight="1" x14ac:dyDescent="0.25">
      <c r="C33" s="17"/>
      <c r="D33" s="19"/>
      <c r="E33" s="19"/>
    </row>
  </sheetData>
  <sheetProtection selectLockedCells="1" selectUnlockedCells="1"/>
  <mergeCells count="1">
    <mergeCell ref="D6:D8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85" firstPageNumber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1"/>
  <sheetViews>
    <sheetView view="pageBreakPreview" zoomScale="115" zoomScaleNormal="100" zoomScaleSheetLayoutView="115" workbookViewId="0">
      <pane xSplit="3" ySplit="10" topLeftCell="E11" activePane="bottomRight" state="frozen"/>
      <selection pane="topRight" activeCell="D1" sqref="D1"/>
      <selection pane="bottomLeft" activeCell="A22" sqref="A22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7.5546875" style="1" customWidth="1"/>
    <col min="3" max="3" width="5.6640625" style="2" customWidth="1"/>
    <col min="4" max="4" width="44.6640625" style="3" customWidth="1"/>
    <col min="5" max="5" width="13.5546875" style="3" customWidth="1"/>
    <col min="6" max="6" width="14.6640625" style="1" customWidth="1"/>
    <col min="7" max="7" width="10.5546875" style="1" bestFit="1" customWidth="1"/>
    <col min="8" max="8" width="13.88671875" style="1" customWidth="1"/>
    <col min="9" max="10" width="10.5546875" style="1" bestFit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3"/>
      <c r="I1" s="45"/>
      <c r="J1" s="46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3"/>
      <c r="I2" s="45"/>
      <c r="J2" s="46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3"/>
      <c r="I3" s="45"/>
      <c r="J3" s="46"/>
      <c r="K3" s="43"/>
    </row>
    <row r="4" spans="1:11" ht="21" customHeight="1" x14ac:dyDescent="0.25">
      <c r="A4" s="43"/>
      <c r="B4" s="43"/>
      <c r="C4" s="44"/>
      <c r="D4" s="93" t="s">
        <v>253</v>
      </c>
      <c r="E4" s="93"/>
      <c r="F4" s="43"/>
      <c r="G4" s="43"/>
      <c r="H4" s="43"/>
      <c r="I4" s="45"/>
      <c r="J4" s="46"/>
      <c r="K4" s="43"/>
    </row>
    <row r="5" spans="1:11" ht="12" customHeight="1" x14ac:dyDescent="0.25">
      <c r="A5" s="43"/>
      <c r="B5" s="43"/>
      <c r="C5" s="44"/>
      <c r="D5" s="93"/>
      <c r="E5" s="93"/>
      <c r="F5" s="43"/>
      <c r="G5" s="43"/>
      <c r="H5" s="43"/>
      <c r="I5" s="43"/>
      <c r="J5" s="46"/>
      <c r="K5" s="43"/>
    </row>
    <row r="6" spans="1:11" ht="13.8" x14ac:dyDescent="0.25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1" ht="13.8" x14ac:dyDescent="0.25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1" ht="13.8" x14ac:dyDescent="0.25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1" s="4" customFormat="1" ht="10.5" customHeight="1" thickTop="1" thickBot="1" x14ac:dyDescent="0.3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1" s="5" customFormat="1" ht="26.25" customHeight="1" thickTop="1" thickBot="1" x14ac:dyDescent="0.3">
      <c r="A10" s="269">
        <v>600</v>
      </c>
      <c r="B10" s="270"/>
      <c r="C10" s="270"/>
      <c r="D10" s="270" t="s">
        <v>33</v>
      </c>
      <c r="E10" s="37">
        <f>SUM(E16+E51+E13)</f>
        <v>8714158</v>
      </c>
      <c r="F10" s="37">
        <f>SUM(F16+F51+F13)</f>
        <v>8714158</v>
      </c>
      <c r="G10" s="90">
        <f t="shared" ref="G10:G52" si="0">SUM(F10/E10*100)</f>
        <v>100</v>
      </c>
      <c r="H10" s="37">
        <f>SUM(H16+H51+H13+H11)</f>
        <v>8595077</v>
      </c>
      <c r="I10" s="41">
        <f>SUM(H10/F10*100)</f>
        <v>98.633476693904328</v>
      </c>
      <c r="J10" s="91">
        <f t="shared" ref="J10:J52" si="1">SUM(H10/E10*100)</f>
        <v>98.633476693904328</v>
      </c>
      <c r="K10" s="146"/>
    </row>
    <row r="11" spans="1:11" s="5" customFormat="1" ht="26.25" customHeight="1" x14ac:dyDescent="0.25">
      <c r="A11" s="1436"/>
      <c r="B11" s="1438">
        <v>60001</v>
      </c>
      <c r="C11" s="1438"/>
      <c r="D11" s="1443" t="s">
        <v>285</v>
      </c>
      <c r="E11" s="1439"/>
      <c r="F11" s="1439"/>
      <c r="G11" s="1440"/>
      <c r="H11" s="1439">
        <f>SUM(H12)</f>
        <v>50000</v>
      </c>
      <c r="I11" s="1441"/>
      <c r="J11" s="1003"/>
      <c r="K11" s="1442"/>
    </row>
    <row r="12" spans="1:11" s="5" customFormat="1" ht="57" customHeight="1" thickBot="1" x14ac:dyDescent="0.3">
      <c r="A12" s="1436"/>
      <c r="B12" s="89"/>
      <c r="C12" s="149">
        <v>2330</v>
      </c>
      <c r="D12" s="1437" t="s">
        <v>286</v>
      </c>
      <c r="E12" s="151"/>
      <c r="F12" s="151"/>
      <c r="G12" s="152"/>
      <c r="H12" s="151">
        <v>50000</v>
      </c>
      <c r="I12" s="154"/>
      <c r="J12" s="155"/>
      <c r="K12" s="1244"/>
    </row>
    <row r="13" spans="1:11" s="5" customFormat="1" ht="26.25" customHeight="1" x14ac:dyDescent="0.25">
      <c r="A13" s="145"/>
      <c r="B13" s="587">
        <v>60004</v>
      </c>
      <c r="C13" s="587"/>
      <c r="D13" s="1006" t="s">
        <v>235</v>
      </c>
      <c r="E13" s="1158">
        <f>SUM(E15)</f>
        <v>41607</v>
      </c>
      <c r="F13" s="1158">
        <f>SUM(F15)</f>
        <v>41607</v>
      </c>
      <c r="G13" s="83">
        <f t="shared" si="0"/>
        <v>100</v>
      </c>
      <c r="H13" s="1158">
        <f>SUM(H15)</f>
        <v>41607</v>
      </c>
      <c r="I13" s="86">
        <f>SUM(H13/F13*100)</f>
        <v>100</v>
      </c>
      <c r="J13" s="135">
        <f>SUM(H13/E13*100)</f>
        <v>100</v>
      </c>
      <c r="K13" s="1160"/>
    </row>
    <row r="14" spans="1:11" s="5" customFormat="1" ht="18" customHeight="1" x14ac:dyDescent="0.25">
      <c r="A14" s="145"/>
      <c r="B14" s="1108"/>
      <c r="C14" s="1108"/>
      <c r="D14" s="647" t="s">
        <v>135</v>
      </c>
      <c r="E14" s="1159"/>
      <c r="F14" s="1159"/>
      <c r="G14" s="892"/>
      <c r="H14" s="1001"/>
      <c r="I14" s="893"/>
      <c r="J14" s="1003"/>
      <c r="K14" s="1004"/>
    </row>
    <row r="15" spans="1:11" s="5" customFormat="1" ht="59.25" customHeight="1" x14ac:dyDescent="0.25">
      <c r="A15" s="145"/>
      <c r="B15" s="89"/>
      <c r="C15" s="149">
        <v>2320</v>
      </c>
      <c r="D15" s="1239" t="s">
        <v>163</v>
      </c>
      <c r="E15" s="151">
        <v>41607</v>
      </c>
      <c r="F15" s="151">
        <v>41607</v>
      </c>
      <c r="G15" s="152">
        <f t="shared" si="0"/>
        <v>100</v>
      </c>
      <c r="H15" s="151">
        <v>41607</v>
      </c>
      <c r="I15" s="1118">
        <f>SUM(H15/F15*100)</f>
        <v>100</v>
      </c>
      <c r="J15" s="312">
        <f>SUM(H15/E15*100)</f>
        <v>100</v>
      </c>
      <c r="K15" s="1244"/>
    </row>
    <row r="16" spans="1:11" s="6" customFormat="1" ht="15" customHeight="1" x14ac:dyDescent="0.25">
      <c r="A16" s="145"/>
      <c r="B16" s="995">
        <v>60014</v>
      </c>
      <c r="C16" s="995"/>
      <c r="D16" s="1042" t="s">
        <v>34</v>
      </c>
      <c r="E16" s="1018">
        <f>SUM(E22+E17)</f>
        <v>8472551</v>
      </c>
      <c r="F16" s="1018">
        <f>SUM(F22+F17)</f>
        <v>8472551</v>
      </c>
      <c r="G16" s="1019">
        <f t="shared" si="0"/>
        <v>100</v>
      </c>
      <c r="H16" s="1043">
        <f>SUM(H22+H17)</f>
        <v>8403470</v>
      </c>
      <c r="I16" s="1020">
        <f t="shared" ref="I16:I52" si="2">SUM(H16/F16*100)</f>
        <v>99.184649345869985</v>
      </c>
      <c r="J16" s="1021">
        <f t="shared" si="1"/>
        <v>99.184649345869985</v>
      </c>
      <c r="K16" s="1022"/>
    </row>
    <row r="17" spans="1:11" s="6" customFormat="1" ht="15" customHeight="1" x14ac:dyDescent="0.25">
      <c r="A17" s="145"/>
      <c r="B17" s="89"/>
      <c r="C17" s="219"/>
      <c r="D17" s="220" t="s">
        <v>135</v>
      </c>
      <c r="E17" s="221">
        <f>SUM(E18:E21)</f>
        <v>870033</v>
      </c>
      <c r="F17" s="221">
        <f>SUM(F18:F21)</f>
        <v>870033</v>
      </c>
      <c r="G17" s="214">
        <f t="shared" si="0"/>
        <v>100</v>
      </c>
      <c r="H17" s="221">
        <f>SUM(H18:H21)</f>
        <v>24800</v>
      </c>
      <c r="I17" s="216">
        <f>SUM(H17/F17*100)</f>
        <v>2.8504665914971041</v>
      </c>
      <c r="J17" s="217">
        <f>SUM(H17/E17*100)</f>
        <v>2.8504665914971041</v>
      </c>
      <c r="K17" s="218"/>
    </row>
    <row r="18" spans="1:11" s="6" customFormat="1" ht="67.5" customHeight="1" x14ac:dyDescent="0.25">
      <c r="A18" s="145"/>
      <c r="B18" s="89"/>
      <c r="C18" s="991">
        <v>2310</v>
      </c>
      <c r="D18" s="1110" t="s">
        <v>146</v>
      </c>
      <c r="E18" s="1024">
        <v>26900</v>
      </c>
      <c r="F18" s="1024">
        <v>26900</v>
      </c>
      <c r="G18" s="1504">
        <f t="shared" si="0"/>
        <v>100</v>
      </c>
      <c r="H18" s="1505">
        <v>24800</v>
      </c>
      <c r="I18" s="1506">
        <f t="shared" si="2"/>
        <v>92.193308550185876</v>
      </c>
      <c r="J18" s="1151">
        <f t="shared" si="1"/>
        <v>92.193308550185876</v>
      </c>
      <c r="K18" s="1507"/>
    </row>
    <row r="19" spans="1:11" s="6" customFormat="1" ht="57.75" hidden="1" customHeight="1" x14ac:dyDescent="0.25">
      <c r="A19" s="145"/>
      <c r="B19" s="89"/>
      <c r="C19" s="181">
        <v>2910</v>
      </c>
      <c r="D19" s="182" t="s">
        <v>193</v>
      </c>
      <c r="E19" s="232"/>
      <c r="F19" s="232"/>
      <c r="G19" s="231" t="e">
        <f t="shared" si="0"/>
        <v>#DIV/0!</v>
      </c>
      <c r="H19" s="183"/>
      <c r="I19" s="184" t="e">
        <f t="shared" si="2"/>
        <v>#DIV/0!</v>
      </c>
      <c r="J19" s="184" t="e">
        <f t="shared" si="1"/>
        <v>#DIV/0!</v>
      </c>
      <c r="K19" s="186"/>
    </row>
    <row r="20" spans="1:11" s="6" customFormat="1" ht="63" hidden="1" customHeight="1" x14ac:dyDescent="0.25">
      <c r="A20" s="145"/>
      <c r="B20" s="89"/>
      <c r="C20" s="181">
        <v>6610</v>
      </c>
      <c r="D20" s="182" t="s">
        <v>196</v>
      </c>
      <c r="E20" s="232"/>
      <c r="F20" s="232"/>
      <c r="G20" s="231" t="e">
        <f t="shared" si="0"/>
        <v>#DIV/0!</v>
      </c>
      <c r="H20" s="183"/>
      <c r="I20" s="887" t="e">
        <f t="shared" si="2"/>
        <v>#DIV/0!</v>
      </c>
      <c r="J20" s="1237" t="e">
        <f t="shared" si="1"/>
        <v>#DIV/0!</v>
      </c>
      <c r="K20" s="186"/>
    </row>
    <row r="21" spans="1:11" s="6" customFormat="1" ht="63" customHeight="1" x14ac:dyDescent="0.25">
      <c r="A21" s="1243"/>
      <c r="B21" s="89"/>
      <c r="C21" s="233">
        <v>6610</v>
      </c>
      <c r="D21" s="234" t="s">
        <v>242</v>
      </c>
      <c r="E21" s="624">
        <v>843133</v>
      </c>
      <c r="F21" s="624">
        <v>843133</v>
      </c>
      <c r="G21" s="486">
        <f t="shared" si="0"/>
        <v>100</v>
      </c>
      <c r="H21" s="235"/>
      <c r="I21" s="321">
        <f t="shared" ref="I21" si="3">SUM(H21/F21*100)</f>
        <v>0</v>
      </c>
      <c r="J21" s="625">
        <f t="shared" ref="J21" si="4">SUM(H21/E21*100)</f>
        <v>0</v>
      </c>
      <c r="K21" s="237"/>
    </row>
    <row r="22" spans="1:11" s="6" customFormat="1" ht="15" customHeight="1" x14ac:dyDescent="0.25">
      <c r="A22" s="170"/>
      <c r="B22" s="149"/>
      <c r="C22" s="1011"/>
      <c r="D22" s="1042" t="s">
        <v>35</v>
      </c>
      <c r="E22" s="1043">
        <f>SUM(E23:E50)</f>
        <v>7602518</v>
      </c>
      <c r="F22" s="1043">
        <f>SUM(F23:F50)</f>
        <v>7602518</v>
      </c>
      <c r="G22" s="1019">
        <f t="shared" si="0"/>
        <v>100</v>
      </c>
      <c r="H22" s="1043">
        <f>SUM(H23:H50)</f>
        <v>8378670</v>
      </c>
      <c r="I22" s="1020">
        <f t="shared" si="2"/>
        <v>110.2091438652299</v>
      </c>
      <c r="J22" s="1020">
        <f t="shared" si="1"/>
        <v>110.2091438652299</v>
      </c>
      <c r="K22" s="1022"/>
    </row>
    <row r="23" spans="1:11" s="11" customFormat="1" ht="12.75" customHeight="1" x14ac:dyDescent="0.25">
      <c r="A23" s="170"/>
      <c r="B23" s="153"/>
      <c r="C23" s="1508" t="s">
        <v>36</v>
      </c>
      <c r="D23" s="1486" t="s">
        <v>37</v>
      </c>
      <c r="E23" s="1509">
        <v>48050</v>
      </c>
      <c r="F23" s="1509">
        <v>48050</v>
      </c>
      <c r="G23" s="1510">
        <f t="shared" si="0"/>
        <v>100</v>
      </c>
      <c r="H23" s="1505">
        <v>32000</v>
      </c>
      <c r="I23" s="1506">
        <f t="shared" si="2"/>
        <v>66.597294484911558</v>
      </c>
      <c r="J23" s="1151">
        <f t="shared" si="1"/>
        <v>66.597294484911558</v>
      </c>
      <c r="K23" s="1507"/>
    </row>
    <row r="24" spans="1:11" s="11" customFormat="1" ht="12.75" hidden="1" customHeight="1" x14ac:dyDescent="0.25">
      <c r="A24" s="170"/>
      <c r="B24" s="153"/>
      <c r="C24" s="272" t="s">
        <v>243</v>
      </c>
      <c r="D24" s="273" t="s">
        <v>27</v>
      </c>
      <c r="E24" s="274"/>
      <c r="F24" s="274"/>
      <c r="G24" s="175" t="e">
        <f t="shared" si="0"/>
        <v>#DIV/0!</v>
      </c>
      <c r="H24" s="326"/>
      <c r="I24" s="258"/>
      <c r="J24" s="300"/>
      <c r="K24" s="259"/>
    </row>
    <row r="25" spans="1:11" ht="12.75" customHeight="1" x14ac:dyDescent="0.25">
      <c r="A25" s="541"/>
      <c r="B25" s="1476"/>
      <c r="C25" s="547" t="s">
        <v>38</v>
      </c>
      <c r="D25" s="379" t="s">
        <v>39</v>
      </c>
      <c r="E25" s="380">
        <v>1379803</v>
      </c>
      <c r="F25" s="380">
        <v>1379803</v>
      </c>
      <c r="G25" s="381">
        <f t="shared" si="0"/>
        <v>100</v>
      </c>
      <c r="H25" s="380">
        <v>1477752</v>
      </c>
      <c r="I25" s="381">
        <f t="shared" si="2"/>
        <v>107.09876699789753</v>
      </c>
      <c r="J25" s="382">
        <f t="shared" si="1"/>
        <v>107.09876699789753</v>
      </c>
      <c r="K25" s="383"/>
    </row>
    <row r="26" spans="1:11" ht="12.75" customHeight="1" x14ac:dyDescent="0.25">
      <c r="A26" s="178"/>
      <c r="B26" s="179"/>
      <c r="C26" s="272" t="s">
        <v>40</v>
      </c>
      <c r="D26" s="273" t="s">
        <v>41</v>
      </c>
      <c r="E26" s="274">
        <v>81663</v>
      </c>
      <c r="F26" s="274">
        <v>81663</v>
      </c>
      <c r="G26" s="275">
        <f t="shared" si="0"/>
        <v>100</v>
      </c>
      <c r="H26" s="274">
        <v>89000</v>
      </c>
      <c r="I26" s="275">
        <f t="shared" si="2"/>
        <v>108.98448501769467</v>
      </c>
      <c r="J26" s="277">
        <f t="shared" si="1"/>
        <v>108.98448501769467</v>
      </c>
      <c r="K26" s="278"/>
    </row>
    <row r="27" spans="1:11" ht="12.75" customHeight="1" x14ac:dyDescent="0.25">
      <c r="A27" s="178"/>
      <c r="B27" s="179"/>
      <c r="C27" s="180">
        <v>4110</v>
      </c>
      <c r="D27" s="173" t="s">
        <v>42</v>
      </c>
      <c r="E27" s="174">
        <v>226032</v>
      </c>
      <c r="F27" s="174">
        <v>226032</v>
      </c>
      <c r="G27" s="175">
        <f t="shared" si="0"/>
        <v>100</v>
      </c>
      <c r="H27" s="174">
        <v>279490</v>
      </c>
      <c r="I27" s="175">
        <f t="shared" si="2"/>
        <v>123.650633538614</v>
      </c>
      <c r="J27" s="176">
        <f t="shared" si="1"/>
        <v>123.650633538614</v>
      </c>
      <c r="K27" s="177"/>
    </row>
    <row r="28" spans="1:11" ht="12.75" customHeight="1" x14ac:dyDescent="0.25">
      <c r="A28" s="178"/>
      <c r="B28" s="179"/>
      <c r="C28" s="180">
        <v>4120</v>
      </c>
      <c r="D28" s="173" t="s">
        <v>43</v>
      </c>
      <c r="E28" s="174">
        <v>31076</v>
      </c>
      <c r="F28" s="174">
        <v>31076</v>
      </c>
      <c r="G28" s="175">
        <f t="shared" si="0"/>
        <v>100</v>
      </c>
      <c r="H28" s="174">
        <v>38918</v>
      </c>
      <c r="I28" s="175">
        <f t="shared" si="2"/>
        <v>125.2349079675634</v>
      </c>
      <c r="J28" s="176">
        <f t="shared" si="1"/>
        <v>125.2349079675634</v>
      </c>
      <c r="K28" s="177"/>
    </row>
    <row r="29" spans="1:11" ht="34.5" customHeight="1" x14ac:dyDescent="0.25">
      <c r="A29" s="178"/>
      <c r="B29" s="179"/>
      <c r="C29" s="181">
        <v>4140</v>
      </c>
      <c r="D29" s="182" t="s">
        <v>44</v>
      </c>
      <c r="E29" s="183">
        <v>14500</v>
      </c>
      <c r="F29" s="183">
        <v>14500</v>
      </c>
      <c r="G29" s="184">
        <f t="shared" si="0"/>
        <v>100</v>
      </c>
      <c r="H29" s="183">
        <v>14500</v>
      </c>
      <c r="I29" s="184">
        <f t="shared" si="2"/>
        <v>100</v>
      </c>
      <c r="J29" s="185">
        <f t="shared" si="1"/>
        <v>100</v>
      </c>
      <c r="K29" s="186"/>
    </row>
    <row r="30" spans="1:11" ht="12.75" customHeight="1" x14ac:dyDescent="0.25">
      <c r="A30" s="178"/>
      <c r="B30" s="179"/>
      <c r="C30" s="180">
        <v>4170</v>
      </c>
      <c r="D30" s="173" t="s">
        <v>45</v>
      </c>
      <c r="E30" s="174">
        <v>5135</v>
      </c>
      <c r="F30" s="174">
        <v>5135</v>
      </c>
      <c r="G30" s="175">
        <f t="shared" si="0"/>
        <v>100</v>
      </c>
      <c r="H30" s="174">
        <v>7500</v>
      </c>
      <c r="I30" s="175">
        <f t="shared" si="2"/>
        <v>146.05647517039921</v>
      </c>
      <c r="J30" s="176">
        <f t="shared" si="1"/>
        <v>146.05647517039921</v>
      </c>
      <c r="K30" s="177"/>
    </row>
    <row r="31" spans="1:11" ht="12.75" customHeight="1" x14ac:dyDescent="0.25">
      <c r="A31" s="178"/>
      <c r="B31" s="179"/>
      <c r="C31" s="180">
        <v>4210</v>
      </c>
      <c r="D31" s="173" t="s">
        <v>31</v>
      </c>
      <c r="E31" s="174">
        <v>1004017</v>
      </c>
      <c r="F31" s="174">
        <v>1004017</v>
      </c>
      <c r="G31" s="175">
        <f t="shared" si="0"/>
        <v>100</v>
      </c>
      <c r="H31" s="174">
        <v>1050520</v>
      </c>
      <c r="I31" s="175">
        <f t="shared" si="2"/>
        <v>104.63169448326074</v>
      </c>
      <c r="J31" s="176">
        <f t="shared" si="1"/>
        <v>104.63169448326074</v>
      </c>
      <c r="K31" s="177"/>
    </row>
    <row r="32" spans="1:11" ht="12.75" customHeight="1" x14ac:dyDescent="0.25">
      <c r="A32" s="178"/>
      <c r="B32" s="179"/>
      <c r="C32" s="180">
        <v>4260</v>
      </c>
      <c r="D32" s="173" t="s">
        <v>46</v>
      </c>
      <c r="E32" s="174">
        <v>37500</v>
      </c>
      <c r="F32" s="174">
        <v>37500</v>
      </c>
      <c r="G32" s="175">
        <f t="shared" si="0"/>
        <v>100</v>
      </c>
      <c r="H32" s="174">
        <v>36752</v>
      </c>
      <c r="I32" s="175">
        <f t="shared" si="2"/>
        <v>98.00533333333334</v>
      </c>
      <c r="J32" s="176">
        <f t="shared" si="1"/>
        <v>98.00533333333334</v>
      </c>
      <c r="K32" s="177"/>
    </row>
    <row r="33" spans="1:11" ht="12.75" customHeight="1" x14ac:dyDescent="0.25">
      <c r="A33" s="178"/>
      <c r="B33" s="179"/>
      <c r="C33" s="180">
        <v>4270</v>
      </c>
      <c r="D33" s="173" t="s">
        <v>47</v>
      </c>
      <c r="E33" s="174">
        <v>383194</v>
      </c>
      <c r="F33" s="174">
        <v>383194</v>
      </c>
      <c r="G33" s="175">
        <f t="shared" si="0"/>
        <v>100</v>
      </c>
      <c r="H33" s="174">
        <v>390300</v>
      </c>
      <c r="I33" s="175">
        <f t="shared" si="2"/>
        <v>101.8544131693085</v>
      </c>
      <c r="J33" s="176">
        <f t="shared" si="1"/>
        <v>101.8544131693085</v>
      </c>
      <c r="K33" s="177"/>
    </row>
    <row r="34" spans="1:11" ht="12.75" customHeight="1" x14ac:dyDescent="0.25">
      <c r="A34" s="178"/>
      <c r="B34" s="179"/>
      <c r="C34" s="180">
        <v>4280</v>
      </c>
      <c r="D34" s="173" t="s">
        <v>48</v>
      </c>
      <c r="E34" s="174">
        <v>6500</v>
      </c>
      <c r="F34" s="174">
        <v>6500</v>
      </c>
      <c r="G34" s="175">
        <f t="shared" si="0"/>
        <v>100</v>
      </c>
      <c r="H34" s="174">
        <v>6500</v>
      </c>
      <c r="I34" s="175">
        <f t="shared" si="2"/>
        <v>100</v>
      </c>
      <c r="J34" s="176">
        <f t="shared" si="1"/>
        <v>100</v>
      </c>
      <c r="K34" s="177"/>
    </row>
    <row r="35" spans="1:11" ht="12.75" customHeight="1" x14ac:dyDescent="0.25">
      <c r="A35" s="178"/>
      <c r="B35" s="179"/>
      <c r="C35" s="180">
        <v>4300</v>
      </c>
      <c r="D35" s="187" t="s">
        <v>22</v>
      </c>
      <c r="E35" s="174">
        <v>474795</v>
      </c>
      <c r="F35" s="174">
        <v>474795</v>
      </c>
      <c r="G35" s="175">
        <f t="shared" si="0"/>
        <v>100</v>
      </c>
      <c r="H35" s="174">
        <v>535180</v>
      </c>
      <c r="I35" s="175">
        <f t="shared" si="2"/>
        <v>112.71812045198455</v>
      </c>
      <c r="J35" s="176">
        <f t="shared" si="1"/>
        <v>112.71812045198455</v>
      </c>
      <c r="K35" s="177"/>
    </row>
    <row r="36" spans="1:11" ht="15" customHeight="1" x14ac:dyDescent="0.25">
      <c r="A36" s="178"/>
      <c r="B36" s="179"/>
      <c r="C36" s="181">
        <v>4360</v>
      </c>
      <c r="D36" s="935" t="s">
        <v>228</v>
      </c>
      <c r="E36" s="190">
        <v>11000</v>
      </c>
      <c r="F36" s="190">
        <v>11000</v>
      </c>
      <c r="G36" s="184">
        <f t="shared" si="0"/>
        <v>100</v>
      </c>
      <c r="H36" s="190">
        <v>11000</v>
      </c>
      <c r="I36" s="184">
        <f t="shared" si="2"/>
        <v>100</v>
      </c>
      <c r="J36" s="185">
        <f t="shared" si="1"/>
        <v>100</v>
      </c>
      <c r="K36" s="191"/>
    </row>
    <row r="37" spans="1:11" ht="31.5" customHeight="1" x14ac:dyDescent="0.25">
      <c r="A37" s="178"/>
      <c r="B37" s="179"/>
      <c r="C37" s="181">
        <v>4390</v>
      </c>
      <c r="D37" s="189" t="s">
        <v>52</v>
      </c>
      <c r="E37" s="183">
        <v>121850</v>
      </c>
      <c r="F37" s="183">
        <v>121850</v>
      </c>
      <c r="G37" s="184">
        <f t="shared" si="0"/>
        <v>100</v>
      </c>
      <c r="H37" s="183">
        <v>135620</v>
      </c>
      <c r="I37" s="184">
        <f t="shared" si="2"/>
        <v>111.30077964710709</v>
      </c>
      <c r="J37" s="185">
        <f t="shared" si="1"/>
        <v>111.30077964710709</v>
      </c>
      <c r="K37" s="186"/>
    </row>
    <row r="38" spans="1:11" ht="12.75" customHeight="1" x14ac:dyDescent="0.25">
      <c r="A38" s="178"/>
      <c r="B38" s="179"/>
      <c r="C38" s="172" t="s">
        <v>53</v>
      </c>
      <c r="D38" s="173" t="s">
        <v>54</v>
      </c>
      <c r="E38" s="174">
        <v>1800</v>
      </c>
      <c r="F38" s="174">
        <v>1800</v>
      </c>
      <c r="G38" s="175">
        <f t="shared" si="0"/>
        <v>100</v>
      </c>
      <c r="H38" s="174">
        <v>1800</v>
      </c>
      <c r="I38" s="175">
        <f t="shared" si="2"/>
        <v>100</v>
      </c>
      <c r="J38" s="176">
        <f t="shared" si="1"/>
        <v>100</v>
      </c>
      <c r="K38" s="177"/>
    </row>
    <row r="39" spans="1:11" ht="12.75" customHeight="1" x14ac:dyDescent="0.25">
      <c r="A39" s="178"/>
      <c r="B39" s="179"/>
      <c r="C39" s="172" t="s">
        <v>90</v>
      </c>
      <c r="D39" s="187" t="s">
        <v>91</v>
      </c>
      <c r="E39" s="174">
        <v>3700</v>
      </c>
      <c r="F39" s="174">
        <v>3700</v>
      </c>
      <c r="G39" s="175">
        <f t="shared" si="0"/>
        <v>100</v>
      </c>
      <c r="H39" s="174">
        <v>3700</v>
      </c>
      <c r="I39" s="175">
        <f t="shared" si="2"/>
        <v>100</v>
      </c>
      <c r="J39" s="176">
        <f t="shared" si="1"/>
        <v>100</v>
      </c>
      <c r="K39" s="177"/>
    </row>
    <row r="40" spans="1:11" ht="12.75" customHeight="1" x14ac:dyDescent="0.25">
      <c r="A40" s="178"/>
      <c r="B40" s="179"/>
      <c r="C40" s="180">
        <v>4440</v>
      </c>
      <c r="D40" s="173" t="s">
        <v>55</v>
      </c>
      <c r="E40" s="174">
        <v>45415</v>
      </c>
      <c r="F40" s="174">
        <v>45415</v>
      </c>
      <c r="G40" s="175">
        <f t="shared" si="0"/>
        <v>100</v>
      </c>
      <c r="H40" s="174">
        <v>46340</v>
      </c>
      <c r="I40" s="175">
        <f t="shared" si="2"/>
        <v>102.03677199163272</v>
      </c>
      <c r="J40" s="176">
        <f t="shared" si="1"/>
        <v>102.03677199163272</v>
      </c>
      <c r="K40" s="177"/>
    </row>
    <row r="41" spans="1:11" ht="12.75" customHeight="1" x14ac:dyDescent="0.25">
      <c r="A41" s="178"/>
      <c r="B41" s="179"/>
      <c r="C41" s="180">
        <v>4480</v>
      </c>
      <c r="D41" s="173" t="s">
        <v>56</v>
      </c>
      <c r="E41" s="174">
        <v>12695</v>
      </c>
      <c r="F41" s="174">
        <v>12695</v>
      </c>
      <c r="G41" s="175">
        <f t="shared" si="0"/>
        <v>100</v>
      </c>
      <c r="H41" s="174">
        <v>20000</v>
      </c>
      <c r="I41" s="175">
        <f t="shared" si="2"/>
        <v>157.54233950374163</v>
      </c>
      <c r="J41" s="176">
        <f t="shared" si="1"/>
        <v>157.54233950374163</v>
      </c>
      <c r="K41" s="177"/>
    </row>
    <row r="42" spans="1:11" ht="30.75" customHeight="1" x14ac:dyDescent="0.25">
      <c r="A42" s="178"/>
      <c r="B42" s="179"/>
      <c r="C42" s="181">
        <v>4500</v>
      </c>
      <c r="D42" s="182" t="s">
        <v>57</v>
      </c>
      <c r="E42" s="183">
        <v>11360</v>
      </c>
      <c r="F42" s="183">
        <v>11360</v>
      </c>
      <c r="G42" s="192">
        <f t="shared" si="0"/>
        <v>100</v>
      </c>
      <c r="H42" s="193">
        <v>13000</v>
      </c>
      <c r="I42" s="192">
        <f t="shared" si="2"/>
        <v>114.43661971830986</v>
      </c>
      <c r="J42" s="194">
        <f t="shared" si="1"/>
        <v>114.43661971830986</v>
      </c>
      <c r="K42" s="186"/>
    </row>
    <row r="43" spans="1:11" ht="36.75" customHeight="1" x14ac:dyDescent="0.25">
      <c r="A43" s="178"/>
      <c r="B43" s="179"/>
      <c r="C43" s="181">
        <v>4520</v>
      </c>
      <c r="D43" s="182" t="s">
        <v>58</v>
      </c>
      <c r="E43" s="183">
        <v>3305</v>
      </c>
      <c r="F43" s="183">
        <v>3305</v>
      </c>
      <c r="G43" s="184">
        <f t="shared" si="0"/>
        <v>100</v>
      </c>
      <c r="H43" s="183">
        <v>4115</v>
      </c>
      <c r="I43" s="184">
        <f t="shared" si="2"/>
        <v>124.50832072617246</v>
      </c>
      <c r="J43" s="185">
        <f t="shared" si="1"/>
        <v>124.50832072617246</v>
      </c>
      <c r="K43" s="186"/>
    </row>
    <row r="44" spans="1:11" ht="36.75" customHeight="1" x14ac:dyDescent="0.25">
      <c r="A44" s="178"/>
      <c r="B44" s="179"/>
      <c r="C44" s="157">
        <v>4530</v>
      </c>
      <c r="D44" s="303" t="s">
        <v>194</v>
      </c>
      <c r="E44" s="161">
        <v>2000</v>
      </c>
      <c r="F44" s="161">
        <v>2000</v>
      </c>
      <c r="G44" s="162">
        <f t="shared" si="0"/>
        <v>100</v>
      </c>
      <c r="H44" s="161">
        <v>2000</v>
      </c>
      <c r="I44" s="184">
        <f t="shared" si="2"/>
        <v>100</v>
      </c>
      <c r="J44" s="262">
        <f t="shared" si="1"/>
        <v>100</v>
      </c>
      <c r="K44" s="163"/>
    </row>
    <row r="45" spans="1:11" ht="29.25" customHeight="1" x14ac:dyDescent="0.25">
      <c r="A45" s="178"/>
      <c r="B45" s="179"/>
      <c r="C45" s="195">
        <v>4590</v>
      </c>
      <c r="D45" s="212" t="s">
        <v>59</v>
      </c>
      <c r="E45" s="197">
        <v>2000</v>
      </c>
      <c r="F45" s="197">
        <v>2000</v>
      </c>
      <c r="G45" s="198">
        <f t="shared" si="0"/>
        <v>100</v>
      </c>
      <c r="H45" s="197">
        <v>2000</v>
      </c>
      <c r="I45" s="198">
        <f t="shared" si="2"/>
        <v>100</v>
      </c>
      <c r="J45" s="199">
        <f t="shared" si="1"/>
        <v>100</v>
      </c>
      <c r="K45" s="200"/>
    </row>
    <row r="46" spans="1:11" ht="32.25" customHeight="1" x14ac:dyDescent="0.25">
      <c r="A46" s="178"/>
      <c r="B46" s="179"/>
      <c r="C46" s="181">
        <v>4700</v>
      </c>
      <c r="D46" s="182" t="s">
        <v>60</v>
      </c>
      <c r="E46" s="190">
        <v>13000</v>
      </c>
      <c r="F46" s="190">
        <v>13000</v>
      </c>
      <c r="G46" s="184">
        <f t="shared" si="0"/>
        <v>100</v>
      </c>
      <c r="H46" s="190">
        <v>13000</v>
      </c>
      <c r="I46" s="184">
        <f t="shared" si="2"/>
        <v>100</v>
      </c>
      <c r="J46" s="184">
        <f t="shared" si="1"/>
        <v>100</v>
      </c>
      <c r="K46" s="201"/>
    </row>
    <row r="47" spans="1:11" ht="12.75" customHeight="1" x14ac:dyDescent="0.25">
      <c r="A47" s="178"/>
      <c r="B47" s="179"/>
      <c r="C47" s="180">
        <v>6050</v>
      </c>
      <c r="D47" s="202" t="s">
        <v>61</v>
      </c>
      <c r="E47" s="174">
        <v>2459558</v>
      </c>
      <c r="F47" s="174">
        <v>2459558</v>
      </c>
      <c r="G47" s="175">
        <f t="shared" si="0"/>
        <v>100</v>
      </c>
      <c r="H47" s="174">
        <v>2764502</v>
      </c>
      <c r="I47" s="175">
        <f t="shared" si="2"/>
        <v>112.39832522754088</v>
      </c>
      <c r="J47" s="176">
        <f t="shared" si="1"/>
        <v>112.39832522754088</v>
      </c>
      <c r="K47" s="177"/>
    </row>
    <row r="48" spans="1:11" ht="12.75" customHeight="1" x14ac:dyDescent="0.25">
      <c r="A48" s="178"/>
      <c r="B48" s="179"/>
      <c r="C48" s="180">
        <v>6057</v>
      </c>
      <c r="D48" s="202" t="s">
        <v>61</v>
      </c>
      <c r="E48" s="174">
        <v>720106</v>
      </c>
      <c r="F48" s="174">
        <v>720106</v>
      </c>
      <c r="G48" s="175">
        <f t="shared" si="0"/>
        <v>100</v>
      </c>
      <c r="H48" s="174">
        <v>859119</v>
      </c>
      <c r="I48" s="175">
        <f t="shared" ref="I48" si="5">SUM(H48/F48*100)</f>
        <v>119.30451905691662</v>
      </c>
      <c r="J48" s="176">
        <f t="shared" ref="J48" si="6">SUM(H48/E48*100)</f>
        <v>119.30451905691662</v>
      </c>
      <c r="K48" s="177"/>
    </row>
    <row r="49" spans="1:11" ht="12.75" customHeight="1" x14ac:dyDescent="0.25">
      <c r="A49" s="1511"/>
      <c r="B49" s="1512"/>
      <c r="C49" s="378">
        <v>6059</v>
      </c>
      <c r="D49" s="1513" t="s">
        <v>61</v>
      </c>
      <c r="E49" s="380">
        <v>502464</v>
      </c>
      <c r="F49" s="380">
        <v>502464</v>
      </c>
      <c r="G49" s="381">
        <f t="shared" si="0"/>
        <v>100</v>
      </c>
      <c r="H49" s="380">
        <v>544062</v>
      </c>
      <c r="I49" s="381">
        <f>SUM(H49/F49*100)</f>
        <v>108.27880206343141</v>
      </c>
      <c r="J49" s="382">
        <f>SUM(H49/E49*100)</f>
        <v>108.27880206343141</v>
      </c>
      <c r="K49" s="383"/>
    </row>
    <row r="50" spans="1:11" ht="31.5" hidden="1" customHeight="1" x14ac:dyDescent="0.25">
      <c r="A50" s="178"/>
      <c r="B50" s="179"/>
      <c r="C50" s="298">
        <v>6060</v>
      </c>
      <c r="D50" s="374" t="s">
        <v>62</v>
      </c>
      <c r="E50" s="326"/>
      <c r="F50" s="326"/>
      <c r="G50" s="258" t="e">
        <f t="shared" si="0"/>
        <v>#DIV/0!</v>
      </c>
      <c r="H50" s="326"/>
      <c r="I50" s="258" t="e">
        <f>SUM(H50/F50*100)</f>
        <v>#DIV/0!</v>
      </c>
      <c r="J50" s="300" t="e">
        <f>SUM(H50/E50*100)</f>
        <v>#DIV/0!</v>
      </c>
      <c r="K50" s="259"/>
    </row>
    <row r="51" spans="1:11" ht="15" customHeight="1" x14ac:dyDescent="0.25">
      <c r="A51" s="208"/>
      <c r="B51" s="995">
        <v>60016</v>
      </c>
      <c r="C51" s="1011"/>
      <c r="D51" s="1012" t="s">
        <v>63</v>
      </c>
      <c r="E51" s="1013">
        <f>SUM(E52)</f>
        <v>200000</v>
      </c>
      <c r="F51" s="1013">
        <f>SUM(F52)</f>
        <v>200000</v>
      </c>
      <c r="G51" s="1014">
        <f t="shared" si="0"/>
        <v>100</v>
      </c>
      <c r="H51" s="1013">
        <f>SUM(H52)</f>
        <v>100000</v>
      </c>
      <c r="I51" s="1020">
        <f t="shared" si="2"/>
        <v>50</v>
      </c>
      <c r="J51" s="1020">
        <f t="shared" si="1"/>
        <v>50</v>
      </c>
      <c r="K51" s="1015"/>
    </row>
    <row r="52" spans="1:11" ht="55.8" thickBot="1" x14ac:dyDescent="0.3">
      <c r="A52" s="241"/>
      <c r="B52" s="265"/>
      <c r="C52" s="480">
        <v>6300</v>
      </c>
      <c r="D52" s="266" t="s">
        <v>64</v>
      </c>
      <c r="E52" s="916">
        <v>200000</v>
      </c>
      <c r="F52" s="916">
        <v>200000</v>
      </c>
      <c r="G52" s="1009">
        <f t="shared" si="0"/>
        <v>100</v>
      </c>
      <c r="H52" s="916">
        <v>100000</v>
      </c>
      <c r="I52" s="408">
        <f t="shared" si="2"/>
        <v>50</v>
      </c>
      <c r="J52" s="408">
        <f t="shared" si="1"/>
        <v>50</v>
      </c>
      <c r="K52" s="1016"/>
    </row>
    <row r="53" spans="1:11" x14ac:dyDescent="0.25">
      <c r="B53" s="8"/>
      <c r="C53" s="9"/>
      <c r="D53" s="8"/>
      <c r="E53" s="8"/>
      <c r="F53" s="8"/>
      <c r="G53" s="8"/>
      <c r="H53" s="8"/>
      <c r="I53" s="8"/>
      <c r="J53" s="8"/>
      <c r="K53" s="8"/>
    </row>
    <row r="54" spans="1:11" x14ac:dyDescent="0.25">
      <c r="B54" s="8"/>
      <c r="C54" s="9"/>
      <c r="D54" s="8"/>
      <c r="E54" s="8"/>
      <c r="F54" s="8"/>
      <c r="G54" s="8"/>
      <c r="H54" s="8"/>
      <c r="I54" s="8"/>
      <c r="J54" s="8"/>
      <c r="K54" s="8"/>
    </row>
    <row r="55" spans="1:11" x14ac:dyDescent="0.25">
      <c r="B55" s="8"/>
      <c r="C55" s="9"/>
      <c r="D55" s="8"/>
      <c r="E55" s="8"/>
      <c r="F55" s="8"/>
      <c r="G55" s="8"/>
      <c r="H55" s="8"/>
      <c r="I55" s="8"/>
      <c r="J55" s="8"/>
      <c r="K55" s="8"/>
    </row>
    <row r="56" spans="1:11" x14ac:dyDescent="0.25">
      <c r="B56" s="8"/>
      <c r="C56" s="9"/>
      <c r="D56" s="8"/>
      <c r="E56" s="8"/>
      <c r="F56" s="8"/>
      <c r="G56" s="8"/>
      <c r="H56" s="8"/>
      <c r="I56" s="8"/>
      <c r="J56" s="8"/>
      <c r="K56" s="8"/>
    </row>
    <row r="57" spans="1:11" x14ac:dyDescent="0.25">
      <c r="B57" s="8"/>
      <c r="C57" s="9"/>
      <c r="D57" s="8"/>
      <c r="E57" s="8"/>
      <c r="F57" s="8"/>
      <c r="G57" s="8"/>
      <c r="H57" s="8"/>
      <c r="I57" s="8"/>
      <c r="J57" s="8"/>
      <c r="K57" s="8"/>
    </row>
    <row r="58" spans="1:11" x14ac:dyDescent="0.25">
      <c r="B58" s="8"/>
      <c r="C58" s="9"/>
      <c r="D58" s="8"/>
      <c r="E58" s="8"/>
      <c r="F58" s="8"/>
      <c r="G58" s="8"/>
      <c r="H58" s="8"/>
      <c r="I58" s="8"/>
      <c r="J58" s="8"/>
      <c r="K58" s="8"/>
    </row>
    <row r="59" spans="1:11" x14ac:dyDescent="0.25">
      <c r="B59" s="8"/>
      <c r="C59" s="9"/>
      <c r="D59" s="8"/>
      <c r="E59" s="8"/>
      <c r="F59" s="8"/>
      <c r="G59" s="8"/>
      <c r="H59" s="8"/>
      <c r="I59" s="8"/>
      <c r="J59" s="8"/>
      <c r="K59" s="8"/>
    </row>
    <row r="60" spans="1:11" x14ac:dyDescent="0.25">
      <c r="B60" s="8"/>
      <c r="C60" s="9"/>
      <c r="D60" s="8"/>
      <c r="E60" s="8"/>
      <c r="F60" s="8"/>
      <c r="G60" s="8"/>
      <c r="H60" s="8"/>
      <c r="I60" s="8"/>
      <c r="J60" s="8"/>
      <c r="K60" s="8"/>
    </row>
    <row r="61" spans="1:11" x14ac:dyDescent="0.25">
      <c r="B61" s="8"/>
      <c r="C61" s="9"/>
      <c r="D61" s="8"/>
      <c r="E61" s="8"/>
      <c r="F61" s="8"/>
      <c r="G61" s="8"/>
      <c r="H61" s="8"/>
      <c r="I61" s="8"/>
      <c r="J61" s="8"/>
      <c r="K61" s="8"/>
    </row>
    <row r="62" spans="1:11" x14ac:dyDescent="0.25">
      <c r="B62" s="8"/>
      <c r="C62" s="9"/>
      <c r="D62" s="8"/>
      <c r="E62" s="8"/>
      <c r="F62" s="8"/>
      <c r="G62" s="8"/>
      <c r="H62" s="8"/>
      <c r="I62" s="8"/>
      <c r="J62" s="8"/>
      <c r="K62" s="8"/>
    </row>
    <row r="63" spans="1:11" x14ac:dyDescent="0.25">
      <c r="B63" s="8"/>
      <c r="C63" s="9"/>
      <c r="D63" s="8"/>
      <c r="E63" s="8"/>
      <c r="F63" s="8"/>
      <c r="G63" s="8"/>
      <c r="H63" s="8"/>
      <c r="I63" s="8"/>
      <c r="J63" s="8"/>
      <c r="K63" s="8"/>
    </row>
    <row r="64" spans="1:11" x14ac:dyDescent="0.25">
      <c r="B64" s="8"/>
      <c r="C64" s="9"/>
      <c r="D64" s="8"/>
      <c r="E64" s="8"/>
      <c r="F64" s="8"/>
      <c r="G64" s="8"/>
      <c r="H64" s="8"/>
      <c r="I64" s="8"/>
      <c r="J64" s="8"/>
      <c r="K64" s="8"/>
    </row>
    <row r="65" spans="2:11" x14ac:dyDescent="0.25">
      <c r="B65" s="8"/>
      <c r="C65" s="9"/>
      <c r="D65" s="8"/>
      <c r="E65" s="8"/>
      <c r="F65" s="8"/>
      <c r="G65" s="8"/>
      <c r="H65" s="8"/>
      <c r="I65" s="8"/>
      <c r="J65" s="8"/>
      <c r="K65" s="8"/>
    </row>
    <row r="66" spans="2:11" x14ac:dyDescent="0.25">
      <c r="B66" s="8"/>
      <c r="C66" s="9"/>
      <c r="D66" s="8"/>
      <c r="E66" s="8"/>
      <c r="F66" s="8"/>
      <c r="G66" s="8"/>
      <c r="H66" s="8"/>
      <c r="I66" s="8"/>
      <c r="J66" s="8"/>
      <c r="K66" s="8"/>
    </row>
    <row r="67" spans="2:11" x14ac:dyDescent="0.25">
      <c r="B67" s="8"/>
      <c r="C67" s="9"/>
      <c r="D67" s="8"/>
      <c r="E67" s="8"/>
      <c r="F67" s="8"/>
      <c r="G67" s="8"/>
      <c r="H67" s="8"/>
      <c r="I67" s="8"/>
      <c r="J67" s="8"/>
      <c r="K67" s="8"/>
    </row>
    <row r="68" spans="2:11" x14ac:dyDescent="0.25">
      <c r="B68" s="8"/>
      <c r="C68" s="9"/>
      <c r="D68" s="8"/>
      <c r="E68" s="8"/>
      <c r="F68" s="8"/>
      <c r="G68" s="8"/>
      <c r="H68" s="8"/>
      <c r="I68" s="8"/>
      <c r="J68" s="8"/>
      <c r="K68" s="8"/>
    </row>
    <row r="69" spans="2:11" x14ac:dyDescent="0.25">
      <c r="B69" s="8"/>
      <c r="C69" s="9"/>
      <c r="D69" s="8"/>
      <c r="E69" s="8"/>
      <c r="F69" s="8"/>
      <c r="G69" s="8"/>
      <c r="H69" s="8"/>
      <c r="I69" s="8"/>
      <c r="J69" s="8"/>
      <c r="K69" s="8"/>
    </row>
    <row r="70" spans="2:11" x14ac:dyDescent="0.25">
      <c r="B70" s="8"/>
      <c r="C70" s="9"/>
      <c r="D70" s="8"/>
      <c r="E70" s="8"/>
      <c r="F70" s="8"/>
      <c r="G70" s="8"/>
      <c r="H70" s="8"/>
      <c r="I70" s="8"/>
      <c r="J70" s="8"/>
      <c r="K70" s="8"/>
    </row>
    <row r="71" spans="2:11" x14ac:dyDescent="0.25">
      <c r="B71" s="8"/>
      <c r="C71" s="9"/>
      <c r="D71" s="8"/>
      <c r="E71" s="8"/>
      <c r="F71" s="8"/>
      <c r="G71" s="8"/>
      <c r="H71" s="8"/>
      <c r="I71" s="8"/>
      <c r="J71" s="8"/>
      <c r="K71" s="8"/>
    </row>
  </sheetData>
  <sheetProtection selectLockedCells="1" selectUnlockedCells="1"/>
  <mergeCells count="1">
    <mergeCell ref="D6:D8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91" firstPageNumber="0" fitToHeight="0" orientation="landscape" r:id="rId1"/>
  <headerFooter alignWithMargins="0"/>
  <rowBreaks count="2" manualBreakCount="2">
    <brk id="25" max="10" man="1"/>
    <brk id="49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1"/>
  <sheetViews>
    <sheetView zoomScale="115" zoomScaleNormal="115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7.6640625" style="1" customWidth="1"/>
    <col min="3" max="3" width="6.109375" style="2" customWidth="1"/>
    <col min="4" max="4" width="44.6640625" style="3" customWidth="1"/>
    <col min="5" max="5" width="14.6640625" style="3" customWidth="1"/>
    <col min="6" max="6" width="14.6640625" style="1" customWidth="1"/>
    <col min="7" max="7" width="10.5546875" style="1" customWidth="1"/>
    <col min="8" max="8" width="14.6640625" style="1" customWidth="1"/>
    <col min="9" max="9" width="11.5546875" style="1" customWidth="1"/>
    <col min="10" max="10" width="10.5546875" style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5"/>
      <c r="I1" s="46"/>
      <c r="J1" s="43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3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5"/>
      <c r="I3" s="46"/>
      <c r="J3" s="43"/>
      <c r="K3" s="43"/>
    </row>
    <row r="4" spans="1:11" ht="13.8" x14ac:dyDescent="0.25">
      <c r="A4" s="47"/>
      <c r="B4" s="47"/>
      <c r="C4" s="47"/>
      <c r="D4" s="49" t="s">
        <v>254</v>
      </c>
      <c r="E4" s="47"/>
      <c r="F4" s="47"/>
      <c r="G4" s="47"/>
      <c r="H4" s="47"/>
      <c r="I4" s="47"/>
      <c r="J4" s="47"/>
      <c r="K4" s="47"/>
    </row>
    <row r="5" spans="1:11" ht="13.8" x14ac:dyDescent="0.25">
      <c r="A5" s="43"/>
      <c r="B5" s="43"/>
      <c r="C5" s="44"/>
      <c r="D5" s="93"/>
      <c r="E5" s="93"/>
      <c r="F5" s="43"/>
      <c r="G5" s="43"/>
      <c r="H5" s="43"/>
      <c r="I5" s="43"/>
      <c r="J5" s="46"/>
      <c r="K5" s="46"/>
    </row>
    <row r="6" spans="1:11" ht="13.8" x14ac:dyDescent="0.25">
      <c r="A6" s="43"/>
      <c r="B6" s="43"/>
      <c r="C6" s="50"/>
      <c r="D6" s="43"/>
      <c r="E6" s="43"/>
      <c r="F6" s="43"/>
      <c r="G6" s="43"/>
      <c r="H6" s="43"/>
      <c r="I6" s="43"/>
      <c r="J6" s="43"/>
      <c r="K6" s="43"/>
    </row>
    <row r="7" spans="1:11" ht="13.8" x14ac:dyDescent="0.25">
      <c r="A7" s="51"/>
      <c r="B7" s="94"/>
      <c r="C7" s="53"/>
      <c r="D7" s="1577" t="s">
        <v>1</v>
      </c>
      <c r="E7" s="54" t="s">
        <v>2</v>
      </c>
      <c r="F7" s="55" t="s">
        <v>3</v>
      </c>
      <c r="G7" s="55" t="s">
        <v>4</v>
      </c>
      <c r="H7" s="55" t="s">
        <v>5</v>
      </c>
      <c r="I7" s="55" t="s">
        <v>4</v>
      </c>
      <c r="J7" s="55" t="s">
        <v>4</v>
      </c>
      <c r="K7" s="56"/>
    </row>
    <row r="8" spans="1:11" ht="13.8" x14ac:dyDescent="0.25">
      <c r="A8" s="57" t="s">
        <v>6</v>
      </c>
      <c r="B8" s="59" t="s">
        <v>7</v>
      </c>
      <c r="C8" s="59" t="s">
        <v>8</v>
      </c>
      <c r="D8" s="1577"/>
      <c r="E8" s="60" t="s">
        <v>9</v>
      </c>
      <c r="F8" s="61" t="s">
        <v>10</v>
      </c>
      <c r="G8" s="62" t="s">
        <v>11</v>
      </c>
      <c r="H8" s="61" t="s">
        <v>12</v>
      </c>
      <c r="I8" s="62" t="s">
        <v>13</v>
      </c>
      <c r="J8" s="62" t="s">
        <v>14</v>
      </c>
      <c r="K8" s="63" t="s">
        <v>15</v>
      </c>
    </row>
    <row r="9" spans="1:11" ht="13.8" x14ac:dyDescent="0.25">
      <c r="A9" s="57"/>
      <c r="B9" s="59"/>
      <c r="C9" s="59"/>
      <c r="D9" s="1577"/>
      <c r="E9" s="60" t="s">
        <v>232</v>
      </c>
      <c r="F9" s="61" t="s">
        <v>248</v>
      </c>
      <c r="G9" s="61" t="s">
        <v>16</v>
      </c>
      <c r="H9" s="61" t="s">
        <v>249</v>
      </c>
      <c r="I9" s="61" t="s">
        <v>16</v>
      </c>
      <c r="J9" s="61" t="s">
        <v>16</v>
      </c>
      <c r="K9" s="64"/>
    </row>
    <row r="10" spans="1:11" s="4" customFormat="1" ht="10.5" customHeight="1" thickTop="1" thickBot="1" x14ac:dyDescent="0.3">
      <c r="A10" s="65">
        <v>1</v>
      </c>
      <c r="B10" s="67">
        <v>2</v>
      </c>
      <c r="C10" s="67">
        <v>3</v>
      </c>
      <c r="D10" s="67">
        <v>4</v>
      </c>
      <c r="E10" s="68">
        <v>5</v>
      </c>
      <c r="F10" s="67">
        <v>6</v>
      </c>
      <c r="G10" s="67">
        <v>7</v>
      </c>
      <c r="H10" s="67">
        <v>8</v>
      </c>
      <c r="I10" s="67">
        <v>9</v>
      </c>
      <c r="J10" s="67">
        <v>10</v>
      </c>
      <c r="K10" s="69">
        <v>11</v>
      </c>
    </row>
    <row r="11" spans="1:11" s="5" customFormat="1" ht="26.25" customHeight="1" thickTop="1" thickBot="1" x14ac:dyDescent="0.3">
      <c r="A11" s="1272" t="s">
        <v>65</v>
      </c>
      <c r="B11" s="412"/>
      <c r="C11" s="270"/>
      <c r="D11" s="270" t="s">
        <v>66</v>
      </c>
      <c r="E11" s="37">
        <f>SUM(E12+E19)</f>
        <v>6000</v>
      </c>
      <c r="F11" s="37">
        <f>SUM(F12+F19)</f>
        <v>6000</v>
      </c>
      <c r="G11" s="90">
        <f t="shared" ref="G11:G21" si="0">SUM(F11/E11*100)</f>
        <v>100</v>
      </c>
      <c r="H11" s="40">
        <f>SUM(H12+H19)</f>
        <v>11000</v>
      </c>
      <c r="I11" s="41">
        <f t="shared" ref="I11:I21" si="1">SUM(H11/F11*100)</f>
        <v>183.33333333333331</v>
      </c>
      <c r="J11" s="91">
        <f t="shared" ref="J11:J21" si="2">SUM(H11/E11*100)</f>
        <v>183.33333333333331</v>
      </c>
      <c r="K11" s="42"/>
    </row>
    <row r="12" spans="1:11" s="5" customFormat="1" ht="20.25" customHeight="1" x14ac:dyDescent="0.25">
      <c r="A12" s="79"/>
      <c r="B12" s="133" t="s">
        <v>67</v>
      </c>
      <c r="C12" s="92"/>
      <c r="D12" s="228" t="s">
        <v>68</v>
      </c>
      <c r="E12" s="82">
        <f>SUM(E13+E14+E15+E18)</f>
        <v>2000</v>
      </c>
      <c r="F12" s="82">
        <f>SUM(F13+F15)</f>
        <v>2000</v>
      </c>
      <c r="G12" s="83">
        <f t="shared" si="0"/>
        <v>100</v>
      </c>
      <c r="H12" s="134">
        <f>SUM(H13+H15)</f>
        <v>7000</v>
      </c>
      <c r="I12" s="86">
        <f t="shared" si="1"/>
        <v>350</v>
      </c>
      <c r="J12" s="86">
        <f t="shared" si="2"/>
        <v>350</v>
      </c>
      <c r="K12" s="87"/>
    </row>
    <row r="13" spans="1:11" s="5" customFormat="1" ht="51.75" customHeight="1" x14ac:dyDescent="0.25">
      <c r="A13" s="88"/>
      <c r="B13" s="144"/>
      <c r="C13" s="229">
        <v>2710</v>
      </c>
      <c r="D13" s="230" t="s">
        <v>98</v>
      </c>
      <c r="E13" s="117">
        <v>2000</v>
      </c>
      <c r="F13" s="117">
        <v>2000</v>
      </c>
      <c r="G13" s="231">
        <f t="shared" si="0"/>
        <v>100</v>
      </c>
      <c r="H13" s="247">
        <v>7000</v>
      </c>
      <c r="I13" s="184">
        <f t="shared" si="1"/>
        <v>350</v>
      </c>
      <c r="J13" s="184">
        <f t="shared" si="2"/>
        <v>350</v>
      </c>
      <c r="K13" s="248"/>
    </row>
    <row r="14" spans="1:11" s="5" customFormat="1" ht="12.75" hidden="1" customHeight="1" thickBot="1" x14ac:dyDescent="0.3">
      <c r="A14" s="88"/>
      <c r="B14" s="144"/>
      <c r="C14" s="157">
        <v>4309</v>
      </c>
      <c r="D14" s="459" t="s">
        <v>22</v>
      </c>
      <c r="E14" s="159"/>
      <c r="F14" s="159"/>
      <c r="G14" s="160" t="e">
        <f t="shared" si="0"/>
        <v>#DIV/0!</v>
      </c>
      <c r="H14" s="261"/>
      <c r="I14" s="162" t="e">
        <f t="shared" si="1"/>
        <v>#DIV/0!</v>
      </c>
      <c r="J14" s="162" t="e">
        <f t="shared" si="2"/>
        <v>#DIV/0!</v>
      </c>
      <c r="K14" s="460"/>
    </row>
    <row r="15" spans="1:11" s="5" customFormat="1" ht="12.75" hidden="1" customHeight="1" x14ac:dyDescent="0.25">
      <c r="A15" s="88"/>
      <c r="B15" s="144"/>
      <c r="C15" s="164"/>
      <c r="D15" s="900" t="s">
        <v>35</v>
      </c>
      <c r="E15" s="138">
        <f>SUM(E16:E18)</f>
        <v>0</v>
      </c>
      <c r="F15" s="138">
        <f>SUM(F16:F18)</f>
        <v>0</v>
      </c>
      <c r="G15" s="139" t="e">
        <f t="shared" si="0"/>
        <v>#DIV/0!</v>
      </c>
      <c r="H15" s="138">
        <f>SUM(H16:H18)</f>
        <v>0</v>
      </c>
      <c r="I15" s="249" t="e">
        <f t="shared" si="1"/>
        <v>#DIV/0!</v>
      </c>
      <c r="J15" s="249" t="e">
        <f t="shared" si="2"/>
        <v>#DIV/0!</v>
      </c>
      <c r="K15" s="465"/>
    </row>
    <row r="16" spans="1:11" s="5" customFormat="1" ht="18" hidden="1" customHeight="1" x14ac:dyDescent="0.25">
      <c r="A16" s="88"/>
      <c r="B16" s="144"/>
      <c r="C16" s="149">
        <v>6057</v>
      </c>
      <c r="D16" s="461" t="s">
        <v>61</v>
      </c>
      <c r="E16" s="255"/>
      <c r="F16" s="255"/>
      <c r="G16" s="256" t="e">
        <f t="shared" si="0"/>
        <v>#DIV/0!</v>
      </c>
      <c r="H16" s="257"/>
      <c r="I16" s="470" t="e">
        <f t="shared" si="1"/>
        <v>#DIV/0!</v>
      </c>
      <c r="J16" s="470" t="e">
        <f t="shared" si="2"/>
        <v>#DIV/0!</v>
      </c>
      <c r="K16" s="471"/>
    </row>
    <row r="17" spans="1:19" s="5" customFormat="1" ht="25.5" hidden="1" customHeight="1" x14ac:dyDescent="0.25">
      <c r="A17" s="88"/>
      <c r="B17" s="144"/>
      <c r="C17" s="157">
        <v>6059</v>
      </c>
      <c r="D17" s="202" t="s">
        <v>61</v>
      </c>
      <c r="E17" s="159"/>
      <c r="F17" s="159"/>
      <c r="G17" s="231" t="e">
        <f t="shared" si="0"/>
        <v>#DIV/0!</v>
      </c>
      <c r="H17" s="261"/>
      <c r="I17" s="236" t="e">
        <f t="shared" si="1"/>
        <v>#DIV/0!</v>
      </c>
      <c r="J17" s="236" t="e">
        <f t="shared" si="2"/>
        <v>#DIV/0!</v>
      </c>
      <c r="K17" s="460"/>
    </row>
    <row r="18" spans="1:19" ht="63.75" hidden="1" customHeight="1" x14ac:dyDescent="0.25">
      <c r="A18" s="208"/>
      <c r="B18" s="209"/>
      <c r="C18" s="233">
        <v>6639</v>
      </c>
      <c r="D18" s="234" t="s">
        <v>69</v>
      </c>
      <c r="E18" s="235"/>
      <c r="F18" s="235"/>
      <c r="G18" s="236" t="e">
        <f t="shared" si="0"/>
        <v>#DIV/0!</v>
      </c>
      <c r="H18" s="235"/>
      <c r="I18" s="469" t="e">
        <f t="shared" si="1"/>
        <v>#DIV/0!</v>
      </c>
      <c r="J18" s="469" t="e">
        <f t="shared" si="2"/>
        <v>#DIV/0!</v>
      </c>
      <c r="K18" s="237"/>
    </row>
    <row r="19" spans="1:19" ht="20.25" customHeight="1" x14ac:dyDescent="0.25">
      <c r="A19" s="208"/>
      <c r="B19" s="137" t="s">
        <v>70</v>
      </c>
      <c r="C19" s="137"/>
      <c r="D19" s="140" t="s">
        <v>71</v>
      </c>
      <c r="E19" s="140">
        <f>SUM(E20:E21)</f>
        <v>4000</v>
      </c>
      <c r="F19" s="140">
        <f>SUM(F20:F21)</f>
        <v>4000</v>
      </c>
      <c r="G19" s="249">
        <f t="shared" si="0"/>
        <v>100</v>
      </c>
      <c r="H19" s="140">
        <f>SUM(H20:H21)</f>
        <v>4000</v>
      </c>
      <c r="I19" s="249">
        <f t="shared" si="1"/>
        <v>100</v>
      </c>
      <c r="J19" s="249">
        <f t="shared" si="2"/>
        <v>100</v>
      </c>
      <c r="K19" s="250"/>
      <c r="L19" s="12"/>
      <c r="M19" s="12"/>
      <c r="N19" s="12"/>
      <c r="O19" s="12"/>
      <c r="P19" s="12"/>
      <c r="Q19" s="12"/>
      <c r="R19" s="12"/>
      <c r="S19" s="12"/>
    </row>
    <row r="20" spans="1:19" ht="63.75" hidden="1" customHeight="1" x14ac:dyDescent="0.25">
      <c r="A20" s="208"/>
      <c r="B20" s="251"/>
      <c r="C20" s="115" t="s">
        <v>198</v>
      </c>
      <c r="D20" s="238" t="s">
        <v>199</v>
      </c>
      <c r="E20" s="119"/>
      <c r="F20" s="119"/>
      <c r="G20" s="239"/>
      <c r="H20" s="119"/>
      <c r="I20" s="239"/>
      <c r="J20" s="239"/>
      <c r="K20" s="240"/>
      <c r="L20" s="12"/>
      <c r="M20" s="12"/>
      <c r="N20" s="12"/>
      <c r="O20" s="12"/>
      <c r="P20" s="12"/>
      <c r="Q20" s="12"/>
      <c r="R20" s="12"/>
      <c r="S20" s="12"/>
    </row>
    <row r="21" spans="1:19" ht="78.75" customHeight="1" thickBot="1" x14ac:dyDescent="0.3">
      <c r="A21" s="241"/>
      <c r="B21" s="252"/>
      <c r="C21" s="242" t="s">
        <v>72</v>
      </c>
      <c r="D21" s="243" t="s">
        <v>73</v>
      </c>
      <c r="E21" s="244">
        <v>4000</v>
      </c>
      <c r="F21" s="244">
        <v>4000</v>
      </c>
      <c r="G21" s="245">
        <f t="shared" si="0"/>
        <v>100</v>
      </c>
      <c r="H21" s="244">
        <v>4000</v>
      </c>
      <c r="I21" s="245">
        <f t="shared" si="1"/>
        <v>100</v>
      </c>
      <c r="J21" s="245">
        <f t="shared" si="2"/>
        <v>100</v>
      </c>
      <c r="K21" s="246"/>
      <c r="L21" s="12"/>
      <c r="M21" s="12"/>
      <c r="N21" s="12"/>
      <c r="O21" s="12"/>
      <c r="P21" s="12"/>
      <c r="Q21" s="12"/>
      <c r="R21" s="12"/>
      <c r="S21" s="12"/>
    </row>
  </sheetData>
  <sheetProtection selectLockedCells="1" selectUnlockedCells="1"/>
  <mergeCells count="1">
    <mergeCell ref="D7:D9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89" firstPageNumber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zoomScale="115" zoomScaleNormal="115" workbookViewId="0">
      <pane xSplit="3" ySplit="9" topLeftCell="D17" activePane="bottomRight" state="frozen"/>
      <selection pane="topRight" activeCell="D1" sqref="D1"/>
      <selection pane="bottomLeft" activeCell="A10" sqref="A10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7.5546875" style="1" customWidth="1"/>
    <col min="3" max="3" width="6.6640625" style="2" customWidth="1"/>
    <col min="4" max="4" width="40.6640625" style="3" customWidth="1"/>
    <col min="5" max="5" width="14.6640625" style="3" customWidth="1"/>
    <col min="6" max="6" width="14.6640625" style="1" customWidth="1"/>
    <col min="7" max="7" width="10.5546875" style="1" customWidth="1"/>
    <col min="8" max="8" width="14.6640625" style="1" customWidth="1"/>
    <col min="9" max="10" width="9.33203125" style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5"/>
      <c r="I1" s="46"/>
      <c r="J1" s="43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3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5"/>
      <c r="I3" s="46"/>
      <c r="J3" s="43"/>
      <c r="K3" s="43"/>
    </row>
    <row r="4" spans="1:11" ht="13.8" x14ac:dyDescent="0.25">
      <c r="A4" s="43"/>
      <c r="B4" s="43"/>
      <c r="C4" s="44"/>
      <c r="D4" s="93" t="s">
        <v>255</v>
      </c>
      <c r="E4" s="93"/>
      <c r="F4" s="43"/>
      <c r="G4" s="43"/>
      <c r="H4" s="43"/>
      <c r="I4" s="43"/>
      <c r="J4" s="43"/>
      <c r="K4" s="43"/>
    </row>
    <row r="5" spans="1:11" ht="13.8" x14ac:dyDescent="0.25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1" ht="13.8" x14ac:dyDescent="0.25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1" ht="13.8" x14ac:dyDescent="0.25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1" ht="13.8" x14ac:dyDescent="0.25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1" s="4" customFormat="1" ht="10.5" customHeight="1" thickTop="1" thickBot="1" x14ac:dyDescent="0.3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1" s="5" customFormat="1" ht="27" customHeight="1" thickTop="1" thickBot="1" x14ac:dyDescent="0.3">
      <c r="A10" s="269">
        <v>700</v>
      </c>
      <c r="B10" s="270"/>
      <c r="C10" s="270"/>
      <c r="D10" s="270" t="s">
        <v>74</v>
      </c>
      <c r="E10" s="90">
        <f>SUM(E11)</f>
        <v>548681</v>
      </c>
      <c r="F10" s="90">
        <f>SUM(F11)</f>
        <v>548681</v>
      </c>
      <c r="G10" s="90">
        <f t="shared" ref="G10:G29" si="0">SUM(F10/E10*100)</f>
        <v>100</v>
      </c>
      <c r="H10" s="40">
        <f>SUM(H11)</f>
        <v>10679061</v>
      </c>
      <c r="I10" s="41">
        <f t="shared" ref="I10:I29" si="1">SUM(H10/F10*100)</f>
        <v>1946.3150719634907</v>
      </c>
      <c r="J10" s="91">
        <f t="shared" ref="J10:J29" si="2">SUM(H10/E10*100)</f>
        <v>1946.3150719634907</v>
      </c>
      <c r="K10" s="146"/>
    </row>
    <row r="11" spans="1:11" s="6" customFormat="1" ht="18.75" customHeight="1" x14ac:dyDescent="0.25">
      <c r="A11" s="213"/>
      <c r="B11" s="92">
        <v>70005</v>
      </c>
      <c r="C11" s="92"/>
      <c r="D11" s="148" t="s">
        <v>75</v>
      </c>
      <c r="E11" s="83">
        <f>SUM(E12:E29)</f>
        <v>548681</v>
      </c>
      <c r="F11" s="83">
        <f>SUM(F12:F29)</f>
        <v>548681</v>
      </c>
      <c r="G11" s="83">
        <f t="shared" si="0"/>
        <v>100</v>
      </c>
      <c r="H11" s="82">
        <f>SUM(H12:H29)</f>
        <v>10679061</v>
      </c>
      <c r="I11" s="86">
        <f t="shared" si="1"/>
        <v>1946.3150719634907</v>
      </c>
      <c r="J11" s="135">
        <f t="shared" si="2"/>
        <v>1946.3150719634907</v>
      </c>
      <c r="K11" s="268"/>
    </row>
    <row r="12" spans="1:11" s="6" customFormat="1" ht="15" customHeight="1" x14ac:dyDescent="0.25">
      <c r="A12" s="145"/>
      <c r="B12" s="89"/>
      <c r="C12" s="229">
        <v>4010</v>
      </c>
      <c r="D12" s="273" t="s">
        <v>39</v>
      </c>
      <c r="E12" s="118">
        <v>12213</v>
      </c>
      <c r="F12" s="118">
        <v>12213</v>
      </c>
      <c r="G12" s="231">
        <f t="shared" si="0"/>
        <v>100</v>
      </c>
      <c r="H12" s="247">
        <v>12202</v>
      </c>
      <c r="I12" s="184">
        <f>SUM(H12/F12*100)</f>
        <v>99.909932039629894</v>
      </c>
      <c r="J12" s="184">
        <f>SUM(H12/E12*100)</f>
        <v>99.909932039629894</v>
      </c>
      <c r="K12" s="223"/>
    </row>
    <row r="13" spans="1:11" s="6" customFormat="1" ht="15" hidden="1" customHeight="1" x14ac:dyDescent="0.25">
      <c r="A13" s="145"/>
      <c r="B13" s="89"/>
      <c r="C13" s="298">
        <v>4040</v>
      </c>
      <c r="D13" s="264" t="s">
        <v>41</v>
      </c>
      <c r="E13" s="256"/>
      <c r="F13" s="256"/>
      <c r="G13" s="231" t="e">
        <f t="shared" si="0"/>
        <v>#DIV/0!</v>
      </c>
      <c r="H13" s="257"/>
      <c r="I13" s="258"/>
      <c r="J13" s="300"/>
      <c r="K13" s="259"/>
    </row>
    <row r="14" spans="1:11" s="6" customFormat="1" ht="15" customHeight="1" x14ac:dyDescent="0.25">
      <c r="A14" s="145"/>
      <c r="B14" s="89"/>
      <c r="C14" s="181">
        <v>4110</v>
      </c>
      <c r="D14" s="173" t="s">
        <v>42</v>
      </c>
      <c r="E14" s="231">
        <v>2088</v>
      </c>
      <c r="F14" s="231">
        <v>2088</v>
      </c>
      <c r="G14" s="231">
        <f t="shared" si="0"/>
        <v>100</v>
      </c>
      <c r="H14" s="190">
        <v>2099</v>
      </c>
      <c r="I14" s="184">
        <f>SUM(H14/F14*100)</f>
        <v>100.52681992337165</v>
      </c>
      <c r="J14" s="184">
        <f>SUM(H14/E14*100)</f>
        <v>100.52681992337165</v>
      </c>
      <c r="K14" s="186"/>
    </row>
    <row r="15" spans="1:11" s="6" customFormat="1" ht="15" hidden="1" customHeight="1" x14ac:dyDescent="0.25">
      <c r="A15" s="145"/>
      <c r="B15" s="89"/>
      <c r="C15" s="181">
        <v>4120</v>
      </c>
      <c r="D15" s="173" t="s">
        <v>43</v>
      </c>
      <c r="E15" s="231"/>
      <c r="F15" s="231"/>
      <c r="G15" s="231" t="e">
        <f t="shared" si="0"/>
        <v>#DIV/0!</v>
      </c>
      <c r="H15" s="190"/>
      <c r="I15" s="184"/>
      <c r="J15" s="185"/>
      <c r="K15" s="186"/>
    </row>
    <row r="16" spans="1:11" s="6" customFormat="1" ht="15" customHeight="1" x14ac:dyDescent="0.25">
      <c r="A16" s="1436"/>
      <c r="B16" s="89"/>
      <c r="C16" s="181">
        <v>4210</v>
      </c>
      <c r="D16" s="173" t="s">
        <v>31</v>
      </c>
      <c r="E16" s="231"/>
      <c r="F16" s="231"/>
      <c r="G16" s="231"/>
      <c r="H16" s="190">
        <v>10000</v>
      </c>
      <c r="I16" s="184"/>
      <c r="J16" s="185"/>
      <c r="K16" s="186"/>
    </row>
    <row r="17" spans="1:11" s="6" customFormat="1" ht="12.75" customHeight="1" x14ac:dyDescent="0.25">
      <c r="A17" s="145"/>
      <c r="B17" s="89"/>
      <c r="C17" s="181">
        <v>4260</v>
      </c>
      <c r="D17" s="264" t="s">
        <v>46</v>
      </c>
      <c r="E17" s="231">
        <v>165500</v>
      </c>
      <c r="F17" s="231">
        <v>165500</v>
      </c>
      <c r="G17" s="231">
        <f t="shared" si="0"/>
        <v>100</v>
      </c>
      <c r="H17" s="190">
        <v>155000</v>
      </c>
      <c r="I17" s="184">
        <f t="shared" si="1"/>
        <v>93.65558912386706</v>
      </c>
      <c r="J17" s="184">
        <f t="shared" si="2"/>
        <v>93.65558912386706</v>
      </c>
      <c r="K17" s="186"/>
    </row>
    <row r="18" spans="1:11" s="6" customFormat="1" ht="12.75" customHeight="1" x14ac:dyDescent="0.25">
      <c r="A18" s="145"/>
      <c r="B18" s="89"/>
      <c r="C18" s="180">
        <v>4270</v>
      </c>
      <c r="D18" s="173" t="s">
        <v>47</v>
      </c>
      <c r="E18" s="231">
        <v>43370</v>
      </c>
      <c r="F18" s="231">
        <v>43370</v>
      </c>
      <c r="G18" s="231">
        <f t="shared" si="0"/>
        <v>100</v>
      </c>
      <c r="H18" s="190">
        <v>22000</v>
      </c>
      <c r="I18" s="184">
        <f t="shared" si="1"/>
        <v>50.726308508185383</v>
      </c>
      <c r="J18" s="184">
        <f t="shared" si="2"/>
        <v>50.726308508185383</v>
      </c>
      <c r="K18" s="186"/>
    </row>
    <row r="19" spans="1:11" s="6" customFormat="1" ht="12.75" customHeight="1" x14ac:dyDescent="0.25">
      <c r="A19" s="145"/>
      <c r="B19" s="89"/>
      <c r="C19" s="181">
        <v>4300</v>
      </c>
      <c r="D19" s="187" t="s">
        <v>22</v>
      </c>
      <c r="E19" s="231">
        <v>60307.4</v>
      </c>
      <c r="F19" s="231">
        <v>60307.4</v>
      </c>
      <c r="G19" s="231">
        <f t="shared" si="0"/>
        <v>100</v>
      </c>
      <c r="H19" s="190">
        <v>100600</v>
      </c>
      <c r="I19" s="184">
        <f t="shared" si="1"/>
        <v>166.81203301750699</v>
      </c>
      <c r="J19" s="184">
        <f t="shared" si="2"/>
        <v>166.81203301750699</v>
      </c>
      <c r="K19" s="186"/>
    </row>
    <row r="20" spans="1:11" s="6" customFormat="1" ht="12.75" customHeight="1" x14ac:dyDescent="0.25">
      <c r="A20" s="145"/>
      <c r="B20" s="89"/>
      <c r="C20" s="181">
        <v>4430</v>
      </c>
      <c r="D20" s="260" t="s">
        <v>91</v>
      </c>
      <c r="E20" s="231">
        <v>1000</v>
      </c>
      <c r="F20" s="231">
        <v>1000</v>
      </c>
      <c r="G20" s="231">
        <f t="shared" si="0"/>
        <v>100</v>
      </c>
      <c r="H20" s="190">
        <v>2000</v>
      </c>
      <c r="I20" s="184">
        <f>SUM(H20/F20*100)</f>
        <v>200</v>
      </c>
      <c r="J20" s="184">
        <f>SUM(H20/E20*100)</f>
        <v>200</v>
      </c>
      <c r="K20" s="186"/>
    </row>
    <row r="21" spans="1:11" s="6" customFormat="1" ht="12.75" customHeight="1" x14ac:dyDescent="0.25">
      <c r="A21" s="145"/>
      <c r="B21" s="89"/>
      <c r="C21" s="181">
        <v>4480</v>
      </c>
      <c r="D21" s="173" t="s">
        <v>56</v>
      </c>
      <c r="E21" s="231">
        <v>76490</v>
      </c>
      <c r="F21" s="231">
        <v>76490</v>
      </c>
      <c r="G21" s="231">
        <f t="shared" si="0"/>
        <v>100</v>
      </c>
      <c r="H21" s="190">
        <v>75500</v>
      </c>
      <c r="I21" s="184">
        <f t="shared" si="1"/>
        <v>98.705713165119619</v>
      </c>
      <c r="J21" s="185">
        <f t="shared" si="2"/>
        <v>98.705713165119619</v>
      </c>
      <c r="K21" s="186"/>
    </row>
    <row r="22" spans="1:11" s="6" customFormat="1" ht="17.25" hidden="1" customHeight="1" x14ac:dyDescent="0.25">
      <c r="A22" s="145"/>
      <c r="B22" s="89"/>
      <c r="C22" s="181">
        <v>4580</v>
      </c>
      <c r="D22" s="173" t="s">
        <v>105</v>
      </c>
      <c r="E22" s="231"/>
      <c r="F22" s="231"/>
      <c r="G22" s="231" t="e">
        <f t="shared" si="0"/>
        <v>#DIV/0!</v>
      </c>
      <c r="H22" s="190"/>
      <c r="I22" s="184" t="e">
        <f t="shared" si="1"/>
        <v>#DIV/0!</v>
      </c>
      <c r="J22" s="185" t="e">
        <f t="shared" si="2"/>
        <v>#DIV/0!</v>
      </c>
      <c r="K22" s="186"/>
    </row>
    <row r="23" spans="1:11" s="6" customFormat="1" ht="31.5" hidden="1" customHeight="1" x14ac:dyDescent="0.25">
      <c r="A23" s="145"/>
      <c r="B23" s="89"/>
      <c r="C23" s="181">
        <v>4590</v>
      </c>
      <c r="D23" s="263" t="s">
        <v>59</v>
      </c>
      <c r="E23" s="231"/>
      <c r="F23" s="231"/>
      <c r="G23" s="231" t="e">
        <f t="shared" si="0"/>
        <v>#DIV/0!</v>
      </c>
      <c r="H23" s="190"/>
      <c r="I23" s="184" t="e">
        <f t="shared" si="1"/>
        <v>#DIV/0!</v>
      </c>
      <c r="J23" s="185" t="e">
        <f t="shared" si="2"/>
        <v>#DIV/0!</v>
      </c>
      <c r="K23" s="186"/>
    </row>
    <row r="24" spans="1:11" s="6" customFormat="1" ht="30.75" hidden="1" customHeight="1" x14ac:dyDescent="0.25">
      <c r="A24" s="145"/>
      <c r="B24" s="89"/>
      <c r="C24" s="181">
        <v>4600</v>
      </c>
      <c r="D24" s="263" t="s">
        <v>197</v>
      </c>
      <c r="E24" s="231"/>
      <c r="F24" s="231"/>
      <c r="G24" s="231" t="e">
        <f t="shared" si="0"/>
        <v>#DIV/0!</v>
      </c>
      <c r="H24" s="190"/>
      <c r="I24" s="184" t="e">
        <f t="shared" si="1"/>
        <v>#DIV/0!</v>
      </c>
      <c r="J24" s="185" t="e">
        <f t="shared" si="2"/>
        <v>#DIV/0!</v>
      </c>
      <c r="K24" s="186"/>
    </row>
    <row r="25" spans="1:11" s="6" customFormat="1" ht="30.75" customHeight="1" x14ac:dyDescent="0.25">
      <c r="A25" s="1271"/>
      <c r="B25" s="89"/>
      <c r="C25" s="181">
        <v>4520</v>
      </c>
      <c r="D25" s="182" t="s">
        <v>58</v>
      </c>
      <c r="E25" s="231">
        <v>1322.6</v>
      </c>
      <c r="F25" s="231">
        <v>1322.6</v>
      </c>
      <c r="G25" s="231">
        <f t="shared" si="0"/>
        <v>100</v>
      </c>
      <c r="H25" s="190">
        <v>1400</v>
      </c>
      <c r="I25" s="184">
        <f t="shared" ref="I25" si="3">SUM(H25/F25*100)</f>
        <v>105.85210948132466</v>
      </c>
      <c r="J25" s="185">
        <f t="shared" ref="J25" si="4">SUM(H25/E25*100)</f>
        <v>105.85210948132466</v>
      </c>
      <c r="K25" s="186"/>
    </row>
    <row r="26" spans="1:11" s="6" customFormat="1" ht="28.5" customHeight="1" x14ac:dyDescent="0.25">
      <c r="A26" s="145"/>
      <c r="B26" s="89"/>
      <c r="C26" s="181">
        <v>4610</v>
      </c>
      <c r="D26" s="182" t="s">
        <v>93</v>
      </c>
      <c r="E26" s="231">
        <v>16834</v>
      </c>
      <c r="F26" s="231">
        <v>16834</v>
      </c>
      <c r="G26" s="231">
        <f t="shared" si="0"/>
        <v>100</v>
      </c>
      <c r="H26" s="190">
        <v>5000</v>
      </c>
      <c r="I26" s="184">
        <f t="shared" si="1"/>
        <v>29.701793988356894</v>
      </c>
      <c r="J26" s="185">
        <f t="shared" si="2"/>
        <v>29.701793988356894</v>
      </c>
      <c r="K26" s="186"/>
    </row>
    <row r="27" spans="1:11" s="7" customFormat="1" ht="16.5" customHeight="1" x14ac:dyDescent="0.25">
      <c r="A27" s="170"/>
      <c r="B27" s="149"/>
      <c r="C27" s="181">
        <v>6050</v>
      </c>
      <c r="D27" s="264" t="s">
        <v>61</v>
      </c>
      <c r="E27" s="231">
        <v>24354</v>
      </c>
      <c r="F27" s="231">
        <v>24354</v>
      </c>
      <c r="G27" s="231">
        <f t="shared" si="0"/>
        <v>100</v>
      </c>
      <c r="H27" s="190"/>
      <c r="I27" s="184">
        <f t="shared" si="1"/>
        <v>0</v>
      </c>
      <c r="J27" s="185">
        <f t="shared" si="2"/>
        <v>0</v>
      </c>
      <c r="K27" s="186"/>
    </row>
    <row r="28" spans="1:11" s="7" customFormat="1" ht="16.5" customHeight="1" x14ac:dyDescent="0.25">
      <c r="A28" s="170"/>
      <c r="B28" s="149"/>
      <c r="C28" s="157">
        <v>6057</v>
      </c>
      <c r="D28" s="264" t="s">
        <v>61</v>
      </c>
      <c r="E28" s="160"/>
      <c r="F28" s="160"/>
      <c r="G28" s="160"/>
      <c r="H28" s="261">
        <v>6954639</v>
      </c>
      <c r="I28" s="162"/>
      <c r="J28" s="262"/>
      <c r="K28" s="163"/>
    </row>
    <row r="29" spans="1:11" ht="30.75" customHeight="1" thickBot="1" x14ac:dyDescent="0.3">
      <c r="A29" s="241"/>
      <c r="B29" s="265"/>
      <c r="C29" s="125">
        <v>6059</v>
      </c>
      <c r="D29" s="126" t="s">
        <v>61</v>
      </c>
      <c r="E29" s="447">
        <v>145202</v>
      </c>
      <c r="F29" s="447">
        <v>145202</v>
      </c>
      <c r="G29" s="130">
        <f t="shared" si="0"/>
        <v>100</v>
      </c>
      <c r="H29" s="129">
        <v>3338621</v>
      </c>
      <c r="I29" s="130">
        <f t="shared" si="1"/>
        <v>2299.2940868583078</v>
      </c>
      <c r="J29" s="130">
        <f t="shared" si="2"/>
        <v>2299.2940868583078</v>
      </c>
      <c r="K29" s="267"/>
    </row>
    <row r="30" spans="1:11" x14ac:dyDescent="0.25">
      <c r="D30" s="13"/>
    </row>
  </sheetData>
  <sheetProtection selectLockedCells="1" selectUnlockedCells="1"/>
  <mergeCells count="1">
    <mergeCell ref="D6:D8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94" firstPageNumber="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2"/>
  <sheetViews>
    <sheetView view="pageBreakPreview" zoomScaleNormal="115" zoomScaleSheetLayoutView="100" workbookViewId="0">
      <pane xSplit="3" ySplit="10" topLeftCell="D37" activePane="bottomRight" state="frozen"/>
      <selection pane="topRight" activeCell="D1" sqref="D1"/>
      <selection pane="bottomLeft" activeCell="A23" sqref="A23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8.33203125" style="1" customWidth="1"/>
    <col min="3" max="3" width="7.109375" style="2" customWidth="1"/>
    <col min="4" max="4" width="44" style="3" customWidth="1"/>
    <col min="5" max="5" width="14.6640625" style="3" customWidth="1"/>
    <col min="6" max="6" width="14.6640625" style="1" customWidth="1"/>
    <col min="7" max="7" width="11.88671875" style="1" bestFit="1" customWidth="1"/>
    <col min="8" max="8" width="14.6640625" style="1" customWidth="1"/>
    <col min="9" max="9" width="10.33203125" style="1" customWidth="1"/>
    <col min="10" max="10" width="10.5546875" style="1" customWidth="1"/>
    <col min="11" max="11" width="7.332031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5"/>
      <c r="I1" s="46"/>
      <c r="J1" s="43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3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5"/>
      <c r="I3" s="46"/>
      <c r="J3" s="43"/>
      <c r="K3" s="43"/>
    </row>
    <row r="4" spans="1:11" ht="13.8" x14ac:dyDescent="0.25">
      <c r="A4" s="43"/>
      <c r="B4" s="43"/>
      <c r="C4" s="44"/>
      <c r="D4" s="93" t="s">
        <v>256</v>
      </c>
      <c r="E4" s="93"/>
      <c r="F4" s="43"/>
      <c r="G4" s="43"/>
      <c r="H4" s="43"/>
      <c r="I4" s="43"/>
      <c r="J4" s="43"/>
      <c r="K4" s="43"/>
    </row>
    <row r="5" spans="1:11" ht="13.8" x14ac:dyDescent="0.25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1" ht="13.8" x14ac:dyDescent="0.25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1" ht="13.8" x14ac:dyDescent="0.25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1" ht="13.8" x14ac:dyDescent="0.25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76</v>
      </c>
      <c r="J8" s="61" t="s">
        <v>16</v>
      </c>
      <c r="K8" s="64"/>
    </row>
    <row r="9" spans="1:11" s="4" customFormat="1" ht="10.5" customHeight="1" thickTop="1" thickBot="1" x14ac:dyDescent="0.3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1" s="5" customFormat="1" ht="26.25" customHeight="1" thickTop="1" thickBot="1" x14ac:dyDescent="0.3">
      <c r="A10" s="269">
        <v>710</v>
      </c>
      <c r="B10" s="270"/>
      <c r="C10" s="270"/>
      <c r="D10" s="270" t="s">
        <v>77</v>
      </c>
      <c r="E10" s="37">
        <f>SUM(E18+E20+E22+E42+E11)</f>
        <v>1543502</v>
      </c>
      <c r="F10" s="37">
        <f>SUM(F18+F20+F22+F42+F11)</f>
        <v>693502</v>
      </c>
      <c r="G10" s="90">
        <f t="shared" ref="G10:G52" si="0">SUM(F10/E10*100)</f>
        <v>44.930424450373238</v>
      </c>
      <c r="H10" s="37">
        <f>SUM(H18+H20+H22+H42+H11)</f>
        <v>2220500</v>
      </c>
      <c r="I10" s="41">
        <f t="shared" ref="I10:I52" si="1">SUM(H10/F10*100)</f>
        <v>320.18653154569125</v>
      </c>
      <c r="J10" s="91">
        <f t="shared" ref="J10:J52" si="2">SUM(H10/E10*100)</f>
        <v>143.8611676564073</v>
      </c>
      <c r="K10" s="146"/>
    </row>
    <row r="11" spans="1:11" s="5" customFormat="1" ht="15" customHeight="1" x14ac:dyDescent="0.25">
      <c r="A11" s="213"/>
      <c r="B11" s="553">
        <v>71012</v>
      </c>
      <c r="C11" s="553"/>
      <c r="D11" s="1005" t="s">
        <v>225</v>
      </c>
      <c r="E11" s="1001">
        <f>SUM(E12:E17)</f>
        <v>175476</v>
      </c>
      <c r="F11" s="1001">
        <f>SUM(F12:F17)</f>
        <v>175476</v>
      </c>
      <c r="G11" s="139">
        <f t="shared" si="0"/>
        <v>100</v>
      </c>
      <c r="H11" s="1002">
        <f>SUM(H12:H17)</f>
        <v>170512</v>
      </c>
      <c r="I11" s="141">
        <f t="shared" ref="I11:I16" si="3">SUM(H11/F11*100)</f>
        <v>97.171123116551556</v>
      </c>
      <c r="J11" s="142">
        <f t="shared" ref="J11:J16" si="4">SUM(H11/E11*100)</f>
        <v>97.171123116551556</v>
      </c>
      <c r="K11" s="1004"/>
    </row>
    <row r="12" spans="1:11" s="5" customFormat="1" ht="15" customHeight="1" x14ac:dyDescent="0.25">
      <c r="A12" s="145"/>
      <c r="B12" s="89"/>
      <c r="C12" s="965">
        <v>4010</v>
      </c>
      <c r="D12" s="173" t="s">
        <v>39</v>
      </c>
      <c r="E12" s="1037">
        <v>63133</v>
      </c>
      <c r="F12" s="1037">
        <v>63133</v>
      </c>
      <c r="G12" s="1025">
        <f t="shared" si="0"/>
        <v>100</v>
      </c>
      <c r="H12" s="1038">
        <v>63152</v>
      </c>
      <c r="I12" s="993">
        <f t="shared" si="3"/>
        <v>100.03009519585638</v>
      </c>
      <c r="J12" s="993">
        <f t="shared" si="4"/>
        <v>100.03009519585638</v>
      </c>
      <c r="K12" s="1039"/>
    </row>
    <row r="13" spans="1:11" s="5" customFormat="1" ht="15" hidden="1" customHeight="1" x14ac:dyDescent="0.25">
      <c r="A13" s="145"/>
      <c r="B13" s="89"/>
      <c r="C13" s="181">
        <v>4040</v>
      </c>
      <c r="D13" s="173" t="s">
        <v>41</v>
      </c>
      <c r="E13" s="232"/>
      <c r="F13" s="232"/>
      <c r="G13" s="231" t="e">
        <f t="shared" si="0"/>
        <v>#DIV/0!</v>
      </c>
      <c r="H13" s="190"/>
      <c r="I13" s="184"/>
      <c r="J13" s="184"/>
      <c r="K13" s="1040"/>
    </row>
    <row r="14" spans="1:11" s="5" customFormat="1" ht="15" customHeight="1" x14ac:dyDescent="0.25">
      <c r="A14" s="145"/>
      <c r="B14" s="89"/>
      <c r="C14" s="181">
        <v>4110</v>
      </c>
      <c r="D14" s="173" t="s">
        <v>42</v>
      </c>
      <c r="E14" s="232">
        <v>10796</v>
      </c>
      <c r="F14" s="232">
        <v>10796</v>
      </c>
      <c r="G14" s="231">
        <f t="shared" si="0"/>
        <v>100</v>
      </c>
      <c r="H14" s="190">
        <v>10810</v>
      </c>
      <c r="I14" s="184">
        <f t="shared" si="3"/>
        <v>100.129677658392</v>
      </c>
      <c r="J14" s="184">
        <f t="shared" si="4"/>
        <v>100.129677658392</v>
      </c>
      <c r="K14" s="1040"/>
    </row>
    <row r="15" spans="1:11" s="5" customFormat="1" ht="15" customHeight="1" x14ac:dyDescent="0.25">
      <c r="A15" s="145"/>
      <c r="B15" s="89"/>
      <c r="C15" s="181">
        <v>4120</v>
      </c>
      <c r="D15" s="173" t="s">
        <v>43</v>
      </c>
      <c r="E15" s="232">
        <v>1547</v>
      </c>
      <c r="F15" s="232">
        <v>1547</v>
      </c>
      <c r="G15" s="231">
        <f t="shared" si="0"/>
        <v>100</v>
      </c>
      <c r="H15" s="190">
        <v>1550</v>
      </c>
      <c r="I15" s="184">
        <f t="shared" si="3"/>
        <v>100.19392372333549</v>
      </c>
      <c r="J15" s="184">
        <f t="shared" si="4"/>
        <v>100.19392372333549</v>
      </c>
      <c r="K15" s="1040"/>
    </row>
    <row r="16" spans="1:11" s="5" customFormat="1" ht="15" customHeight="1" x14ac:dyDescent="0.25">
      <c r="A16" s="145"/>
      <c r="B16" s="89"/>
      <c r="C16" s="181">
        <v>4300</v>
      </c>
      <c r="D16" s="187" t="s">
        <v>22</v>
      </c>
      <c r="E16" s="232">
        <v>100000</v>
      </c>
      <c r="F16" s="232">
        <v>100000</v>
      </c>
      <c r="G16" s="231">
        <f t="shared" si="0"/>
        <v>100</v>
      </c>
      <c r="H16" s="190">
        <v>95000</v>
      </c>
      <c r="I16" s="184">
        <f t="shared" si="3"/>
        <v>95</v>
      </c>
      <c r="J16" s="184">
        <f t="shared" si="4"/>
        <v>95</v>
      </c>
      <c r="K16" s="1040"/>
    </row>
    <row r="17" spans="1:11" s="5" customFormat="1" ht="15" hidden="1" customHeight="1" x14ac:dyDescent="0.25">
      <c r="A17" s="145"/>
      <c r="B17" s="89"/>
      <c r="C17" s="233">
        <v>4440</v>
      </c>
      <c r="D17" s="173" t="s">
        <v>55</v>
      </c>
      <c r="E17" s="624"/>
      <c r="F17" s="624"/>
      <c r="G17" s="486" t="e">
        <f t="shared" si="0"/>
        <v>#DIV/0!</v>
      </c>
      <c r="H17" s="322"/>
      <c r="I17" s="321"/>
      <c r="J17" s="321"/>
      <c r="K17" s="1036"/>
    </row>
    <row r="18" spans="1:11" s="6" customFormat="1" ht="28.5" hidden="1" customHeight="1" x14ac:dyDescent="0.25">
      <c r="A18" s="145"/>
      <c r="B18" s="995">
        <v>71013</v>
      </c>
      <c r="C18" s="995"/>
      <c r="D18" s="1017" t="s">
        <v>78</v>
      </c>
      <c r="E18" s="1018">
        <f>SUM(E19)</f>
        <v>0</v>
      </c>
      <c r="F18" s="1018">
        <f>SUM(F19)</f>
        <v>0</v>
      </c>
      <c r="G18" s="1019" t="e">
        <f t="shared" si="0"/>
        <v>#DIV/0!</v>
      </c>
      <c r="H18" s="1013">
        <f>SUM(H19)</f>
        <v>0</v>
      </c>
      <c r="I18" s="1020" t="e">
        <f t="shared" si="1"/>
        <v>#DIV/0!</v>
      </c>
      <c r="J18" s="1021" t="e">
        <f t="shared" si="2"/>
        <v>#DIV/0!</v>
      </c>
      <c r="K18" s="1022"/>
    </row>
    <row r="19" spans="1:11" s="7" customFormat="1" ht="12.75" hidden="1" customHeight="1" x14ac:dyDescent="0.25">
      <c r="A19" s="170"/>
      <c r="B19" s="314"/>
      <c r="C19" s="314">
        <v>4300</v>
      </c>
      <c r="D19" s="544" t="s">
        <v>22</v>
      </c>
      <c r="E19" s="929"/>
      <c r="F19" s="929"/>
      <c r="G19" s="545" t="e">
        <f t="shared" si="0"/>
        <v>#DIV/0!</v>
      </c>
      <c r="H19" s="210"/>
      <c r="I19" s="154" t="e">
        <f t="shared" si="1"/>
        <v>#DIV/0!</v>
      </c>
      <c r="J19" s="155" t="e">
        <f t="shared" si="2"/>
        <v>#DIV/0!</v>
      </c>
      <c r="K19" s="319"/>
    </row>
    <row r="20" spans="1:11" s="6" customFormat="1" ht="15" hidden="1" customHeight="1" x14ac:dyDescent="0.25">
      <c r="A20" s="145"/>
      <c r="B20" s="219">
        <v>71014</v>
      </c>
      <c r="C20" s="219"/>
      <c r="D20" s="220" t="s">
        <v>79</v>
      </c>
      <c r="E20" s="221">
        <f>SUM(E21:E21)</f>
        <v>0</v>
      </c>
      <c r="F20" s="221">
        <f>SUM(F21:F21)</f>
        <v>0</v>
      </c>
      <c r="G20" s="288" t="e">
        <f t="shared" si="0"/>
        <v>#DIV/0!</v>
      </c>
      <c r="H20" s="289">
        <f>SUM(H21:H21)</f>
        <v>0</v>
      </c>
      <c r="I20" s="141" t="e">
        <f t="shared" si="1"/>
        <v>#DIV/0!</v>
      </c>
      <c r="J20" s="142" t="e">
        <f t="shared" si="2"/>
        <v>#DIV/0!</v>
      </c>
      <c r="K20" s="222"/>
    </row>
    <row r="21" spans="1:11" s="7" customFormat="1" ht="15.75" hidden="1" customHeight="1" x14ac:dyDescent="0.25">
      <c r="A21" s="170"/>
      <c r="B21" s="149"/>
      <c r="C21" s="181">
        <v>4300</v>
      </c>
      <c r="D21" s="173" t="s">
        <v>22</v>
      </c>
      <c r="E21" s="232"/>
      <c r="F21" s="232"/>
      <c r="G21" s="231" t="e">
        <f t="shared" si="0"/>
        <v>#DIV/0!</v>
      </c>
      <c r="H21" s="190"/>
      <c r="I21" s="184" t="e">
        <f t="shared" si="1"/>
        <v>#DIV/0!</v>
      </c>
      <c r="J21" s="185" t="e">
        <f t="shared" si="2"/>
        <v>#DIV/0!</v>
      </c>
      <c r="K21" s="186"/>
    </row>
    <row r="22" spans="1:11" s="6" customFormat="1" ht="15" customHeight="1" x14ac:dyDescent="0.25">
      <c r="A22" s="145"/>
      <c r="B22" s="224">
        <v>71015</v>
      </c>
      <c r="C22" s="224"/>
      <c r="D22" s="114" t="s">
        <v>80</v>
      </c>
      <c r="E22" s="138">
        <f>SUM(E23:E41)</f>
        <v>308947</v>
      </c>
      <c r="F22" s="138">
        <f>SUM(F23:F41)</f>
        <v>308947</v>
      </c>
      <c r="G22" s="139">
        <f t="shared" si="0"/>
        <v>100</v>
      </c>
      <c r="H22" s="225">
        <f>SUM(H23:H41)</f>
        <v>300101</v>
      </c>
      <c r="I22" s="141">
        <f t="shared" si="1"/>
        <v>97.136725716708696</v>
      </c>
      <c r="J22" s="142">
        <f t="shared" si="2"/>
        <v>97.136725716708696</v>
      </c>
      <c r="K22" s="222"/>
    </row>
    <row r="23" spans="1:11" s="6" customFormat="1" ht="12.75" customHeight="1" x14ac:dyDescent="0.25">
      <c r="A23" s="145"/>
      <c r="B23" s="290"/>
      <c r="C23" s="1023">
        <v>3020</v>
      </c>
      <c r="D23" s="996" t="s">
        <v>37</v>
      </c>
      <c r="E23" s="1024">
        <v>500</v>
      </c>
      <c r="F23" s="1024">
        <v>500</v>
      </c>
      <c r="G23" s="1025">
        <f t="shared" si="0"/>
        <v>100</v>
      </c>
      <c r="H23" s="1026">
        <v>500</v>
      </c>
      <c r="I23" s="993">
        <f t="shared" si="1"/>
        <v>100</v>
      </c>
      <c r="J23" s="993">
        <f t="shared" si="2"/>
        <v>100</v>
      </c>
      <c r="K23" s="1027"/>
    </row>
    <row r="24" spans="1:11" s="6" customFormat="1" ht="12.75" hidden="1" customHeight="1" x14ac:dyDescent="0.25">
      <c r="A24" s="145"/>
      <c r="B24" s="89"/>
      <c r="C24" s="180">
        <v>3030</v>
      </c>
      <c r="D24" s="173" t="s">
        <v>218</v>
      </c>
      <c r="E24" s="232"/>
      <c r="F24" s="232"/>
      <c r="G24" s="175" t="e">
        <f t="shared" si="0"/>
        <v>#DIV/0!</v>
      </c>
      <c r="H24" s="190"/>
      <c r="I24" s="175" t="e">
        <f t="shared" si="1"/>
        <v>#DIV/0!</v>
      </c>
      <c r="J24" s="185" t="e">
        <f t="shared" si="2"/>
        <v>#DIV/0!</v>
      </c>
      <c r="K24" s="186"/>
    </row>
    <row r="25" spans="1:11" ht="12.75" customHeight="1" x14ac:dyDescent="0.25">
      <c r="A25" s="170"/>
      <c r="B25" s="149"/>
      <c r="C25" s="172" t="s">
        <v>38</v>
      </c>
      <c r="D25" s="173" t="s">
        <v>39</v>
      </c>
      <c r="E25" s="174">
        <v>76224</v>
      </c>
      <c r="F25" s="174">
        <v>76224</v>
      </c>
      <c r="G25" s="175">
        <f t="shared" si="0"/>
        <v>100</v>
      </c>
      <c r="H25" s="280">
        <v>75024</v>
      </c>
      <c r="I25" s="175">
        <f t="shared" si="1"/>
        <v>98.42569269521411</v>
      </c>
      <c r="J25" s="176">
        <f t="shared" si="2"/>
        <v>98.42569269521411</v>
      </c>
      <c r="K25" s="177"/>
    </row>
    <row r="26" spans="1:11" ht="29.25" customHeight="1" x14ac:dyDescent="0.25">
      <c r="A26" s="170"/>
      <c r="B26" s="149"/>
      <c r="C26" s="279" t="s">
        <v>81</v>
      </c>
      <c r="D26" s="182" t="s">
        <v>82</v>
      </c>
      <c r="E26" s="183">
        <v>144583</v>
      </c>
      <c r="F26" s="183">
        <v>144583</v>
      </c>
      <c r="G26" s="184">
        <f t="shared" si="0"/>
        <v>100</v>
      </c>
      <c r="H26" s="190">
        <v>141072</v>
      </c>
      <c r="I26" s="184">
        <f t="shared" si="1"/>
        <v>97.571637052765539</v>
      </c>
      <c r="J26" s="185">
        <f t="shared" si="2"/>
        <v>97.571637052765539</v>
      </c>
      <c r="K26" s="186"/>
    </row>
    <row r="27" spans="1:11" ht="12.75" customHeight="1" x14ac:dyDescent="0.25">
      <c r="A27" s="170"/>
      <c r="B27" s="149"/>
      <c r="C27" s="172" t="s">
        <v>40</v>
      </c>
      <c r="D27" s="173" t="s">
        <v>41</v>
      </c>
      <c r="E27" s="174">
        <v>17466</v>
      </c>
      <c r="F27" s="174">
        <v>17466</v>
      </c>
      <c r="G27" s="175">
        <f t="shared" si="0"/>
        <v>100</v>
      </c>
      <c r="H27" s="280">
        <v>18336</v>
      </c>
      <c r="I27" s="175">
        <f t="shared" si="1"/>
        <v>104.98110614908967</v>
      </c>
      <c r="J27" s="176">
        <f t="shared" si="2"/>
        <v>104.98110614908967</v>
      </c>
      <c r="K27" s="177"/>
    </row>
    <row r="28" spans="1:11" ht="12.75" customHeight="1" x14ac:dyDescent="0.25">
      <c r="A28" s="170"/>
      <c r="B28" s="149"/>
      <c r="C28" s="172" t="s">
        <v>83</v>
      </c>
      <c r="D28" s="173" t="s">
        <v>42</v>
      </c>
      <c r="E28" s="174">
        <v>41364</v>
      </c>
      <c r="F28" s="174">
        <v>41364</v>
      </c>
      <c r="G28" s="175">
        <f t="shared" si="0"/>
        <v>100</v>
      </c>
      <c r="H28" s="280">
        <v>42339</v>
      </c>
      <c r="I28" s="175">
        <f t="shared" si="1"/>
        <v>102.35712213519001</v>
      </c>
      <c r="J28" s="176">
        <f t="shared" si="2"/>
        <v>102.35712213519001</v>
      </c>
      <c r="K28" s="177"/>
    </row>
    <row r="29" spans="1:11" ht="12.75" customHeight="1" x14ac:dyDescent="0.25">
      <c r="A29" s="170"/>
      <c r="B29" s="149"/>
      <c r="C29" s="172" t="s">
        <v>84</v>
      </c>
      <c r="D29" s="173" t="s">
        <v>43</v>
      </c>
      <c r="E29" s="174">
        <v>2400</v>
      </c>
      <c r="F29" s="174">
        <v>2400</v>
      </c>
      <c r="G29" s="175">
        <f t="shared" si="0"/>
        <v>100</v>
      </c>
      <c r="H29" s="280">
        <v>2200</v>
      </c>
      <c r="I29" s="175">
        <f t="shared" si="1"/>
        <v>91.666666666666657</v>
      </c>
      <c r="J29" s="176">
        <f t="shared" si="2"/>
        <v>91.666666666666657</v>
      </c>
      <c r="K29" s="177"/>
    </row>
    <row r="30" spans="1:11" ht="12.75" customHeight="1" x14ac:dyDescent="0.25">
      <c r="A30" s="170"/>
      <c r="B30" s="149"/>
      <c r="C30" s="181">
        <v>4170</v>
      </c>
      <c r="D30" s="173" t="s">
        <v>45</v>
      </c>
      <c r="E30" s="174">
        <v>1780</v>
      </c>
      <c r="F30" s="174">
        <v>1780</v>
      </c>
      <c r="G30" s="175">
        <f t="shared" si="0"/>
        <v>100</v>
      </c>
      <c r="H30" s="280">
        <v>2523</v>
      </c>
      <c r="I30" s="175">
        <f t="shared" si="1"/>
        <v>141.74157303370788</v>
      </c>
      <c r="J30" s="176">
        <f t="shared" si="2"/>
        <v>141.74157303370788</v>
      </c>
      <c r="K30" s="177"/>
    </row>
    <row r="31" spans="1:11" ht="12.75" customHeight="1" x14ac:dyDescent="0.25">
      <c r="A31" s="170"/>
      <c r="B31" s="149"/>
      <c r="C31" s="172" t="s">
        <v>30</v>
      </c>
      <c r="D31" s="173" t="s">
        <v>31</v>
      </c>
      <c r="E31" s="174">
        <v>5500</v>
      </c>
      <c r="F31" s="174">
        <v>5500</v>
      </c>
      <c r="G31" s="175">
        <f t="shared" si="0"/>
        <v>100</v>
      </c>
      <c r="H31" s="280">
        <v>3500</v>
      </c>
      <c r="I31" s="175">
        <f t="shared" si="1"/>
        <v>63.636363636363633</v>
      </c>
      <c r="J31" s="176">
        <f t="shared" si="2"/>
        <v>63.636363636363633</v>
      </c>
      <c r="K31" s="177"/>
    </row>
    <row r="32" spans="1:11" ht="12.75" hidden="1" customHeight="1" x14ac:dyDescent="0.25">
      <c r="A32" s="541"/>
      <c r="B32" s="546"/>
      <c r="C32" s="547" t="s">
        <v>85</v>
      </c>
      <c r="D32" s="1067" t="s">
        <v>86</v>
      </c>
      <c r="E32" s="380"/>
      <c r="F32" s="380"/>
      <c r="G32" s="381" t="e">
        <f t="shared" si="0"/>
        <v>#DIV/0!</v>
      </c>
      <c r="H32" s="1125"/>
      <c r="I32" s="381" t="e">
        <f t="shared" si="1"/>
        <v>#DIV/0!</v>
      </c>
      <c r="J32" s="382" t="e">
        <f t="shared" si="2"/>
        <v>#DIV/0!</v>
      </c>
      <c r="K32" s="383"/>
    </row>
    <row r="33" spans="1:11" ht="12.75" customHeight="1" x14ac:dyDescent="0.25">
      <c r="A33" s="170"/>
      <c r="B33" s="149"/>
      <c r="C33" s="272" t="s">
        <v>87</v>
      </c>
      <c r="D33" s="273" t="s">
        <v>46</v>
      </c>
      <c r="E33" s="274">
        <v>2000</v>
      </c>
      <c r="F33" s="274">
        <v>2000</v>
      </c>
      <c r="G33" s="275">
        <f t="shared" si="0"/>
        <v>100</v>
      </c>
      <c r="H33" s="276">
        <v>2000</v>
      </c>
      <c r="I33" s="275">
        <f t="shared" si="1"/>
        <v>100</v>
      </c>
      <c r="J33" s="277">
        <f t="shared" si="2"/>
        <v>100</v>
      </c>
      <c r="K33" s="278"/>
    </row>
    <row r="34" spans="1:11" ht="12.75" customHeight="1" x14ac:dyDescent="0.25">
      <c r="A34" s="170"/>
      <c r="B34" s="149"/>
      <c r="C34" s="172" t="s">
        <v>88</v>
      </c>
      <c r="D34" s="173" t="s">
        <v>47</v>
      </c>
      <c r="E34" s="174">
        <v>212</v>
      </c>
      <c r="F34" s="174">
        <v>212</v>
      </c>
      <c r="G34" s="175">
        <f t="shared" si="0"/>
        <v>100</v>
      </c>
      <c r="H34" s="280">
        <v>212</v>
      </c>
      <c r="I34" s="175">
        <f t="shared" si="1"/>
        <v>100</v>
      </c>
      <c r="J34" s="176">
        <f t="shared" si="2"/>
        <v>100</v>
      </c>
      <c r="K34" s="177"/>
    </row>
    <row r="35" spans="1:11" ht="12.75" customHeight="1" x14ac:dyDescent="0.25">
      <c r="A35" s="170"/>
      <c r="B35" s="149"/>
      <c r="C35" s="172" t="s">
        <v>89</v>
      </c>
      <c r="D35" s="264" t="s">
        <v>48</v>
      </c>
      <c r="E35" s="174">
        <v>226</v>
      </c>
      <c r="F35" s="174">
        <v>226</v>
      </c>
      <c r="G35" s="175">
        <f t="shared" si="0"/>
        <v>100</v>
      </c>
      <c r="H35" s="280">
        <v>226</v>
      </c>
      <c r="I35" s="175">
        <f t="shared" si="1"/>
        <v>100</v>
      </c>
      <c r="J35" s="176">
        <f t="shared" si="2"/>
        <v>100</v>
      </c>
      <c r="K35" s="177"/>
    </row>
    <row r="36" spans="1:11" ht="12.75" customHeight="1" x14ac:dyDescent="0.25">
      <c r="A36" s="170"/>
      <c r="B36" s="149"/>
      <c r="C36" s="172" t="s">
        <v>21</v>
      </c>
      <c r="D36" s="187" t="s">
        <v>22</v>
      </c>
      <c r="E36" s="174">
        <v>9743</v>
      </c>
      <c r="F36" s="174">
        <v>9743</v>
      </c>
      <c r="G36" s="175">
        <f t="shared" si="0"/>
        <v>100</v>
      </c>
      <c r="H36" s="280">
        <v>5000</v>
      </c>
      <c r="I36" s="175">
        <f t="shared" si="1"/>
        <v>51.318895617366309</v>
      </c>
      <c r="J36" s="176">
        <f t="shared" si="2"/>
        <v>51.318895617366309</v>
      </c>
      <c r="K36" s="177"/>
    </row>
    <row r="37" spans="1:11" ht="19.5" customHeight="1" x14ac:dyDescent="0.25">
      <c r="A37" s="170"/>
      <c r="B37" s="149"/>
      <c r="C37" s="279" t="s">
        <v>217</v>
      </c>
      <c r="D37" s="935" t="s">
        <v>228</v>
      </c>
      <c r="E37" s="183">
        <v>300</v>
      </c>
      <c r="F37" s="183">
        <v>300</v>
      </c>
      <c r="G37" s="184">
        <f t="shared" si="0"/>
        <v>100</v>
      </c>
      <c r="H37" s="190">
        <v>300</v>
      </c>
      <c r="I37" s="184">
        <f t="shared" si="1"/>
        <v>100</v>
      </c>
      <c r="J37" s="184">
        <f t="shared" si="2"/>
        <v>100</v>
      </c>
      <c r="K37" s="186"/>
    </row>
    <row r="38" spans="1:11" ht="12.75" customHeight="1" x14ac:dyDescent="0.25">
      <c r="A38" s="170"/>
      <c r="B38" s="149"/>
      <c r="C38" s="172" t="s">
        <v>53</v>
      </c>
      <c r="D38" s="173" t="s">
        <v>54</v>
      </c>
      <c r="E38" s="174">
        <v>162</v>
      </c>
      <c r="F38" s="174">
        <v>162</v>
      </c>
      <c r="G38" s="175">
        <f t="shared" si="0"/>
        <v>100</v>
      </c>
      <c r="H38" s="280">
        <v>162</v>
      </c>
      <c r="I38" s="175">
        <f t="shared" si="1"/>
        <v>100</v>
      </c>
      <c r="J38" s="176">
        <f t="shared" si="2"/>
        <v>100</v>
      </c>
      <c r="K38" s="177"/>
    </row>
    <row r="39" spans="1:11" ht="12.75" customHeight="1" x14ac:dyDescent="0.25">
      <c r="A39" s="541"/>
      <c r="B39" s="546"/>
      <c r="C39" s="547" t="s">
        <v>90</v>
      </c>
      <c r="D39" s="379" t="s">
        <v>91</v>
      </c>
      <c r="E39" s="380">
        <v>756</v>
      </c>
      <c r="F39" s="380">
        <v>756</v>
      </c>
      <c r="G39" s="1198">
        <f t="shared" si="0"/>
        <v>100</v>
      </c>
      <c r="H39" s="1125">
        <v>976</v>
      </c>
      <c r="I39" s="381">
        <f t="shared" si="1"/>
        <v>129.10052910052909</v>
      </c>
      <c r="J39" s="382">
        <f t="shared" si="2"/>
        <v>129.10052910052909</v>
      </c>
      <c r="K39" s="383"/>
    </row>
    <row r="40" spans="1:11" ht="12.75" customHeight="1" x14ac:dyDescent="0.25">
      <c r="A40" s="170"/>
      <c r="B40" s="149"/>
      <c r="C40" s="272" t="s">
        <v>92</v>
      </c>
      <c r="D40" s="1291" t="s">
        <v>55</v>
      </c>
      <c r="E40" s="274">
        <v>5731</v>
      </c>
      <c r="F40" s="274">
        <v>5731</v>
      </c>
      <c r="G40" s="1197">
        <f t="shared" si="0"/>
        <v>100</v>
      </c>
      <c r="H40" s="276">
        <v>5731</v>
      </c>
      <c r="I40" s="275">
        <f t="shared" si="1"/>
        <v>100</v>
      </c>
      <c r="J40" s="277">
        <f t="shared" si="2"/>
        <v>100</v>
      </c>
      <c r="K40" s="278"/>
    </row>
    <row r="41" spans="1:11" ht="30" hidden="1" customHeight="1" x14ac:dyDescent="0.25">
      <c r="A41" s="170"/>
      <c r="B41" s="149"/>
      <c r="C41" s="582" t="s">
        <v>234</v>
      </c>
      <c r="D41" s="1290" t="s">
        <v>60</v>
      </c>
      <c r="E41" s="235"/>
      <c r="F41" s="235"/>
      <c r="G41" s="1157" t="e">
        <f t="shared" si="0"/>
        <v>#DIV/0!</v>
      </c>
      <c r="H41" s="322"/>
      <c r="I41" s="321" t="e">
        <f t="shared" si="1"/>
        <v>#DIV/0!</v>
      </c>
      <c r="J41" s="625" t="e">
        <f t="shared" si="2"/>
        <v>#DIV/0!</v>
      </c>
      <c r="K41" s="237"/>
    </row>
    <row r="42" spans="1:11" ht="15" customHeight="1" x14ac:dyDescent="0.25">
      <c r="A42" s="282"/>
      <c r="B42" s="114">
        <v>71095</v>
      </c>
      <c r="C42" s="224"/>
      <c r="D42" s="220" t="s">
        <v>71</v>
      </c>
      <c r="E42" s="140">
        <f>SUM(E43:E52)</f>
        <v>1059079</v>
      </c>
      <c r="F42" s="140">
        <f>SUM(F43:F52)</f>
        <v>209079</v>
      </c>
      <c r="G42" s="141">
        <f t="shared" si="0"/>
        <v>19.741586793808583</v>
      </c>
      <c r="H42" s="140">
        <f>SUM(H43:H52)</f>
        <v>1749887</v>
      </c>
      <c r="I42" s="141">
        <f t="shared" si="1"/>
        <v>836.95014803017034</v>
      </c>
      <c r="J42" s="141">
        <f t="shared" si="2"/>
        <v>165.2272398942855</v>
      </c>
      <c r="K42" s="296"/>
    </row>
    <row r="43" spans="1:11" ht="61.5" hidden="1" customHeight="1" x14ac:dyDescent="0.25">
      <c r="A43" s="282"/>
      <c r="B43" s="271"/>
      <c r="C43" s="991">
        <v>2320</v>
      </c>
      <c r="D43" s="1110" t="s">
        <v>163</v>
      </c>
      <c r="E43" s="994"/>
      <c r="F43" s="994"/>
      <c r="G43" s="184" t="e">
        <f t="shared" si="0"/>
        <v>#DIV/0!</v>
      </c>
      <c r="H43" s="994"/>
      <c r="I43" s="184" t="e">
        <f>SUM(H43/F43*100)</f>
        <v>#DIV/0!</v>
      </c>
      <c r="J43" s="184" t="e">
        <f>SUM(H43/E43*100)</f>
        <v>#DIV/0!</v>
      </c>
      <c r="K43" s="1111"/>
    </row>
    <row r="44" spans="1:11" ht="12.75" customHeight="1" x14ac:dyDescent="0.25">
      <c r="A44" s="282"/>
      <c r="B44" s="271"/>
      <c r="C44" s="181">
        <v>4210</v>
      </c>
      <c r="D44" s="173" t="s">
        <v>31</v>
      </c>
      <c r="E44" s="183">
        <v>6000</v>
      </c>
      <c r="F44" s="183">
        <v>6000</v>
      </c>
      <c r="G44" s="184">
        <f t="shared" si="0"/>
        <v>100</v>
      </c>
      <c r="H44" s="183"/>
      <c r="I44" s="184">
        <f t="shared" si="1"/>
        <v>0</v>
      </c>
      <c r="J44" s="184">
        <f t="shared" si="2"/>
        <v>0</v>
      </c>
      <c r="K44" s="177"/>
    </row>
    <row r="45" spans="1:11" ht="13.8" x14ac:dyDescent="0.25">
      <c r="A45" s="282"/>
      <c r="B45" s="271"/>
      <c r="C45" s="181">
        <v>4260</v>
      </c>
      <c r="D45" s="173" t="s">
        <v>46</v>
      </c>
      <c r="E45" s="183">
        <v>10000</v>
      </c>
      <c r="F45" s="183">
        <v>10000</v>
      </c>
      <c r="G45" s="184">
        <f t="shared" si="0"/>
        <v>100</v>
      </c>
      <c r="H45" s="183"/>
      <c r="I45" s="184">
        <f t="shared" si="1"/>
        <v>0</v>
      </c>
      <c r="J45" s="184">
        <f t="shared" si="2"/>
        <v>0</v>
      </c>
      <c r="K45" s="177"/>
    </row>
    <row r="46" spans="1:11" ht="12.75" customHeight="1" x14ac:dyDescent="0.25">
      <c r="A46" s="282"/>
      <c r="B46" s="271"/>
      <c r="C46" s="181">
        <v>4270</v>
      </c>
      <c r="D46" s="173" t="s">
        <v>47</v>
      </c>
      <c r="E46" s="183">
        <v>4000</v>
      </c>
      <c r="F46" s="183">
        <v>4000</v>
      </c>
      <c r="G46" s="184">
        <f t="shared" si="0"/>
        <v>100</v>
      </c>
      <c r="H46" s="183"/>
      <c r="I46" s="184">
        <f t="shared" si="1"/>
        <v>0</v>
      </c>
      <c r="J46" s="184">
        <f t="shared" si="2"/>
        <v>0</v>
      </c>
      <c r="K46" s="177"/>
    </row>
    <row r="47" spans="1:11" ht="12.75" customHeight="1" x14ac:dyDescent="0.25">
      <c r="A47" s="282"/>
      <c r="B47" s="271"/>
      <c r="C47" s="181">
        <v>4300</v>
      </c>
      <c r="D47" s="187" t="s">
        <v>22</v>
      </c>
      <c r="E47" s="183">
        <v>7079</v>
      </c>
      <c r="F47" s="183">
        <v>7079</v>
      </c>
      <c r="G47" s="184">
        <f t="shared" si="0"/>
        <v>100</v>
      </c>
      <c r="H47" s="183"/>
      <c r="I47" s="184">
        <f t="shared" si="1"/>
        <v>0</v>
      </c>
      <c r="J47" s="184">
        <f t="shared" si="2"/>
        <v>0</v>
      </c>
      <c r="K47" s="177"/>
    </row>
    <row r="48" spans="1:11" ht="15.75" customHeight="1" x14ac:dyDescent="0.25">
      <c r="A48" s="282"/>
      <c r="B48" s="271"/>
      <c r="C48" s="180">
        <v>4610</v>
      </c>
      <c r="D48" s="173" t="s">
        <v>93</v>
      </c>
      <c r="E48" s="183">
        <v>5000</v>
      </c>
      <c r="F48" s="183">
        <v>5000</v>
      </c>
      <c r="G48" s="184">
        <f t="shared" si="0"/>
        <v>100</v>
      </c>
      <c r="H48" s="183">
        <v>5000</v>
      </c>
      <c r="I48" s="184">
        <f t="shared" si="1"/>
        <v>100</v>
      </c>
      <c r="J48" s="184">
        <f t="shared" si="2"/>
        <v>100</v>
      </c>
      <c r="K48" s="177"/>
    </row>
    <row r="49" spans="1:11" ht="27.6" x14ac:dyDescent="0.25">
      <c r="A49" s="282"/>
      <c r="B49" s="283"/>
      <c r="C49" s="181">
        <v>4700</v>
      </c>
      <c r="D49" s="182" t="s">
        <v>60</v>
      </c>
      <c r="E49" s="183">
        <v>2000</v>
      </c>
      <c r="F49" s="183">
        <v>2000</v>
      </c>
      <c r="G49" s="184">
        <f t="shared" si="0"/>
        <v>100</v>
      </c>
      <c r="H49" s="183"/>
      <c r="I49" s="184">
        <f t="shared" si="1"/>
        <v>0</v>
      </c>
      <c r="J49" s="184">
        <f t="shared" si="2"/>
        <v>0</v>
      </c>
      <c r="K49" s="186"/>
    </row>
    <row r="50" spans="1:11" ht="13.8" x14ac:dyDescent="0.25">
      <c r="A50" s="282"/>
      <c r="B50" s="283"/>
      <c r="C50" s="157">
        <v>6057</v>
      </c>
      <c r="D50" s="202" t="s">
        <v>61</v>
      </c>
      <c r="E50" s="197">
        <v>850000</v>
      </c>
      <c r="F50" s="197"/>
      <c r="G50" s="198">
        <f t="shared" si="0"/>
        <v>0</v>
      </c>
      <c r="H50" s="197">
        <v>1474581</v>
      </c>
      <c r="I50" s="887" t="e">
        <f t="shared" si="1"/>
        <v>#DIV/0!</v>
      </c>
      <c r="J50" s="198">
        <f t="shared" si="2"/>
        <v>173.48011764705882</v>
      </c>
      <c r="K50" s="200"/>
    </row>
    <row r="51" spans="1:11" ht="13.8" x14ac:dyDescent="0.25">
      <c r="A51" s="282"/>
      <c r="B51" s="283"/>
      <c r="C51" s="157">
        <v>6059</v>
      </c>
      <c r="D51" s="202" t="s">
        <v>61</v>
      </c>
      <c r="E51" s="197">
        <v>165000</v>
      </c>
      <c r="F51" s="197">
        <v>165000</v>
      </c>
      <c r="G51" s="198">
        <f t="shared" si="0"/>
        <v>100</v>
      </c>
      <c r="H51" s="197">
        <v>270306</v>
      </c>
      <c r="I51" s="184">
        <f t="shared" si="1"/>
        <v>163.82181818181817</v>
      </c>
      <c r="J51" s="198">
        <f t="shared" si="2"/>
        <v>163.82181818181817</v>
      </c>
      <c r="K51" s="200"/>
    </row>
    <row r="52" spans="1:11" ht="30" customHeight="1" thickBot="1" x14ac:dyDescent="0.3">
      <c r="A52" s="241"/>
      <c r="B52" s="265"/>
      <c r="C52" s="125">
        <v>6060</v>
      </c>
      <c r="D52" s="266" t="s">
        <v>62</v>
      </c>
      <c r="E52" s="129">
        <v>10000</v>
      </c>
      <c r="F52" s="129">
        <v>10000</v>
      </c>
      <c r="G52" s="447">
        <f t="shared" si="0"/>
        <v>100</v>
      </c>
      <c r="H52" s="1161"/>
      <c r="I52" s="447">
        <f t="shared" si="1"/>
        <v>0</v>
      </c>
      <c r="J52" s="447">
        <f t="shared" si="2"/>
        <v>0</v>
      </c>
      <c r="K52" s="267"/>
    </row>
  </sheetData>
  <sheetProtection selectLockedCells="1" selectUnlockedCells="1"/>
  <mergeCells count="1">
    <mergeCell ref="D6:D8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89" firstPageNumber="0" fitToHeight="0" orientation="landscape" r:id="rId1"/>
  <headerFooter alignWithMargins="0"/>
  <rowBreaks count="1" manualBreakCount="1">
    <brk id="3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view="pageBreakPreview" zoomScale="60" zoomScaleNormal="115" workbookViewId="0">
      <pane xSplit="3" ySplit="10" topLeftCell="D64" activePane="bottomRight" state="frozen"/>
      <selection pane="topRight" activeCell="D1" sqref="D1"/>
      <selection pane="bottomLeft" activeCell="A38" sqref="A38"/>
      <selection pane="bottomRight" activeCell="I1" sqref="I1:I3"/>
    </sheetView>
  </sheetViews>
  <sheetFormatPr defaultColWidth="9.109375" defaultRowHeight="13.2" x14ac:dyDescent="0.25"/>
  <cols>
    <col min="1" max="1" width="5.33203125" style="1" customWidth="1"/>
    <col min="2" max="2" width="7.44140625" style="1" customWidth="1"/>
    <col min="3" max="3" width="6.88671875" style="2" customWidth="1"/>
    <col min="4" max="4" width="44.5546875" style="3" customWidth="1"/>
    <col min="5" max="5" width="14.6640625" style="3" customWidth="1"/>
    <col min="6" max="6" width="14.6640625" style="1" customWidth="1"/>
    <col min="7" max="7" width="9.6640625" style="1" customWidth="1"/>
    <col min="8" max="8" width="14.6640625" style="1" customWidth="1"/>
    <col min="9" max="10" width="9.6640625" style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5"/>
      <c r="I1" s="46"/>
      <c r="J1" s="43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3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5"/>
      <c r="I3" s="46"/>
      <c r="J3" s="43"/>
      <c r="K3" s="43"/>
    </row>
    <row r="4" spans="1:11" ht="13.8" x14ac:dyDescent="0.25">
      <c r="A4" s="43"/>
      <c r="B4" s="43"/>
      <c r="C4" s="44"/>
      <c r="D4" s="93" t="s">
        <v>257</v>
      </c>
      <c r="E4" s="93"/>
      <c r="F4" s="43"/>
      <c r="G4" s="43"/>
      <c r="H4" s="43"/>
      <c r="I4" s="43"/>
      <c r="J4" s="43"/>
      <c r="K4" s="43"/>
    </row>
    <row r="5" spans="1:11" ht="13.8" x14ac:dyDescent="0.25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1" ht="13.8" x14ac:dyDescent="0.25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1" ht="13.8" x14ac:dyDescent="0.25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1" ht="13.8" x14ac:dyDescent="0.25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1" s="4" customFormat="1" ht="10.5" customHeight="1" thickTop="1" thickBot="1" x14ac:dyDescent="0.3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1" s="14" customFormat="1" ht="26.25" customHeight="1" thickTop="1" thickBot="1" x14ac:dyDescent="0.3">
      <c r="A10" s="145">
        <v>750</v>
      </c>
      <c r="B10" s="89"/>
      <c r="C10" s="89"/>
      <c r="D10" s="89" t="s">
        <v>94</v>
      </c>
      <c r="E10" s="38">
        <f>SUM(E11+E19+E21+E25+E55+E58+E64+E70)</f>
        <v>5781332</v>
      </c>
      <c r="F10" s="37">
        <f>SUM(F11+F19+F21+F25+F55+F58+F64+F70)</f>
        <v>5781332</v>
      </c>
      <c r="G10" s="90">
        <f t="shared" ref="G10:G74" si="0">SUM(F10/E10*100)</f>
        <v>100</v>
      </c>
      <c r="H10" s="40">
        <f>SUM(H11+H19+H21+H25+H55+H58+H64+H70)</f>
        <v>5790389</v>
      </c>
      <c r="I10" s="41">
        <f t="shared" ref="I10:I74" si="1">SUM(H10/F10*100)</f>
        <v>100.15665939959857</v>
      </c>
      <c r="J10" s="91">
        <f t="shared" ref="J10:J74" si="2">SUM(H10/E10*100)</f>
        <v>100.15665939959857</v>
      </c>
      <c r="K10" s="297"/>
    </row>
    <row r="11" spans="1:11" s="6" customFormat="1" ht="15" customHeight="1" x14ac:dyDescent="0.25">
      <c r="A11" s="213"/>
      <c r="B11" s="92">
        <v>75011</v>
      </c>
      <c r="C11" s="92"/>
      <c r="D11" s="148" t="s">
        <v>95</v>
      </c>
      <c r="E11" s="82">
        <f>SUM(E12:E18)</f>
        <v>47198</v>
      </c>
      <c r="F11" s="82">
        <f>SUM(F12:F18)</f>
        <v>47198</v>
      </c>
      <c r="G11" s="83">
        <f t="shared" si="0"/>
        <v>100</v>
      </c>
      <c r="H11" s="82">
        <f>SUM(H12:H18)</f>
        <v>47268</v>
      </c>
      <c r="I11" s="86">
        <f t="shared" si="1"/>
        <v>100.14831136912581</v>
      </c>
      <c r="J11" s="135">
        <f t="shared" si="2"/>
        <v>100.14831136912581</v>
      </c>
      <c r="K11" s="268"/>
    </row>
    <row r="12" spans="1:11" s="6" customFormat="1" ht="12.75" customHeight="1" x14ac:dyDescent="0.25">
      <c r="A12" s="145"/>
      <c r="B12" s="89"/>
      <c r="C12" s="298">
        <v>4010</v>
      </c>
      <c r="D12" s="299" t="s">
        <v>39</v>
      </c>
      <c r="E12" s="255">
        <v>38147</v>
      </c>
      <c r="F12" s="255">
        <v>38147</v>
      </c>
      <c r="G12" s="256">
        <f t="shared" si="0"/>
        <v>100</v>
      </c>
      <c r="H12" s="257">
        <v>38200</v>
      </c>
      <c r="I12" s="258">
        <f t="shared" si="1"/>
        <v>100.13893622041053</v>
      </c>
      <c r="J12" s="300">
        <f t="shared" si="2"/>
        <v>100.13893622041053</v>
      </c>
      <c r="K12" s="301"/>
    </row>
    <row r="13" spans="1:11" s="7" customFormat="1" ht="12.75" customHeight="1" x14ac:dyDescent="0.25">
      <c r="A13" s="170"/>
      <c r="B13" s="149"/>
      <c r="C13" s="181">
        <v>4110</v>
      </c>
      <c r="D13" s="264" t="s">
        <v>42</v>
      </c>
      <c r="E13" s="232">
        <v>6472</v>
      </c>
      <c r="F13" s="232">
        <v>6472</v>
      </c>
      <c r="G13" s="231">
        <f t="shared" si="0"/>
        <v>100</v>
      </c>
      <c r="H13" s="190">
        <v>6489</v>
      </c>
      <c r="I13" s="184">
        <f t="shared" si="1"/>
        <v>100.26266996291717</v>
      </c>
      <c r="J13" s="185">
        <f t="shared" si="2"/>
        <v>100.26266996291717</v>
      </c>
      <c r="K13" s="186"/>
    </row>
    <row r="14" spans="1:11" s="7" customFormat="1" ht="12.75" customHeight="1" x14ac:dyDescent="0.25">
      <c r="A14" s="170"/>
      <c r="B14" s="149"/>
      <c r="C14" s="181">
        <v>4120</v>
      </c>
      <c r="D14" s="264" t="s">
        <v>43</v>
      </c>
      <c r="E14" s="232">
        <v>924</v>
      </c>
      <c r="F14" s="232">
        <v>924</v>
      </c>
      <c r="G14" s="231">
        <f t="shared" si="0"/>
        <v>100</v>
      </c>
      <c r="H14" s="190">
        <v>924</v>
      </c>
      <c r="I14" s="184">
        <f t="shared" si="1"/>
        <v>100</v>
      </c>
      <c r="J14" s="185">
        <f t="shared" si="2"/>
        <v>100</v>
      </c>
      <c r="K14" s="186"/>
    </row>
    <row r="15" spans="1:11" s="7" customFormat="1" ht="12.75" customHeight="1" x14ac:dyDescent="0.25">
      <c r="A15" s="170"/>
      <c r="B15" s="149"/>
      <c r="C15" s="157">
        <v>4210</v>
      </c>
      <c r="D15" s="264" t="s">
        <v>31</v>
      </c>
      <c r="E15" s="159">
        <v>312</v>
      </c>
      <c r="F15" s="159">
        <v>312</v>
      </c>
      <c r="G15" s="231">
        <f t="shared" si="0"/>
        <v>100</v>
      </c>
      <c r="H15" s="261">
        <v>312</v>
      </c>
      <c r="I15" s="184">
        <f t="shared" ref="I15:I16" si="3">SUM(H15/F15*100)</f>
        <v>100</v>
      </c>
      <c r="J15" s="185">
        <f t="shared" ref="J15:J16" si="4">SUM(H15/E15*100)</f>
        <v>100</v>
      </c>
      <c r="K15" s="163"/>
    </row>
    <row r="16" spans="1:11" s="7" customFormat="1" ht="12.75" hidden="1" customHeight="1" x14ac:dyDescent="0.25">
      <c r="A16" s="170"/>
      <c r="B16" s="149"/>
      <c r="C16" s="157">
        <v>4300</v>
      </c>
      <c r="D16" s="260" t="s">
        <v>22</v>
      </c>
      <c r="E16" s="159"/>
      <c r="F16" s="159"/>
      <c r="G16" s="231" t="e">
        <f t="shared" si="0"/>
        <v>#DIV/0!</v>
      </c>
      <c r="H16" s="261"/>
      <c r="I16" s="184" t="e">
        <f t="shared" si="3"/>
        <v>#DIV/0!</v>
      </c>
      <c r="J16" s="185" t="e">
        <f t="shared" si="4"/>
        <v>#DIV/0!</v>
      </c>
      <c r="K16" s="163"/>
    </row>
    <row r="17" spans="1:11" s="7" customFormat="1" ht="12.75" hidden="1" customHeight="1" x14ac:dyDescent="0.25">
      <c r="A17" s="170"/>
      <c r="B17" s="149"/>
      <c r="C17" s="157">
        <v>4440</v>
      </c>
      <c r="D17" s="303" t="s">
        <v>96</v>
      </c>
      <c r="E17" s="159"/>
      <c r="F17" s="159"/>
      <c r="G17" s="160" t="e">
        <f t="shared" si="0"/>
        <v>#DIV/0!</v>
      </c>
      <c r="H17" s="261"/>
      <c r="I17" s="162" t="e">
        <f t="shared" si="1"/>
        <v>#DIV/0!</v>
      </c>
      <c r="J17" s="262" t="e">
        <f t="shared" si="2"/>
        <v>#DIV/0!</v>
      </c>
      <c r="K17" s="163"/>
    </row>
    <row r="18" spans="1:11" s="7" customFormat="1" ht="14.4" customHeight="1" x14ac:dyDescent="0.25">
      <c r="A18" s="170"/>
      <c r="B18" s="149"/>
      <c r="C18" s="149">
        <v>4440</v>
      </c>
      <c r="D18" s="264" t="s">
        <v>55</v>
      </c>
      <c r="E18" s="151">
        <v>1343</v>
      </c>
      <c r="F18" s="151">
        <v>1343</v>
      </c>
      <c r="G18" s="231">
        <f t="shared" si="0"/>
        <v>100</v>
      </c>
      <c r="H18" s="210">
        <v>1343</v>
      </c>
      <c r="I18" s="184">
        <f t="shared" ref="I18" si="5">SUM(H18/F18*100)</f>
        <v>100</v>
      </c>
      <c r="J18" s="185">
        <f t="shared" si="2"/>
        <v>100</v>
      </c>
      <c r="K18" s="156"/>
    </row>
    <row r="19" spans="1:11" s="7" customFormat="1" ht="15" customHeight="1" x14ac:dyDescent="0.25">
      <c r="A19" s="170"/>
      <c r="B19" s="224">
        <v>75018</v>
      </c>
      <c r="C19" s="224"/>
      <c r="D19" s="304" t="s">
        <v>97</v>
      </c>
      <c r="E19" s="138">
        <f>SUM(E20)</f>
        <v>3070</v>
      </c>
      <c r="F19" s="138">
        <f>SUM(F20)</f>
        <v>3070</v>
      </c>
      <c r="G19" s="139">
        <f t="shared" si="0"/>
        <v>100</v>
      </c>
      <c r="H19" s="225">
        <f>SUM(H20)</f>
        <v>0</v>
      </c>
      <c r="I19" s="141">
        <f t="shared" si="1"/>
        <v>0</v>
      </c>
      <c r="J19" s="142">
        <f t="shared" si="2"/>
        <v>0</v>
      </c>
      <c r="K19" s="222"/>
    </row>
    <row r="20" spans="1:11" s="7" customFormat="1" ht="51.75" customHeight="1" x14ac:dyDescent="0.25">
      <c r="A20" s="170"/>
      <c r="B20" s="164"/>
      <c r="C20" s="164">
        <v>2710</v>
      </c>
      <c r="D20" s="305" t="s">
        <v>98</v>
      </c>
      <c r="E20" s="165">
        <v>3070</v>
      </c>
      <c r="F20" s="165">
        <v>3070</v>
      </c>
      <c r="G20" s="166">
        <f t="shared" si="0"/>
        <v>100</v>
      </c>
      <c r="H20" s="306"/>
      <c r="I20" s="168">
        <f t="shared" si="1"/>
        <v>0</v>
      </c>
      <c r="J20" s="168">
        <f t="shared" si="2"/>
        <v>0</v>
      </c>
      <c r="K20" s="169"/>
    </row>
    <row r="21" spans="1:11" s="6" customFormat="1" ht="15" customHeight="1" x14ac:dyDescent="0.25">
      <c r="A21" s="145"/>
      <c r="B21" s="89">
        <v>75019</v>
      </c>
      <c r="C21" s="89"/>
      <c r="D21" s="220" t="s">
        <v>99</v>
      </c>
      <c r="E21" s="215">
        <f>SUM(E22:E24)</f>
        <v>246359</v>
      </c>
      <c r="F21" s="215">
        <f>SUM(F22:F24)</f>
        <v>246359</v>
      </c>
      <c r="G21" s="216">
        <f t="shared" si="0"/>
        <v>100</v>
      </c>
      <c r="H21" s="307">
        <f>SUM(H22:H24)</f>
        <v>245700</v>
      </c>
      <c r="I21" s="216">
        <f t="shared" si="1"/>
        <v>99.732504191038288</v>
      </c>
      <c r="J21" s="217">
        <f t="shared" si="2"/>
        <v>99.732504191038288</v>
      </c>
      <c r="K21" s="295"/>
    </row>
    <row r="22" spans="1:11" s="7" customFormat="1" ht="12.75" customHeight="1" x14ac:dyDescent="0.25">
      <c r="A22" s="170"/>
      <c r="B22" s="308"/>
      <c r="C22" s="308">
        <v>3030</v>
      </c>
      <c r="D22" s="309" t="s">
        <v>27</v>
      </c>
      <c r="E22" s="310">
        <v>239359</v>
      </c>
      <c r="F22" s="310">
        <v>239359</v>
      </c>
      <c r="G22" s="211">
        <f t="shared" si="0"/>
        <v>100</v>
      </c>
      <c r="H22" s="311">
        <v>238700</v>
      </c>
      <c r="I22" s="211">
        <f t="shared" si="1"/>
        <v>99.724681336402639</v>
      </c>
      <c r="J22" s="312">
        <f t="shared" si="2"/>
        <v>99.724681336402639</v>
      </c>
      <c r="K22" s="313"/>
    </row>
    <row r="23" spans="1:11" s="7" customFormat="1" ht="12.75" customHeight="1" x14ac:dyDescent="0.25">
      <c r="A23" s="170"/>
      <c r="B23" s="149"/>
      <c r="C23" s="181">
        <v>4210</v>
      </c>
      <c r="D23" s="264" t="s">
        <v>31</v>
      </c>
      <c r="E23" s="183">
        <v>2000</v>
      </c>
      <c r="F23" s="183">
        <v>2000</v>
      </c>
      <c r="G23" s="184">
        <f t="shared" si="0"/>
        <v>100</v>
      </c>
      <c r="H23" s="190">
        <v>2000</v>
      </c>
      <c r="I23" s="184">
        <f t="shared" si="1"/>
        <v>100</v>
      </c>
      <c r="J23" s="184">
        <f t="shared" si="2"/>
        <v>100</v>
      </c>
      <c r="K23" s="186"/>
    </row>
    <row r="24" spans="1:11" s="7" customFormat="1" ht="12.75" customHeight="1" x14ac:dyDescent="0.25">
      <c r="A24" s="170"/>
      <c r="B24" s="149"/>
      <c r="C24" s="314">
        <v>4300</v>
      </c>
      <c r="D24" s="315" t="s">
        <v>22</v>
      </c>
      <c r="E24" s="316">
        <v>5000</v>
      </c>
      <c r="F24" s="316">
        <v>5000</v>
      </c>
      <c r="G24" s="317">
        <f t="shared" si="0"/>
        <v>100</v>
      </c>
      <c r="H24" s="318">
        <v>5000</v>
      </c>
      <c r="I24" s="317">
        <f t="shared" si="1"/>
        <v>100</v>
      </c>
      <c r="J24" s="317">
        <f t="shared" si="2"/>
        <v>100</v>
      </c>
      <c r="K24" s="319"/>
    </row>
    <row r="25" spans="1:11" s="6" customFormat="1" ht="15" customHeight="1" x14ac:dyDescent="0.25">
      <c r="A25" s="145"/>
      <c r="B25" s="224">
        <v>75020</v>
      </c>
      <c r="C25" s="224"/>
      <c r="D25" s="114" t="s">
        <v>100</v>
      </c>
      <c r="E25" s="225">
        <f>SUM(E26:E54)</f>
        <v>5213668</v>
      </c>
      <c r="F25" s="225">
        <f>SUM(F26:F54)</f>
        <v>5213668</v>
      </c>
      <c r="G25" s="141">
        <f t="shared" si="0"/>
        <v>100</v>
      </c>
      <c r="H25" s="225">
        <f>SUM(H26:H54)</f>
        <v>5221951</v>
      </c>
      <c r="I25" s="141">
        <f t="shared" si="1"/>
        <v>100.15887087555248</v>
      </c>
      <c r="J25" s="142">
        <f t="shared" si="2"/>
        <v>100.15887087555248</v>
      </c>
      <c r="K25" s="222"/>
    </row>
    <row r="26" spans="1:11" s="6" customFormat="1" ht="12.75" customHeight="1" x14ac:dyDescent="0.25">
      <c r="A26" s="145"/>
      <c r="B26" s="89"/>
      <c r="C26" s="99">
        <v>3020</v>
      </c>
      <c r="D26" s="116" t="s">
        <v>37</v>
      </c>
      <c r="E26" s="247">
        <v>11850</v>
      </c>
      <c r="F26" s="247">
        <v>11850</v>
      </c>
      <c r="G26" s="120">
        <f t="shared" si="0"/>
        <v>100</v>
      </c>
      <c r="H26" s="247">
        <v>7900</v>
      </c>
      <c r="I26" s="120">
        <f t="shared" si="1"/>
        <v>66.666666666666657</v>
      </c>
      <c r="J26" s="121">
        <f t="shared" si="2"/>
        <v>66.666666666666657</v>
      </c>
      <c r="K26" s="223"/>
    </row>
    <row r="27" spans="1:11" s="7" customFormat="1" ht="12.75" customHeight="1" x14ac:dyDescent="0.25">
      <c r="A27" s="170"/>
      <c r="B27" s="149"/>
      <c r="C27" s="181">
        <v>4010</v>
      </c>
      <c r="D27" s="264" t="s">
        <v>39</v>
      </c>
      <c r="E27" s="183">
        <v>2827524</v>
      </c>
      <c r="F27" s="183">
        <v>2827524</v>
      </c>
      <c r="G27" s="184">
        <f t="shared" si="0"/>
        <v>100</v>
      </c>
      <c r="H27" s="190">
        <v>2833671</v>
      </c>
      <c r="I27" s="184">
        <f t="shared" si="1"/>
        <v>100.21739868521009</v>
      </c>
      <c r="J27" s="185">
        <f t="shared" si="2"/>
        <v>100.21739868521009</v>
      </c>
      <c r="K27" s="186"/>
    </row>
    <row r="28" spans="1:11" s="7" customFormat="1" ht="12.75" customHeight="1" x14ac:dyDescent="0.25">
      <c r="A28" s="170"/>
      <c r="B28" s="149"/>
      <c r="C28" s="181">
        <v>4040</v>
      </c>
      <c r="D28" s="264" t="s">
        <v>41</v>
      </c>
      <c r="E28" s="183">
        <v>211386</v>
      </c>
      <c r="F28" s="183">
        <v>211386</v>
      </c>
      <c r="G28" s="184">
        <f t="shared" si="0"/>
        <v>100</v>
      </c>
      <c r="H28" s="190">
        <v>214915</v>
      </c>
      <c r="I28" s="184">
        <f t="shared" si="1"/>
        <v>101.66945776919947</v>
      </c>
      <c r="J28" s="185">
        <f t="shared" si="2"/>
        <v>101.66945776919947</v>
      </c>
      <c r="K28" s="186"/>
    </row>
    <row r="29" spans="1:11" s="7" customFormat="1" ht="12.75" customHeight="1" x14ac:dyDescent="0.25">
      <c r="A29" s="170"/>
      <c r="B29" s="149"/>
      <c r="C29" s="181">
        <v>4110</v>
      </c>
      <c r="D29" s="264" t="s">
        <v>42</v>
      </c>
      <c r="E29" s="183">
        <v>504823</v>
      </c>
      <c r="F29" s="183">
        <v>504823</v>
      </c>
      <c r="G29" s="184">
        <f t="shared" si="0"/>
        <v>100</v>
      </c>
      <c r="H29" s="190">
        <v>501031</v>
      </c>
      <c r="I29" s="184">
        <f t="shared" si="1"/>
        <v>99.248845635004741</v>
      </c>
      <c r="J29" s="185">
        <f t="shared" si="2"/>
        <v>99.248845635004741</v>
      </c>
      <c r="K29" s="186"/>
    </row>
    <row r="30" spans="1:11" s="7" customFormat="1" ht="12.75" customHeight="1" x14ac:dyDescent="0.25">
      <c r="A30" s="170"/>
      <c r="B30" s="149"/>
      <c r="C30" s="181">
        <v>4120</v>
      </c>
      <c r="D30" s="264" t="s">
        <v>43</v>
      </c>
      <c r="E30" s="183">
        <v>72329</v>
      </c>
      <c r="F30" s="183">
        <v>72329</v>
      </c>
      <c r="G30" s="184">
        <f t="shared" si="0"/>
        <v>100</v>
      </c>
      <c r="H30" s="190">
        <v>71707</v>
      </c>
      <c r="I30" s="184">
        <f t="shared" si="1"/>
        <v>99.140040647596393</v>
      </c>
      <c r="J30" s="185">
        <f t="shared" si="2"/>
        <v>99.140040647596393</v>
      </c>
      <c r="K30" s="186"/>
    </row>
    <row r="31" spans="1:11" s="7" customFormat="1" ht="12.75" customHeight="1" x14ac:dyDescent="0.25">
      <c r="A31" s="170"/>
      <c r="B31" s="149"/>
      <c r="C31" s="181">
        <v>4170</v>
      </c>
      <c r="D31" s="264" t="s">
        <v>45</v>
      </c>
      <c r="E31" s="183">
        <v>26000</v>
      </c>
      <c r="F31" s="183">
        <v>26000</v>
      </c>
      <c r="G31" s="184">
        <f t="shared" si="0"/>
        <v>100</v>
      </c>
      <c r="H31" s="190">
        <v>30000</v>
      </c>
      <c r="I31" s="184">
        <f t="shared" si="1"/>
        <v>115.38461538461537</v>
      </c>
      <c r="J31" s="185">
        <f t="shared" si="2"/>
        <v>115.38461538461537</v>
      </c>
      <c r="K31" s="186"/>
    </row>
    <row r="32" spans="1:11" s="7" customFormat="1" ht="12.75" customHeight="1" x14ac:dyDescent="0.25">
      <c r="A32" s="170"/>
      <c r="B32" s="149"/>
      <c r="C32" s="181">
        <v>4210</v>
      </c>
      <c r="D32" s="264" t="s">
        <v>31</v>
      </c>
      <c r="E32" s="183">
        <v>498500</v>
      </c>
      <c r="F32" s="183">
        <v>498500</v>
      </c>
      <c r="G32" s="184">
        <f t="shared" si="0"/>
        <v>100</v>
      </c>
      <c r="H32" s="190">
        <v>516900</v>
      </c>
      <c r="I32" s="184">
        <f t="shared" si="1"/>
        <v>103.69107321965897</v>
      </c>
      <c r="J32" s="184">
        <f t="shared" si="2"/>
        <v>103.69107321965897</v>
      </c>
      <c r="K32" s="186"/>
    </row>
    <row r="33" spans="1:11" s="7" customFormat="1" ht="27" hidden="1" customHeight="1" x14ac:dyDescent="0.25">
      <c r="A33" s="170"/>
      <c r="B33" s="149"/>
      <c r="C33" s="181">
        <v>4230</v>
      </c>
      <c r="D33" s="182" t="s">
        <v>101</v>
      </c>
      <c r="E33" s="183"/>
      <c r="F33" s="183"/>
      <c r="G33" s="184" t="e">
        <f t="shared" si="0"/>
        <v>#DIV/0!</v>
      </c>
      <c r="H33" s="190"/>
      <c r="I33" s="184" t="e">
        <f t="shared" si="1"/>
        <v>#DIV/0!</v>
      </c>
      <c r="J33" s="185" t="e">
        <f t="shared" si="2"/>
        <v>#DIV/0!</v>
      </c>
      <c r="K33" s="186"/>
    </row>
    <row r="34" spans="1:11" s="7" customFormat="1" ht="12.75" customHeight="1" x14ac:dyDescent="0.25">
      <c r="A34" s="170"/>
      <c r="B34" s="149"/>
      <c r="C34" s="181">
        <v>4260</v>
      </c>
      <c r="D34" s="264" t="s">
        <v>46</v>
      </c>
      <c r="E34" s="183">
        <v>129500</v>
      </c>
      <c r="F34" s="183">
        <v>129500</v>
      </c>
      <c r="G34" s="184">
        <f t="shared" si="0"/>
        <v>100</v>
      </c>
      <c r="H34" s="190">
        <v>129000</v>
      </c>
      <c r="I34" s="184">
        <f t="shared" si="1"/>
        <v>99.613899613899619</v>
      </c>
      <c r="J34" s="185">
        <f t="shared" si="2"/>
        <v>99.613899613899619</v>
      </c>
      <c r="K34" s="186"/>
    </row>
    <row r="35" spans="1:11" s="7" customFormat="1" ht="12.75" customHeight="1" x14ac:dyDescent="0.25">
      <c r="A35" s="170"/>
      <c r="B35" s="149"/>
      <c r="C35" s="181">
        <v>4270</v>
      </c>
      <c r="D35" s="264" t="s">
        <v>47</v>
      </c>
      <c r="E35" s="183">
        <v>69100</v>
      </c>
      <c r="F35" s="183">
        <v>69100</v>
      </c>
      <c r="G35" s="184">
        <f t="shared" si="0"/>
        <v>100</v>
      </c>
      <c r="H35" s="190">
        <v>70000</v>
      </c>
      <c r="I35" s="184">
        <f t="shared" si="1"/>
        <v>101.30246020260492</v>
      </c>
      <c r="J35" s="185">
        <f t="shared" si="2"/>
        <v>101.30246020260492</v>
      </c>
      <c r="K35" s="186"/>
    </row>
    <row r="36" spans="1:11" s="7" customFormat="1" ht="12.75" customHeight="1" x14ac:dyDescent="0.25">
      <c r="A36" s="170"/>
      <c r="B36" s="149"/>
      <c r="C36" s="181">
        <v>4280</v>
      </c>
      <c r="D36" s="264" t="s">
        <v>48</v>
      </c>
      <c r="E36" s="183">
        <v>4560</v>
      </c>
      <c r="F36" s="183">
        <v>4560</v>
      </c>
      <c r="G36" s="184">
        <f t="shared" si="0"/>
        <v>100</v>
      </c>
      <c r="H36" s="190">
        <v>4560</v>
      </c>
      <c r="I36" s="184">
        <f t="shared" si="1"/>
        <v>100</v>
      </c>
      <c r="J36" s="185">
        <f t="shared" si="2"/>
        <v>100</v>
      </c>
      <c r="K36" s="186"/>
    </row>
    <row r="37" spans="1:11" s="7" customFormat="1" ht="12.75" customHeight="1" x14ac:dyDescent="0.25">
      <c r="A37" s="170"/>
      <c r="B37" s="149"/>
      <c r="C37" s="181">
        <v>4300</v>
      </c>
      <c r="D37" s="260" t="s">
        <v>22</v>
      </c>
      <c r="E37" s="183">
        <v>376645</v>
      </c>
      <c r="F37" s="183">
        <v>376645</v>
      </c>
      <c r="G37" s="184">
        <f t="shared" si="0"/>
        <v>100</v>
      </c>
      <c r="H37" s="190">
        <v>402800</v>
      </c>
      <c r="I37" s="184">
        <f t="shared" si="1"/>
        <v>106.94420475514079</v>
      </c>
      <c r="J37" s="185">
        <f t="shared" si="2"/>
        <v>106.94420475514079</v>
      </c>
      <c r="K37" s="186"/>
    </row>
    <row r="38" spans="1:11" s="7" customFormat="1" ht="18.75" customHeight="1" x14ac:dyDescent="0.25">
      <c r="A38" s="541"/>
      <c r="B38" s="1519"/>
      <c r="C38" s="548">
        <v>4360</v>
      </c>
      <c r="D38" s="1520" t="s">
        <v>228</v>
      </c>
      <c r="E38" s="606">
        <v>36850</v>
      </c>
      <c r="F38" s="606">
        <v>36850</v>
      </c>
      <c r="G38" s="550">
        <f t="shared" si="0"/>
        <v>100</v>
      </c>
      <c r="H38" s="551">
        <v>39150</v>
      </c>
      <c r="I38" s="550">
        <f t="shared" si="1"/>
        <v>106.24151967435549</v>
      </c>
      <c r="J38" s="550">
        <f t="shared" si="2"/>
        <v>106.24151967435549</v>
      </c>
      <c r="K38" s="552"/>
    </row>
    <row r="39" spans="1:11" s="7" customFormat="1" ht="26.25" customHeight="1" x14ac:dyDescent="0.25">
      <c r="A39" s="170"/>
      <c r="B39" s="149"/>
      <c r="C39" s="298">
        <v>4380</v>
      </c>
      <c r="D39" s="1518" t="s">
        <v>102</v>
      </c>
      <c r="E39" s="326">
        <v>1500</v>
      </c>
      <c r="F39" s="326">
        <v>1500</v>
      </c>
      <c r="G39" s="258">
        <f t="shared" si="0"/>
        <v>100</v>
      </c>
      <c r="H39" s="257">
        <v>1500</v>
      </c>
      <c r="I39" s="258">
        <f t="shared" si="1"/>
        <v>100</v>
      </c>
      <c r="J39" s="300">
        <f t="shared" si="2"/>
        <v>100</v>
      </c>
      <c r="K39" s="259"/>
    </row>
    <row r="40" spans="1:11" s="7" customFormat="1" ht="25.5" customHeight="1" x14ac:dyDescent="0.25">
      <c r="A40" s="170"/>
      <c r="B40" s="149"/>
      <c r="C40" s="181">
        <v>4390</v>
      </c>
      <c r="D40" s="189" t="s">
        <v>52</v>
      </c>
      <c r="E40" s="183">
        <v>10000</v>
      </c>
      <c r="F40" s="183">
        <v>10000</v>
      </c>
      <c r="G40" s="184">
        <f t="shared" si="0"/>
        <v>100</v>
      </c>
      <c r="H40" s="190">
        <v>50000</v>
      </c>
      <c r="I40" s="184">
        <f t="shared" si="1"/>
        <v>500</v>
      </c>
      <c r="J40" s="185">
        <f t="shared" si="2"/>
        <v>500</v>
      </c>
      <c r="K40" s="186"/>
    </row>
    <row r="41" spans="1:11" s="7" customFormat="1" ht="12.75" customHeight="1" x14ac:dyDescent="0.25">
      <c r="A41" s="170"/>
      <c r="B41" s="149"/>
      <c r="C41" s="181">
        <v>4410</v>
      </c>
      <c r="D41" s="264" t="s">
        <v>54</v>
      </c>
      <c r="E41" s="183">
        <v>5810</v>
      </c>
      <c r="F41" s="183">
        <v>5810</v>
      </c>
      <c r="G41" s="184">
        <f t="shared" si="0"/>
        <v>100</v>
      </c>
      <c r="H41" s="190">
        <v>10000</v>
      </c>
      <c r="I41" s="184">
        <f t="shared" si="1"/>
        <v>172.11703958691911</v>
      </c>
      <c r="J41" s="185">
        <f t="shared" si="2"/>
        <v>172.11703958691911</v>
      </c>
      <c r="K41" s="186"/>
    </row>
    <row r="42" spans="1:11" s="7" customFormat="1" ht="12.75" customHeight="1" x14ac:dyDescent="0.25">
      <c r="A42" s="170"/>
      <c r="B42" s="149"/>
      <c r="C42" s="181">
        <v>4420</v>
      </c>
      <c r="D42" s="264" t="s">
        <v>103</v>
      </c>
      <c r="E42" s="183">
        <v>4000</v>
      </c>
      <c r="F42" s="183">
        <v>4000</v>
      </c>
      <c r="G42" s="184">
        <f t="shared" si="0"/>
        <v>100</v>
      </c>
      <c r="H42" s="190">
        <v>4000</v>
      </c>
      <c r="I42" s="184">
        <f>SUM(H42/F42*100)</f>
        <v>100</v>
      </c>
      <c r="J42" s="185">
        <f>SUM(H42/E42*100)</f>
        <v>100</v>
      </c>
      <c r="K42" s="186"/>
    </row>
    <row r="43" spans="1:11" s="7" customFormat="1" ht="12.75" customHeight="1" x14ac:dyDescent="0.25">
      <c r="A43" s="170"/>
      <c r="B43" s="149"/>
      <c r="C43" s="180">
        <v>4430</v>
      </c>
      <c r="D43" s="187" t="s">
        <v>91</v>
      </c>
      <c r="E43" s="183">
        <v>108000</v>
      </c>
      <c r="F43" s="183">
        <v>108000</v>
      </c>
      <c r="G43" s="184">
        <f t="shared" si="0"/>
        <v>100</v>
      </c>
      <c r="H43" s="190">
        <v>87560</v>
      </c>
      <c r="I43" s="184">
        <f t="shared" si="1"/>
        <v>81.074074074074076</v>
      </c>
      <c r="J43" s="185">
        <f t="shared" si="2"/>
        <v>81.074074074074076</v>
      </c>
      <c r="K43" s="186"/>
    </row>
    <row r="44" spans="1:11" s="7" customFormat="1" ht="15" customHeight="1" x14ac:dyDescent="0.25">
      <c r="A44" s="170"/>
      <c r="B44" s="149"/>
      <c r="C44" s="181">
        <v>4440</v>
      </c>
      <c r="D44" s="264" t="s">
        <v>55</v>
      </c>
      <c r="E44" s="183">
        <v>72527</v>
      </c>
      <c r="F44" s="183">
        <v>72527</v>
      </c>
      <c r="G44" s="184">
        <f t="shared" si="0"/>
        <v>100</v>
      </c>
      <c r="H44" s="190">
        <v>73757</v>
      </c>
      <c r="I44" s="184">
        <f t="shared" si="1"/>
        <v>101.69592014008578</v>
      </c>
      <c r="J44" s="185">
        <f t="shared" si="2"/>
        <v>101.69592014008578</v>
      </c>
      <c r="K44" s="186"/>
    </row>
    <row r="45" spans="1:11" s="7" customFormat="1" ht="12.75" hidden="1" customHeight="1" x14ac:dyDescent="0.25">
      <c r="A45" s="170"/>
      <c r="B45" s="149"/>
      <c r="C45" s="181">
        <v>4530</v>
      </c>
      <c r="D45" s="264" t="s">
        <v>194</v>
      </c>
      <c r="E45" s="183"/>
      <c r="F45" s="183"/>
      <c r="G45" s="184" t="e">
        <f t="shared" si="0"/>
        <v>#DIV/0!</v>
      </c>
      <c r="H45" s="190"/>
      <c r="I45" s="184" t="e">
        <f t="shared" si="1"/>
        <v>#DIV/0!</v>
      </c>
      <c r="J45" s="185" t="e">
        <f t="shared" si="2"/>
        <v>#DIV/0!</v>
      </c>
      <c r="K45" s="186"/>
    </row>
    <row r="46" spans="1:11" s="7" customFormat="1" ht="12.75" customHeight="1" x14ac:dyDescent="0.25">
      <c r="A46" s="170"/>
      <c r="B46" s="149"/>
      <c r="C46" s="181">
        <v>4530</v>
      </c>
      <c r="D46" s="264" t="s">
        <v>226</v>
      </c>
      <c r="E46" s="183">
        <v>25000</v>
      </c>
      <c r="F46" s="183">
        <v>25000</v>
      </c>
      <c r="G46" s="184">
        <f t="shared" si="0"/>
        <v>100</v>
      </c>
      <c r="H46" s="190">
        <v>25000</v>
      </c>
      <c r="I46" s="184">
        <f>SUM(H46/F46*100)</f>
        <v>100</v>
      </c>
      <c r="J46" s="185">
        <f>SUM(H46/E46*100)</f>
        <v>100</v>
      </c>
      <c r="K46" s="186"/>
    </row>
    <row r="47" spans="1:11" s="7" customFormat="1" ht="12.75" customHeight="1" x14ac:dyDescent="0.25">
      <c r="A47" s="170"/>
      <c r="B47" s="149"/>
      <c r="C47" s="181">
        <v>4580</v>
      </c>
      <c r="D47" s="264" t="s">
        <v>105</v>
      </c>
      <c r="E47" s="183">
        <v>35800</v>
      </c>
      <c r="F47" s="183">
        <v>35800</v>
      </c>
      <c r="G47" s="184">
        <f t="shared" si="0"/>
        <v>100</v>
      </c>
      <c r="H47" s="190">
        <v>500</v>
      </c>
      <c r="I47" s="184">
        <f t="shared" si="1"/>
        <v>1.3966480446927374</v>
      </c>
      <c r="J47" s="185">
        <f t="shared" si="2"/>
        <v>1.3966480446927374</v>
      </c>
      <c r="K47" s="186"/>
    </row>
    <row r="48" spans="1:11" s="7" customFormat="1" ht="26.4" customHeight="1" x14ac:dyDescent="0.25">
      <c r="A48" s="170"/>
      <c r="B48" s="149"/>
      <c r="C48" s="181">
        <v>4600</v>
      </c>
      <c r="D48" s="182" t="s">
        <v>275</v>
      </c>
      <c r="E48" s="183">
        <v>52265</v>
      </c>
      <c r="F48" s="183">
        <v>52265</v>
      </c>
      <c r="G48" s="184">
        <f t="shared" si="0"/>
        <v>100</v>
      </c>
      <c r="H48" s="190"/>
      <c r="I48" s="184">
        <f t="shared" si="1"/>
        <v>0</v>
      </c>
      <c r="J48" s="185">
        <f t="shared" si="2"/>
        <v>0</v>
      </c>
      <c r="K48" s="186"/>
    </row>
    <row r="49" spans="1:11" s="7" customFormat="1" ht="12.75" customHeight="1" x14ac:dyDescent="0.25">
      <c r="A49" s="170"/>
      <c r="B49" s="149"/>
      <c r="C49" s="181">
        <v>4610</v>
      </c>
      <c r="D49" s="264" t="s">
        <v>93</v>
      </c>
      <c r="E49" s="183">
        <v>11435</v>
      </c>
      <c r="F49" s="183">
        <v>11435</v>
      </c>
      <c r="G49" s="184">
        <f t="shared" si="0"/>
        <v>100</v>
      </c>
      <c r="H49" s="190">
        <v>5000</v>
      </c>
      <c r="I49" s="184">
        <f t="shared" si="1"/>
        <v>43.72540445999126</v>
      </c>
      <c r="J49" s="185">
        <f t="shared" si="2"/>
        <v>43.72540445999126</v>
      </c>
      <c r="K49" s="186"/>
    </row>
    <row r="50" spans="1:11" s="7" customFormat="1" ht="31.95" customHeight="1" x14ac:dyDescent="0.25">
      <c r="A50" s="170"/>
      <c r="B50" s="149"/>
      <c r="C50" s="181">
        <v>4680</v>
      </c>
      <c r="D50" s="320" t="s">
        <v>276</v>
      </c>
      <c r="E50" s="183">
        <v>300</v>
      </c>
      <c r="F50" s="183">
        <v>300</v>
      </c>
      <c r="G50" s="184">
        <f t="shared" si="0"/>
        <v>100</v>
      </c>
      <c r="H50" s="190"/>
      <c r="I50" s="184">
        <f t="shared" si="1"/>
        <v>0</v>
      </c>
      <c r="J50" s="185">
        <f t="shared" si="2"/>
        <v>0</v>
      </c>
      <c r="K50" s="186"/>
    </row>
    <row r="51" spans="1:11" s="7" customFormat="1" ht="26.25" customHeight="1" x14ac:dyDescent="0.25">
      <c r="A51" s="170"/>
      <c r="B51" s="149"/>
      <c r="C51" s="181">
        <v>4700</v>
      </c>
      <c r="D51" s="320" t="s">
        <v>60</v>
      </c>
      <c r="E51" s="183">
        <v>20000</v>
      </c>
      <c r="F51" s="183">
        <v>20000</v>
      </c>
      <c r="G51" s="184">
        <f t="shared" si="0"/>
        <v>100</v>
      </c>
      <c r="H51" s="190">
        <v>20000</v>
      </c>
      <c r="I51" s="184">
        <f t="shared" si="1"/>
        <v>100</v>
      </c>
      <c r="J51" s="185">
        <f t="shared" si="2"/>
        <v>100</v>
      </c>
      <c r="K51" s="186"/>
    </row>
    <row r="52" spans="1:11" s="7" customFormat="1" ht="16.5" customHeight="1" x14ac:dyDescent="0.25">
      <c r="A52" s="170"/>
      <c r="B52" s="149"/>
      <c r="C52" s="157">
        <v>6050</v>
      </c>
      <c r="D52" s="264" t="s">
        <v>61</v>
      </c>
      <c r="E52" s="161">
        <v>97964</v>
      </c>
      <c r="F52" s="161">
        <v>97964</v>
      </c>
      <c r="G52" s="162">
        <f t="shared" si="0"/>
        <v>100</v>
      </c>
      <c r="H52" s="261">
        <v>123000</v>
      </c>
      <c r="I52" s="162">
        <f t="shared" si="1"/>
        <v>125.55632681393165</v>
      </c>
      <c r="J52" s="262">
        <f t="shared" si="2"/>
        <v>125.55632681393165</v>
      </c>
      <c r="K52" s="163"/>
    </row>
    <row r="53" spans="1:11" s="7" customFormat="1" ht="12.75" hidden="1" customHeight="1" x14ac:dyDescent="0.25">
      <c r="A53" s="170"/>
      <c r="B53" s="149"/>
      <c r="C53" s="157">
        <v>6059</v>
      </c>
      <c r="D53" s="264" t="s">
        <v>61</v>
      </c>
      <c r="E53" s="161">
        <v>0</v>
      </c>
      <c r="F53" s="161">
        <v>0</v>
      </c>
      <c r="G53" s="162" t="e">
        <f t="shared" si="0"/>
        <v>#DIV/0!</v>
      </c>
      <c r="H53" s="261">
        <v>0</v>
      </c>
      <c r="I53" s="162" t="e">
        <f t="shared" si="1"/>
        <v>#DIV/0!</v>
      </c>
      <c r="J53" s="262" t="e">
        <f t="shared" si="2"/>
        <v>#DIV/0!</v>
      </c>
      <c r="K53" s="163"/>
    </row>
    <row r="54" spans="1:11" s="7" customFormat="1" ht="25.5" hidden="1" customHeight="1" x14ac:dyDescent="0.25">
      <c r="A54" s="170"/>
      <c r="B54" s="149"/>
      <c r="C54" s="233">
        <v>6060</v>
      </c>
      <c r="D54" s="234" t="s">
        <v>62</v>
      </c>
      <c r="E54" s="235">
        <v>0</v>
      </c>
      <c r="F54" s="235">
        <v>0</v>
      </c>
      <c r="G54" s="321" t="e">
        <f t="shared" si="0"/>
        <v>#DIV/0!</v>
      </c>
      <c r="H54" s="322">
        <v>0</v>
      </c>
      <c r="I54" s="321" t="e">
        <f t="shared" si="1"/>
        <v>#DIV/0!</v>
      </c>
      <c r="J54" s="321" t="e">
        <f t="shared" si="2"/>
        <v>#DIV/0!</v>
      </c>
      <c r="K54" s="237"/>
    </row>
    <row r="55" spans="1:11" s="7" customFormat="1" ht="30" customHeight="1" x14ac:dyDescent="0.25">
      <c r="A55" s="170"/>
      <c r="B55" s="224">
        <v>75023</v>
      </c>
      <c r="C55" s="164"/>
      <c r="D55" s="323" t="s">
        <v>106</v>
      </c>
      <c r="E55" s="140">
        <f>SUM(E56:E57)</f>
        <v>20000</v>
      </c>
      <c r="F55" s="140">
        <f>SUM(F56:F57)</f>
        <v>20000</v>
      </c>
      <c r="G55" s="141">
        <f t="shared" si="0"/>
        <v>100</v>
      </c>
      <c r="H55" s="225">
        <f>SUM(H56:H57)</f>
        <v>0</v>
      </c>
      <c r="I55" s="141">
        <f t="shared" si="1"/>
        <v>0</v>
      </c>
      <c r="J55" s="141">
        <f t="shared" si="2"/>
        <v>0</v>
      </c>
      <c r="K55" s="222"/>
    </row>
    <row r="56" spans="1:11" s="7" customFormat="1" ht="48" hidden="1" customHeight="1" x14ac:dyDescent="0.25">
      <c r="A56" s="170"/>
      <c r="B56" s="556"/>
      <c r="C56" s="546">
        <v>2710</v>
      </c>
      <c r="D56" s="559" t="s">
        <v>98</v>
      </c>
      <c r="E56" s="377"/>
      <c r="F56" s="377"/>
      <c r="G56" s="571" t="e">
        <f t="shared" si="0"/>
        <v>#DIV/0!</v>
      </c>
      <c r="H56" s="572"/>
      <c r="I56" s="571" t="e">
        <f t="shared" si="1"/>
        <v>#DIV/0!</v>
      </c>
      <c r="J56" s="571" t="e">
        <f t="shared" si="2"/>
        <v>#DIV/0!</v>
      </c>
      <c r="K56" s="566"/>
    </row>
    <row r="57" spans="1:11" s="7" customFormat="1" ht="64.5" customHeight="1" x14ac:dyDescent="0.25">
      <c r="A57" s="170"/>
      <c r="B57" s="546"/>
      <c r="C57" s="546">
        <v>6300</v>
      </c>
      <c r="D57" s="559" t="s">
        <v>219</v>
      </c>
      <c r="E57" s="377">
        <v>20000</v>
      </c>
      <c r="F57" s="377">
        <v>20000</v>
      </c>
      <c r="G57" s="571">
        <f t="shared" si="0"/>
        <v>100</v>
      </c>
      <c r="H57" s="572"/>
      <c r="I57" s="571">
        <f>SUM(H57/F57*100)</f>
        <v>0</v>
      </c>
      <c r="J57" s="571">
        <f>SUM(H57/E57*100)</f>
        <v>0</v>
      </c>
      <c r="K57" s="566"/>
    </row>
    <row r="58" spans="1:11" s="6" customFormat="1" ht="15" customHeight="1" x14ac:dyDescent="0.25">
      <c r="A58" s="1436"/>
      <c r="B58" s="553">
        <v>75045</v>
      </c>
      <c r="C58" s="553"/>
      <c r="D58" s="891" t="s">
        <v>107</v>
      </c>
      <c r="E58" s="1031">
        <f>SUM(E59:E63)</f>
        <v>18567</v>
      </c>
      <c r="F58" s="1031">
        <f>SUM(F59:F63)</f>
        <v>18567</v>
      </c>
      <c r="G58" s="893">
        <f t="shared" si="0"/>
        <v>100</v>
      </c>
      <c r="H58" s="902">
        <f>SUM(H59:H63)</f>
        <v>23000</v>
      </c>
      <c r="I58" s="893">
        <f t="shared" si="1"/>
        <v>123.87569343458824</v>
      </c>
      <c r="J58" s="893">
        <f t="shared" si="2"/>
        <v>123.87569343458824</v>
      </c>
      <c r="K58" s="894"/>
    </row>
    <row r="59" spans="1:11" s="6" customFormat="1" ht="12.75" customHeight="1" x14ac:dyDescent="0.25">
      <c r="A59" s="145"/>
      <c r="B59" s="89"/>
      <c r="C59" s="298">
        <v>4110</v>
      </c>
      <c r="D59" s="299" t="s">
        <v>42</v>
      </c>
      <c r="E59" s="470">
        <v>938.56</v>
      </c>
      <c r="F59" s="470">
        <v>938.56</v>
      </c>
      <c r="G59" s="258">
        <f t="shared" si="0"/>
        <v>100</v>
      </c>
      <c r="H59" s="257">
        <v>1500</v>
      </c>
      <c r="I59" s="258">
        <f t="shared" si="1"/>
        <v>159.81929764745993</v>
      </c>
      <c r="J59" s="258">
        <f t="shared" si="2"/>
        <v>159.81929764745993</v>
      </c>
      <c r="K59" s="301"/>
    </row>
    <row r="60" spans="1:11" s="6" customFormat="1" ht="12.75" customHeight="1" x14ac:dyDescent="0.25">
      <c r="A60" s="1271"/>
      <c r="B60" s="89"/>
      <c r="C60" s="181">
        <v>4120</v>
      </c>
      <c r="D60" s="264" t="s">
        <v>43</v>
      </c>
      <c r="E60" s="470">
        <v>33.44</v>
      </c>
      <c r="F60" s="470">
        <v>33.44</v>
      </c>
      <c r="G60" s="184">
        <f t="shared" si="0"/>
        <v>100</v>
      </c>
      <c r="H60" s="257">
        <v>50</v>
      </c>
      <c r="I60" s="184">
        <f t="shared" ref="I60" si="6">SUM(H60/F60*100)</f>
        <v>149.52153110047848</v>
      </c>
      <c r="J60" s="184">
        <f t="shared" ref="J60" si="7">SUM(H60/E60*100)</f>
        <v>149.52153110047848</v>
      </c>
      <c r="K60" s="301"/>
    </row>
    <row r="61" spans="1:11" s="6" customFormat="1" ht="12.75" customHeight="1" x14ac:dyDescent="0.25">
      <c r="A61" s="145"/>
      <c r="B61" s="89"/>
      <c r="C61" s="181">
        <v>4170</v>
      </c>
      <c r="D61" s="264" t="s">
        <v>45</v>
      </c>
      <c r="E61" s="464">
        <v>11760</v>
      </c>
      <c r="F61" s="464">
        <v>11760</v>
      </c>
      <c r="G61" s="184">
        <f t="shared" si="0"/>
        <v>100</v>
      </c>
      <c r="H61" s="190">
        <v>13000</v>
      </c>
      <c r="I61" s="184">
        <f t="shared" si="1"/>
        <v>110.54421768707483</v>
      </c>
      <c r="J61" s="184">
        <f t="shared" si="2"/>
        <v>110.54421768707483</v>
      </c>
      <c r="K61" s="302"/>
    </row>
    <row r="62" spans="1:11" s="6" customFormat="1" ht="12.75" customHeight="1" x14ac:dyDescent="0.25">
      <c r="A62" s="145"/>
      <c r="B62" s="89"/>
      <c r="C62" s="181">
        <v>4210</v>
      </c>
      <c r="D62" s="264" t="s">
        <v>31</v>
      </c>
      <c r="E62" s="464">
        <v>499.68</v>
      </c>
      <c r="F62" s="464">
        <v>499.68</v>
      </c>
      <c r="G62" s="184">
        <f t="shared" si="0"/>
        <v>100</v>
      </c>
      <c r="H62" s="190">
        <v>1000</v>
      </c>
      <c r="I62" s="184">
        <f t="shared" si="1"/>
        <v>200.12808197246238</v>
      </c>
      <c r="J62" s="184">
        <f t="shared" si="2"/>
        <v>200.12808197246238</v>
      </c>
      <c r="K62" s="302"/>
    </row>
    <row r="63" spans="1:11" s="6" customFormat="1" ht="12.75" customHeight="1" x14ac:dyDescent="0.25">
      <c r="A63" s="145"/>
      <c r="B63" s="89"/>
      <c r="C63" s="233">
        <v>4300</v>
      </c>
      <c r="D63" s="327" t="s">
        <v>22</v>
      </c>
      <c r="E63" s="236">
        <v>5335.32</v>
      </c>
      <c r="F63" s="236">
        <v>5335.32</v>
      </c>
      <c r="G63" s="321">
        <f t="shared" si="0"/>
        <v>100</v>
      </c>
      <c r="H63" s="322">
        <v>7450</v>
      </c>
      <c r="I63" s="321">
        <f t="shared" si="1"/>
        <v>139.63548578154638</v>
      </c>
      <c r="J63" s="321">
        <f t="shared" si="2"/>
        <v>139.63548578154638</v>
      </c>
      <c r="K63" s="328"/>
    </row>
    <row r="64" spans="1:11" ht="15" customHeight="1" x14ac:dyDescent="0.25">
      <c r="A64" s="609"/>
      <c r="B64" s="114">
        <v>75075</v>
      </c>
      <c r="C64" s="224"/>
      <c r="D64" s="114" t="s">
        <v>108</v>
      </c>
      <c r="E64" s="140">
        <f>SUM(E65:E69)</f>
        <v>217470</v>
      </c>
      <c r="F64" s="140">
        <f>SUM(F65:F69)</f>
        <v>217470</v>
      </c>
      <c r="G64" s="141">
        <f t="shared" si="0"/>
        <v>100</v>
      </c>
      <c r="H64" s="140">
        <f>SUM(H65:H69)</f>
        <v>237470</v>
      </c>
      <c r="I64" s="141">
        <f t="shared" si="1"/>
        <v>109.19667080516852</v>
      </c>
      <c r="J64" s="141">
        <f t="shared" si="2"/>
        <v>109.19667080516852</v>
      </c>
      <c r="K64" s="222"/>
    </row>
    <row r="65" spans="1:11" ht="66.75" customHeight="1" x14ac:dyDescent="0.25">
      <c r="A65" s="282"/>
      <c r="B65" s="271"/>
      <c r="C65" s="1514">
        <v>2310</v>
      </c>
      <c r="D65" s="1515" t="s">
        <v>146</v>
      </c>
      <c r="E65" s="1505"/>
      <c r="F65" s="1505"/>
      <c r="G65" s="1516" t="e">
        <f t="shared" si="0"/>
        <v>#DIV/0!</v>
      </c>
      <c r="H65" s="1505">
        <v>25000</v>
      </c>
      <c r="I65" s="1516" t="e">
        <f>SUM(H65/F65*100)</f>
        <v>#DIV/0!</v>
      </c>
      <c r="J65" s="1516" t="e">
        <f t="shared" si="2"/>
        <v>#DIV/0!</v>
      </c>
      <c r="K65" s="1517"/>
    </row>
    <row r="66" spans="1:11" ht="15" customHeight="1" x14ac:dyDescent="0.25">
      <c r="A66" s="282"/>
      <c r="B66" s="271"/>
      <c r="C66" s="181">
        <v>4170</v>
      </c>
      <c r="D66" s="264" t="s">
        <v>45</v>
      </c>
      <c r="E66" s="183">
        <v>15950</v>
      </c>
      <c r="F66" s="183">
        <v>15950</v>
      </c>
      <c r="G66" s="184">
        <f t="shared" si="0"/>
        <v>100</v>
      </c>
      <c r="H66" s="183">
        <v>15950</v>
      </c>
      <c r="I66" s="175">
        <f>SUM(H66/F66*100)</f>
        <v>100</v>
      </c>
      <c r="J66" s="175">
        <f>SUM(H66/E66*100)</f>
        <v>100</v>
      </c>
      <c r="K66" s="186"/>
    </row>
    <row r="67" spans="1:11" ht="43.2" hidden="1" customHeight="1" x14ac:dyDescent="0.25">
      <c r="A67" s="282"/>
      <c r="B67" s="271"/>
      <c r="C67" s="181">
        <v>4190</v>
      </c>
      <c r="D67" s="182"/>
      <c r="E67" s="183"/>
      <c r="F67" s="183"/>
      <c r="G67" s="887" t="e">
        <f t="shared" si="0"/>
        <v>#DIV/0!</v>
      </c>
      <c r="H67" s="183"/>
      <c r="I67" s="1444" t="e">
        <f>SUM(H67/F67*100)</f>
        <v>#DIV/0!</v>
      </c>
      <c r="J67" s="1444" t="e">
        <f>SUM(H67/E67*100)</f>
        <v>#DIV/0!</v>
      </c>
      <c r="K67" s="186"/>
    </row>
    <row r="68" spans="1:11" ht="12.75" customHeight="1" x14ac:dyDescent="0.25">
      <c r="A68" s="282"/>
      <c r="B68" s="283"/>
      <c r="C68" s="180">
        <v>4210</v>
      </c>
      <c r="D68" s="173" t="s">
        <v>31</v>
      </c>
      <c r="E68" s="174">
        <v>93000</v>
      </c>
      <c r="F68" s="174">
        <v>93000</v>
      </c>
      <c r="G68" s="175">
        <f t="shared" si="0"/>
        <v>100</v>
      </c>
      <c r="H68" s="174">
        <v>93000</v>
      </c>
      <c r="I68" s="175">
        <f t="shared" si="1"/>
        <v>100</v>
      </c>
      <c r="J68" s="175">
        <f t="shared" si="2"/>
        <v>100</v>
      </c>
      <c r="K68" s="177"/>
    </row>
    <row r="69" spans="1:11" ht="12.75" customHeight="1" x14ac:dyDescent="0.25">
      <c r="A69" s="282"/>
      <c r="B69" s="283"/>
      <c r="C69" s="107">
        <v>4300</v>
      </c>
      <c r="D69" s="108" t="s">
        <v>22</v>
      </c>
      <c r="E69" s="329">
        <v>108520</v>
      </c>
      <c r="F69" s="329">
        <v>108520</v>
      </c>
      <c r="G69" s="112">
        <f t="shared" si="0"/>
        <v>100</v>
      </c>
      <c r="H69" s="329">
        <v>103520</v>
      </c>
      <c r="I69" s="112">
        <f t="shared" si="1"/>
        <v>95.392554367858466</v>
      </c>
      <c r="J69" s="112">
        <f t="shared" si="2"/>
        <v>95.392554367858466</v>
      </c>
      <c r="K69" s="330"/>
    </row>
    <row r="70" spans="1:11" ht="15" customHeight="1" x14ac:dyDescent="0.25">
      <c r="A70" s="208"/>
      <c r="B70" s="114">
        <v>75095</v>
      </c>
      <c r="C70" s="224"/>
      <c r="D70" s="114" t="s">
        <v>71</v>
      </c>
      <c r="E70" s="140">
        <f>SUM(E72:E74)</f>
        <v>15000</v>
      </c>
      <c r="F70" s="140">
        <f>SUM(F72:F74)</f>
        <v>15000</v>
      </c>
      <c r="G70" s="249">
        <f t="shared" si="0"/>
        <v>100</v>
      </c>
      <c r="H70" s="225">
        <f>SUM(H72:H74)</f>
        <v>15000</v>
      </c>
      <c r="I70" s="141">
        <f t="shared" si="1"/>
        <v>100</v>
      </c>
      <c r="J70" s="249">
        <f t="shared" si="2"/>
        <v>100</v>
      </c>
      <c r="K70" s="222"/>
    </row>
    <row r="71" spans="1:11" ht="70.5" hidden="1" customHeight="1" x14ac:dyDescent="0.25">
      <c r="A71" s="208"/>
      <c r="B71" s="271"/>
      <c r="C71" s="149">
        <v>2310</v>
      </c>
      <c r="D71" s="150" t="s">
        <v>146</v>
      </c>
      <c r="E71" s="591"/>
      <c r="F71" s="591"/>
      <c r="G71" s="588"/>
      <c r="H71" s="292"/>
      <c r="I71" s="293"/>
      <c r="J71" s="588"/>
      <c r="K71" s="443"/>
    </row>
    <row r="72" spans="1:11" ht="77.25" customHeight="1" x14ac:dyDescent="0.25">
      <c r="A72" s="208"/>
      <c r="B72" s="271"/>
      <c r="C72" s="115" t="s">
        <v>72</v>
      </c>
      <c r="D72" s="238" t="s">
        <v>73</v>
      </c>
      <c r="E72" s="119">
        <v>5000</v>
      </c>
      <c r="F72" s="119">
        <v>5000</v>
      </c>
      <c r="G72" s="239">
        <f t="shared" si="0"/>
        <v>100</v>
      </c>
      <c r="H72" s="247">
        <v>5000</v>
      </c>
      <c r="I72" s="120">
        <f t="shared" si="1"/>
        <v>100</v>
      </c>
      <c r="J72" s="239">
        <f t="shared" si="2"/>
        <v>100</v>
      </c>
      <c r="K72" s="223"/>
    </row>
    <row r="73" spans="1:11" ht="13.8" x14ac:dyDescent="0.25">
      <c r="A73" s="208"/>
      <c r="B73" s="209"/>
      <c r="C73" s="180">
        <v>4210</v>
      </c>
      <c r="D73" s="173" t="s">
        <v>31</v>
      </c>
      <c r="E73" s="174">
        <v>5000</v>
      </c>
      <c r="F73" s="174">
        <v>5000</v>
      </c>
      <c r="G73" s="331">
        <f t="shared" si="0"/>
        <v>100</v>
      </c>
      <c r="H73" s="174">
        <v>7000</v>
      </c>
      <c r="I73" s="331">
        <f t="shared" si="1"/>
        <v>140</v>
      </c>
      <c r="J73" s="331">
        <f t="shared" si="2"/>
        <v>140</v>
      </c>
      <c r="K73" s="177"/>
    </row>
    <row r="74" spans="1:11" ht="14.4" thickBot="1" x14ac:dyDescent="0.3">
      <c r="A74" s="241"/>
      <c r="B74" s="265"/>
      <c r="C74" s="284">
        <v>4300</v>
      </c>
      <c r="D74" s="332" t="s">
        <v>22</v>
      </c>
      <c r="E74" s="285">
        <v>5000</v>
      </c>
      <c r="F74" s="285">
        <v>5000</v>
      </c>
      <c r="G74" s="333">
        <f t="shared" si="0"/>
        <v>100</v>
      </c>
      <c r="H74" s="285">
        <v>3000</v>
      </c>
      <c r="I74" s="286">
        <f t="shared" si="1"/>
        <v>60</v>
      </c>
      <c r="J74" s="286">
        <f t="shared" si="2"/>
        <v>60</v>
      </c>
      <c r="K74" s="287"/>
    </row>
    <row r="75" spans="1:11" x14ac:dyDescent="0.25">
      <c r="C75" s="9"/>
    </row>
  </sheetData>
  <sheetProtection selectLockedCells="1" selectUnlockedCells="1"/>
  <mergeCells count="1">
    <mergeCell ref="D6:D8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91" firstPageNumber="0" orientation="landscape" r:id="rId1"/>
  <headerFooter alignWithMargins="0"/>
  <rowBreaks count="2" manualBreakCount="2">
    <brk id="38" max="16383" man="1"/>
    <brk id="6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opLeftCell="D1" zoomScale="115" zoomScaleNormal="115" workbookViewId="0">
      <selection activeCell="I1" sqref="I1:I3"/>
    </sheetView>
  </sheetViews>
  <sheetFormatPr defaultColWidth="9.109375" defaultRowHeight="13.2" x14ac:dyDescent="0.25"/>
  <cols>
    <col min="1" max="1" width="5.33203125" style="1" customWidth="1"/>
    <col min="2" max="2" width="7.5546875" style="1" customWidth="1"/>
    <col min="3" max="3" width="7.5546875" style="2" customWidth="1"/>
    <col min="4" max="4" width="44.6640625" style="3" customWidth="1"/>
    <col min="5" max="5" width="14.6640625" style="3" customWidth="1"/>
    <col min="6" max="6" width="13.88671875" style="1" customWidth="1"/>
    <col min="7" max="7" width="10.44140625" style="1" customWidth="1"/>
    <col min="8" max="8" width="14.6640625" style="1" customWidth="1"/>
    <col min="9" max="9" width="10.33203125" style="1" customWidth="1"/>
    <col min="10" max="10" width="11" style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4"/>
      <c r="D1" s="43"/>
      <c r="E1" s="43"/>
      <c r="F1" s="43"/>
      <c r="G1" s="43"/>
      <c r="H1" s="45"/>
      <c r="I1" s="46"/>
      <c r="J1" s="43"/>
      <c r="K1" s="43"/>
    </row>
    <row r="2" spans="1:11" ht="13.8" x14ac:dyDescent="0.25">
      <c r="A2" s="43"/>
      <c r="B2" s="43"/>
      <c r="C2" s="44"/>
      <c r="D2" s="43"/>
      <c r="E2" s="43"/>
      <c r="F2" s="43"/>
      <c r="G2" s="43"/>
      <c r="H2" s="45"/>
      <c r="I2" s="45"/>
      <c r="J2" s="43"/>
      <c r="K2" s="43"/>
    </row>
    <row r="3" spans="1:11" ht="13.8" x14ac:dyDescent="0.25">
      <c r="A3" s="43"/>
      <c r="B3" s="43"/>
      <c r="C3" s="44"/>
      <c r="D3" s="43"/>
      <c r="E3" s="43"/>
      <c r="F3" s="43"/>
      <c r="G3" s="43"/>
      <c r="H3" s="45"/>
      <c r="I3" s="46"/>
      <c r="J3" s="43"/>
      <c r="K3" s="43"/>
    </row>
    <row r="4" spans="1:11" ht="13.8" x14ac:dyDescent="0.25">
      <c r="A4" s="43"/>
      <c r="B4" s="43"/>
      <c r="C4" s="44"/>
      <c r="D4" s="93" t="s">
        <v>258</v>
      </c>
      <c r="E4" s="93"/>
      <c r="F4" s="43"/>
      <c r="G4" s="43"/>
      <c r="H4" s="43"/>
      <c r="I4" s="43"/>
      <c r="J4" s="43"/>
      <c r="K4" s="43"/>
    </row>
    <row r="5" spans="1:11" ht="13.8" x14ac:dyDescent="0.25">
      <c r="A5" s="43"/>
      <c r="B5" s="43"/>
      <c r="C5" s="50"/>
      <c r="D5" s="43"/>
      <c r="E5" s="43"/>
      <c r="F5" s="43"/>
      <c r="G5" s="43"/>
      <c r="H5" s="43"/>
      <c r="I5" s="43"/>
      <c r="J5" s="43"/>
      <c r="K5" s="43"/>
    </row>
    <row r="6" spans="1:11" ht="13.8" x14ac:dyDescent="0.25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1" ht="13.8" x14ac:dyDescent="0.25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1" ht="13.8" x14ac:dyDescent="0.25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1" s="4" customFormat="1" ht="10.5" customHeight="1" thickTop="1" thickBot="1" x14ac:dyDescent="0.3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1" s="5" customFormat="1" ht="27" customHeight="1" thickTop="1" thickBot="1" x14ac:dyDescent="0.3">
      <c r="A10" s="357">
        <v>752</v>
      </c>
      <c r="B10" s="36"/>
      <c r="C10" s="36"/>
      <c r="D10" s="36" t="s">
        <v>109</v>
      </c>
      <c r="E10" s="38">
        <f>SUM(E11+E14)</f>
        <v>105500</v>
      </c>
      <c r="F10" s="38">
        <f>SUM(F11+F14)</f>
        <v>105500</v>
      </c>
      <c r="G10" s="358">
        <f t="shared" ref="G10:G19" si="0">SUM(F10/E10*100)</f>
        <v>100</v>
      </c>
      <c r="H10" s="38">
        <f>SUM(H11+H14)</f>
        <v>8542</v>
      </c>
      <c r="I10" s="41">
        <f t="shared" ref="I10:I19" si="1">SUM(H10/F10*100)</f>
        <v>8.0966824644549771</v>
      </c>
      <c r="J10" s="91">
        <f t="shared" ref="J10:J19" si="2">SUM(H10/E10*100)</f>
        <v>8.0966824644549771</v>
      </c>
      <c r="K10" s="253"/>
    </row>
    <row r="11" spans="1:11" s="6" customFormat="1" ht="15" customHeight="1" x14ac:dyDescent="0.25">
      <c r="A11" s="213"/>
      <c r="B11" s="92">
        <v>75212</v>
      </c>
      <c r="C11" s="92"/>
      <c r="D11" s="148" t="s">
        <v>110</v>
      </c>
      <c r="E11" s="82">
        <f>SUM(E12:E13)</f>
        <v>5500</v>
      </c>
      <c r="F11" s="82">
        <f>SUM(F12:F13)</f>
        <v>5500</v>
      </c>
      <c r="G11" s="363">
        <f t="shared" si="0"/>
        <v>100</v>
      </c>
      <c r="H11" s="134">
        <f>SUM(H12:H13)</f>
        <v>500</v>
      </c>
      <c r="I11" s="364">
        <f t="shared" si="1"/>
        <v>9.0909090909090917</v>
      </c>
      <c r="J11" s="364">
        <f t="shared" si="2"/>
        <v>9.0909090909090917</v>
      </c>
      <c r="K11" s="268"/>
    </row>
    <row r="12" spans="1:11" s="6" customFormat="1" ht="12" customHeight="1" x14ac:dyDescent="0.25">
      <c r="A12" s="145"/>
      <c r="B12" s="89"/>
      <c r="C12" s="308">
        <v>4210</v>
      </c>
      <c r="D12" s="359" t="s">
        <v>31</v>
      </c>
      <c r="E12" s="360">
        <v>2400</v>
      </c>
      <c r="F12" s="360">
        <v>2400</v>
      </c>
      <c r="G12" s="361">
        <f t="shared" si="0"/>
        <v>100</v>
      </c>
      <c r="H12" s="311">
        <v>400</v>
      </c>
      <c r="I12" s="362">
        <f t="shared" si="1"/>
        <v>16.666666666666664</v>
      </c>
      <c r="J12" s="362">
        <f t="shared" si="2"/>
        <v>16.666666666666664</v>
      </c>
      <c r="K12" s="313"/>
    </row>
    <row r="13" spans="1:11" ht="13.8" x14ac:dyDescent="0.25">
      <c r="A13" s="635"/>
      <c r="B13" s="635"/>
      <c r="C13" s="1051">
        <v>4300</v>
      </c>
      <c r="D13" s="1052" t="s">
        <v>22</v>
      </c>
      <c r="E13" s="1053">
        <v>3100</v>
      </c>
      <c r="F13" s="1053">
        <v>3100</v>
      </c>
      <c r="G13" s="1286">
        <f t="shared" si="0"/>
        <v>100</v>
      </c>
      <c r="H13" s="1053">
        <v>100</v>
      </c>
      <c r="I13" s="1286">
        <f t="shared" si="1"/>
        <v>3.225806451612903</v>
      </c>
      <c r="J13" s="1286">
        <f t="shared" si="2"/>
        <v>3.225806451612903</v>
      </c>
      <c r="K13" s="1056"/>
    </row>
    <row r="14" spans="1:11" ht="13.8" x14ac:dyDescent="0.25">
      <c r="A14" s="1277"/>
      <c r="B14" s="1278">
        <v>75295</v>
      </c>
      <c r="C14" s="1280"/>
      <c r="D14" s="1281" t="s">
        <v>71</v>
      </c>
      <c r="E14" s="1282">
        <f>SUM(E19)</f>
        <v>100000</v>
      </c>
      <c r="F14" s="1282">
        <f>SUM(F19)</f>
        <v>100000</v>
      </c>
      <c r="G14" s="1283">
        <f t="shared" si="0"/>
        <v>100</v>
      </c>
      <c r="H14" s="1284">
        <f>SUM(H16:H19)</f>
        <v>8042</v>
      </c>
      <c r="I14" s="473">
        <f t="shared" si="1"/>
        <v>8.0419999999999998</v>
      </c>
      <c r="J14" s="473">
        <f t="shared" si="2"/>
        <v>8.0419999999999998</v>
      </c>
      <c r="K14" s="1285"/>
    </row>
    <row r="15" spans="1:11" ht="13.8" x14ac:dyDescent="0.25">
      <c r="A15" s="1277"/>
      <c r="B15" s="1484"/>
      <c r="C15" s="1451"/>
      <c r="D15" s="1521" t="s">
        <v>140</v>
      </c>
      <c r="E15" s="1284"/>
      <c r="F15" s="1284"/>
      <c r="G15" s="1522"/>
      <c r="H15" s="1284"/>
      <c r="I15" s="1523"/>
      <c r="J15" s="1523"/>
      <c r="K15" s="1285"/>
    </row>
    <row r="16" spans="1:11" ht="13.8" x14ac:dyDescent="0.25">
      <c r="A16" s="1277"/>
      <c r="B16" s="1397"/>
      <c r="C16" s="1333">
        <v>4010</v>
      </c>
      <c r="D16" s="299" t="s">
        <v>39</v>
      </c>
      <c r="E16" s="1393"/>
      <c r="F16" s="1393"/>
      <c r="G16" s="1394"/>
      <c r="H16" s="1393">
        <v>6718</v>
      </c>
      <c r="I16" s="1101"/>
      <c r="J16" s="1101"/>
      <c r="K16" s="1102"/>
    </row>
    <row r="17" spans="1:11" ht="13.8" x14ac:dyDescent="0.25">
      <c r="A17" s="1277"/>
      <c r="B17" s="1397"/>
      <c r="C17" s="1395">
        <v>4110</v>
      </c>
      <c r="D17" s="264" t="s">
        <v>42</v>
      </c>
      <c r="E17" s="726"/>
      <c r="F17" s="726"/>
      <c r="G17" s="1396"/>
      <c r="H17" s="726">
        <v>1160</v>
      </c>
      <c r="I17" s="760"/>
      <c r="J17" s="760"/>
      <c r="K17" s="725"/>
    </row>
    <row r="18" spans="1:11" ht="13.8" x14ac:dyDescent="0.25">
      <c r="A18" s="1277"/>
      <c r="B18" s="1397"/>
      <c r="C18" s="1395">
        <v>4120</v>
      </c>
      <c r="D18" s="264" t="s">
        <v>43</v>
      </c>
      <c r="E18" s="726"/>
      <c r="F18" s="726"/>
      <c r="G18" s="1396"/>
      <c r="H18" s="726">
        <v>164</v>
      </c>
      <c r="I18" s="760"/>
      <c r="J18" s="760"/>
      <c r="K18" s="725"/>
    </row>
    <row r="19" spans="1:11" ht="13.8" x14ac:dyDescent="0.25">
      <c r="A19" s="1279"/>
      <c r="B19" s="1321"/>
      <c r="C19" s="1389">
        <v>6060</v>
      </c>
      <c r="D19" s="1321" t="s">
        <v>274</v>
      </c>
      <c r="E19" s="1390">
        <v>100000</v>
      </c>
      <c r="F19" s="1390">
        <v>100000</v>
      </c>
      <c r="G19" s="1391">
        <f t="shared" si="0"/>
        <v>100</v>
      </c>
      <c r="H19" s="1390"/>
      <c r="I19" s="1392">
        <f t="shared" si="1"/>
        <v>0</v>
      </c>
      <c r="J19" s="1392">
        <f t="shared" si="2"/>
        <v>0</v>
      </c>
      <c r="K19" s="1321"/>
    </row>
  </sheetData>
  <sheetProtection selectLockedCells="1" selectUnlockedCells="1"/>
  <mergeCells count="1">
    <mergeCell ref="D6:D8"/>
  </mergeCells>
  <phoneticPr fontId="7" type="noConversion"/>
  <pageMargins left="0.70866141732283472" right="0.70866141732283472" top="0.98425196850393704" bottom="0.70866141732283472" header="0" footer="0"/>
  <pageSetup paperSize="9" scale="85" firstPageNumber="0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view="pageBreakPreview" zoomScale="75" zoomScaleNormal="100" zoomScaleSheetLayoutView="75" workbookViewId="0">
      <pane xSplit="3" ySplit="10" topLeftCell="D23" activePane="bottomRight" state="frozen"/>
      <selection pane="topRight" activeCell="D1" sqref="D1"/>
      <selection pane="bottomLeft" activeCell="A41" sqref="A41"/>
      <selection pane="bottomRight" activeCell="I1" sqref="I1:I3"/>
    </sheetView>
  </sheetViews>
  <sheetFormatPr defaultColWidth="9.109375" defaultRowHeight="13.2" x14ac:dyDescent="0.25"/>
  <cols>
    <col min="1" max="1" width="7" style="1" customWidth="1"/>
    <col min="2" max="2" width="7.5546875" style="1" customWidth="1"/>
    <col min="3" max="3" width="5.6640625" style="1" customWidth="1"/>
    <col min="4" max="4" width="45.109375" style="3" customWidth="1"/>
    <col min="5" max="5" width="14.6640625" style="3" customWidth="1"/>
    <col min="6" max="6" width="14.6640625" style="1" customWidth="1"/>
    <col min="7" max="7" width="9.33203125" style="1" customWidth="1"/>
    <col min="8" max="8" width="12.5546875" style="1" customWidth="1"/>
    <col min="9" max="9" width="11" style="1" customWidth="1"/>
    <col min="10" max="10" width="9.33203125" style="1" customWidth="1"/>
    <col min="11" max="11" width="8.6640625" style="1" customWidth="1"/>
    <col min="12" max="16384" width="9.109375" style="1"/>
  </cols>
  <sheetData>
    <row r="1" spans="1:11" ht="13.8" x14ac:dyDescent="0.25">
      <c r="A1" s="43"/>
      <c r="B1" s="43"/>
      <c r="C1" s="43"/>
      <c r="D1" s="43"/>
      <c r="E1" s="43"/>
      <c r="F1" s="43"/>
      <c r="G1" s="43"/>
      <c r="H1" s="45"/>
      <c r="I1" s="43"/>
      <c r="J1" s="43"/>
      <c r="K1" s="43"/>
    </row>
    <row r="2" spans="1:11" ht="13.8" x14ac:dyDescent="0.25">
      <c r="A2" s="43"/>
      <c r="B2" s="43"/>
      <c r="C2" s="43"/>
      <c r="D2" s="43"/>
      <c r="E2" s="43"/>
      <c r="F2" s="43"/>
      <c r="G2" s="43"/>
      <c r="H2" s="45"/>
      <c r="I2" s="45"/>
      <c r="J2" s="43"/>
      <c r="K2" s="43"/>
    </row>
    <row r="3" spans="1:11" ht="13.8" x14ac:dyDescent="0.25">
      <c r="A3" s="43"/>
      <c r="B3" s="43"/>
      <c r="C3" s="43"/>
      <c r="D3" s="43"/>
      <c r="E3" s="43"/>
      <c r="F3" s="43"/>
      <c r="G3" s="43"/>
      <c r="H3" s="45"/>
      <c r="I3" s="43"/>
      <c r="J3" s="43"/>
      <c r="K3" s="43"/>
    </row>
    <row r="4" spans="1:11" ht="18.75" customHeight="1" x14ac:dyDescent="0.25">
      <c r="A4" s="43"/>
      <c r="B4" s="43"/>
      <c r="C4" s="43"/>
      <c r="D4" s="1578" t="s">
        <v>259</v>
      </c>
      <c r="E4" s="1578"/>
      <c r="F4" s="1578"/>
      <c r="G4" s="43"/>
      <c r="H4" s="43"/>
      <c r="I4" s="43"/>
      <c r="J4" s="43"/>
      <c r="K4" s="43"/>
    </row>
    <row r="5" spans="1:11" ht="14.4" thickBot="1" x14ac:dyDescent="0.3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</row>
    <row r="6" spans="1:11" ht="14.4" thickBot="1" x14ac:dyDescent="0.3">
      <c r="A6" s="51"/>
      <c r="B6" s="94"/>
      <c r="C6" s="53"/>
      <c r="D6" s="1577" t="s">
        <v>32</v>
      </c>
      <c r="E6" s="54" t="s">
        <v>2</v>
      </c>
      <c r="F6" s="55" t="s">
        <v>3</v>
      </c>
      <c r="G6" s="55" t="s">
        <v>4</v>
      </c>
      <c r="H6" s="55" t="s">
        <v>5</v>
      </c>
      <c r="I6" s="55" t="s">
        <v>4</v>
      </c>
      <c r="J6" s="55" t="s">
        <v>4</v>
      </c>
      <c r="K6" s="56"/>
    </row>
    <row r="7" spans="1:11" ht="15" thickTop="1" thickBot="1" x14ac:dyDescent="0.3">
      <c r="A7" s="57" t="s">
        <v>6</v>
      </c>
      <c r="B7" s="59" t="s">
        <v>7</v>
      </c>
      <c r="C7" s="59" t="s">
        <v>8</v>
      </c>
      <c r="D7" s="1577"/>
      <c r="E7" s="60" t="s">
        <v>9</v>
      </c>
      <c r="F7" s="61" t="s">
        <v>10</v>
      </c>
      <c r="G7" s="62" t="s">
        <v>11</v>
      </c>
      <c r="H7" s="61" t="s">
        <v>12</v>
      </c>
      <c r="I7" s="62" t="s">
        <v>13</v>
      </c>
      <c r="J7" s="62" t="s">
        <v>14</v>
      </c>
      <c r="K7" s="63" t="s">
        <v>15</v>
      </c>
    </row>
    <row r="8" spans="1:11" ht="15" thickTop="1" thickBot="1" x14ac:dyDescent="0.3">
      <c r="A8" s="147"/>
      <c r="B8" s="59"/>
      <c r="C8" s="59"/>
      <c r="D8" s="1577"/>
      <c r="E8" s="60" t="s">
        <v>232</v>
      </c>
      <c r="F8" s="61" t="s">
        <v>248</v>
      </c>
      <c r="G8" s="61" t="s">
        <v>16</v>
      </c>
      <c r="H8" s="61" t="s">
        <v>249</v>
      </c>
      <c r="I8" s="61" t="s">
        <v>16</v>
      </c>
      <c r="J8" s="61" t="s">
        <v>16</v>
      </c>
      <c r="K8" s="64"/>
    </row>
    <row r="9" spans="1:11" s="4" customFormat="1" ht="10.5" customHeight="1" thickTop="1" thickBot="1" x14ac:dyDescent="0.3">
      <c r="A9" s="65">
        <v>1</v>
      </c>
      <c r="B9" s="67">
        <v>2</v>
      </c>
      <c r="C9" s="67">
        <v>3</v>
      </c>
      <c r="D9" s="67">
        <v>4</v>
      </c>
      <c r="E9" s="68">
        <v>5</v>
      </c>
      <c r="F9" s="67">
        <v>6</v>
      </c>
      <c r="G9" s="67">
        <v>7</v>
      </c>
      <c r="H9" s="67">
        <v>8</v>
      </c>
      <c r="I9" s="67">
        <v>9</v>
      </c>
      <c r="J9" s="67">
        <v>10</v>
      </c>
      <c r="K9" s="69">
        <v>11</v>
      </c>
    </row>
    <row r="10" spans="1:11" s="14" customFormat="1" ht="31.5" customHeight="1" thickTop="1" thickBot="1" x14ac:dyDescent="0.3">
      <c r="A10" s="365">
        <v>754</v>
      </c>
      <c r="B10" s="270"/>
      <c r="C10" s="270"/>
      <c r="D10" s="366" t="s">
        <v>111</v>
      </c>
      <c r="E10" s="40">
        <f>SUM(E11+E14+E46+E50+E54)</f>
        <v>3698360</v>
      </c>
      <c r="F10" s="40">
        <f>SUM(F11+F14+F46+F50+F54)</f>
        <v>3698360</v>
      </c>
      <c r="G10" s="41">
        <f t="shared" ref="G10:G55" si="0">SUM(F10/E10*100)</f>
        <v>100</v>
      </c>
      <c r="H10" s="40">
        <f>SUM(H11+H14+H46+H50+H54)</f>
        <v>3600190</v>
      </c>
      <c r="I10" s="41">
        <f t="shared" ref="I10:I53" si="1">SUM(H10/F10*100)</f>
        <v>97.345580203117052</v>
      </c>
      <c r="J10" s="91">
        <f t="shared" ref="J10:J53" si="2">SUM(H10/E10*100)</f>
        <v>97.345580203117052</v>
      </c>
      <c r="K10" s="297"/>
    </row>
    <row r="11" spans="1:11" s="14" customFormat="1" ht="15" customHeight="1" x14ac:dyDescent="0.25">
      <c r="A11" s="367"/>
      <c r="B11" s="219">
        <v>75405</v>
      </c>
      <c r="C11" s="219"/>
      <c r="D11" s="372" t="s">
        <v>113</v>
      </c>
      <c r="E11" s="307">
        <f>SUM(E12:E13)</f>
        <v>28180</v>
      </c>
      <c r="F11" s="307">
        <f>SUM(F12:F13)</f>
        <v>28180</v>
      </c>
      <c r="G11" s="216">
        <f t="shared" si="0"/>
        <v>100</v>
      </c>
      <c r="H11" s="307">
        <f>SUM(H12:H13)</f>
        <v>0</v>
      </c>
      <c r="I11" s="216">
        <f t="shared" si="1"/>
        <v>0</v>
      </c>
      <c r="J11" s="216">
        <f t="shared" si="2"/>
        <v>0</v>
      </c>
      <c r="K11" s="218"/>
    </row>
    <row r="12" spans="1:11" s="14" customFormat="1" ht="12.75" customHeight="1" x14ac:dyDescent="0.25">
      <c r="A12" s="367"/>
      <c r="B12" s="89"/>
      <c r="C12" s="1292">
        <v>2300</v>
      </c>
      <c r="D12" s="1293" t="s">
        <v>277</v>
      </c>
      <c r="E12" s="1294">
        <v>4180</v>
      </c>
      <c r="F12" s="1294">
        <v>4180</v>
      </c>
      <c r="G12" s="1295">
        <f t="shared" si="0"/>
        <v>100</v>
      </c>
      <c r="H12" s="1296"/>
      <c r="I12" s="1295">
        <f t="shared" si="1"/>
        <v>0</v>
      </c>
      <c r="J12" s="1297">
        <f t="shared" si="2"/>
        <v>0</v>
      </c>
      <c r="K12" s="1298"/>
    </row>
    <row r="13" spans="1:11" s="14" customFormat="1" ht="36.6" customHeight="1" x14ac:dyDescent="0.25">
      <c r="A13" s="367"/>
      <c r="B13" s="89"/>
      <c r="C13" s="233">
        <v>6170</v>
      </c>
      <c r="D13" s="1299" t="s">
        <v>278</v>
      </c>
      <c r="E13" s="322">
        <v>24000</v>
      </c>
      <c r="F13" s="322">
        <v>24000</v>
      </c>
      <c r="G13" s="321">
        <f t="shared" si="0"/>
        <v>100</v>
      </c>
      <c r="H13" s="235"/>
      <c r="I13" s="321">
        <f t="shared" ref="I13" si="3">SUM(H13/F13*100)</f>
        <v>0</v>
      </c>
      <c r="J13" s="321">
        <f t="shared" ref="J13" si="4">SUM(H13/E13*100)</f>
        <v>0</v>
      </c>
      <c r="K13" s="237"/>
    </row>
    <row r="14" spans="1:11" s="6" customFormat="1" ht="27" customHeight="1" x14ac:dyDescent="0.25">
      <c r="A14" s="367"/>
      <c r="B14" s="224">
        <v>75411</v>
      </c>
      <c r="C14" s="224"/>
      <c r="D14" s="323" t="s">
        <v>114</v>
      </c>
      <c r="E14" s="225">
        <f>SUM(E15)</f>
        <v>3627680</v>
      </c>
      <c r="F14" s="225">
        <f>SUM(F15)</f>
        <v>3627680</v>
      </c>
      <c r="G14" s="141">
        <f t="shared" si="0"/>
        <v>100</v>
      </c>
      <c r="H14" s="140">
        <f>SUM(H15)</f>
        <v>3540190</v>
      </c>
      <c r="I14" s="141">
        <f t="shared" si="1"/>
        <v>97.588265778679485</v>
      </c>
      <c r="J14" s="141">
        <f t="shared" si="2"/>
        <v>97.588265778679485</v>
      </c>
      <c r="K14" s="222"/>
    </row>
    <row r="15" spans="1:11" s="6" customFormat="1" ht="15" customHeight="1" x14ac:dyDescent="0.25">
      <c r="A15" s="367"/>
      <c r="B15" s="290"/>
      <c r="C15" s="224"/>
      <c r="D15" s="114" t="s">
        <v>115</v>
      </c>
      <c r="E15" s="225">
        <f>SUM(E16:E45)</f>
        <v>3627680</v>
      </c>
      <c r="F15" s="225">
        <f>SUM(F16:F45)</f>
        <v>3627680</v>
      </c>
      <c r="G15" s="141">
        <f t="shared" si="0"/>
        <v>100</v>
      </c>
      <c r="H15" s="140">
        <f>SUM(H16:H45)</f>
        <v>3540190</v>
      </c>
      <c r="I15" s="141">
        <f t="shared" si="1"/>
        <v>97.588265778679485</v>
      </c>
      <c r="J15" s="141">
        <f t="shared" si="2"/>
        <v>97.588265778679485</v>
      </c>
      <c r="K15" s="222"/>
    </row>
    <row r="16" spans="1:11" s="6" customFormat="1" ht="15" customHeight="1" x14ac:dyDescent="0.25">
      <c r="A16" s="367"/>
      <c r="B16" s="89"/>
      <c r="C16" s="229">
        <v>3020</v>
      </c>
      <c r="D16" s="254" t="s">
        <v>37</v>
      </c>
      <c r="E16" s="247">
        <v>500</v>
      </c>
      <c r="F16" s="247">
        <v>500</v>
      </c>
      <c r="G16" s="120">
        <f t="shared" si="0"/>
        <v>100</v>
      </c>
      <c r="H16" s="119">
        <v>500</v>
      </c>
      <c r="I16" s="120">
        <f t="shared" si="1"/>
        <v>100</v>
      </c>
      <c r="J16" s="120">
        <f t="shared" si="2"/>
        <v>100</v>
      </c>
      <c r="K16" s="223"/>
    </row>
    <row r="17" spans="1:11" ht="36.75" customHeight="1" x14ac:dyDescent="0.25">
      <c r="A17" s="373"/>
      <c r="B17" s="153"/>
      <c r="C17" s="298">
        <v>3070</v>
      </c>
      <c r="D17" s="374" t="s">
        <v>116</v>
      </c>
      <c r="E17" s="326">
        <v>151000</v>
      </c>
      <c r="F17" s="326">
        <v>151000</v>
      </c>
      <c r="G17" s="258">
        <f t="shared" si="0"/>
        <v>100</v>
      </c>
      <c r="H17" s="326">
        <v>160000</v>
      </c>
      <c r="I17" s="258">
        <f t="shared" si="1"/>
        <v>105.96026490066225</v>
      </c>
      <c r="J17" s="300">
        <f t="shared" si="2"/>
        <v>105.96026490066225</v>
      </c>
      <c r="K17" s="278"/>
    </row>
    <row r="18" spans="1:11" ht="40.5" customHeight="1" x14ac:dyDescent="0.25">
      <c r="A18" s="373"/>
      <c r="B18" s="153"/>
      <c r="C18" s="181">
        <v>4020</v>
      </c>
      <c r="D18" s="182" t="s">
        <v>82</v>
      </c>
      <c r="E18" s="183">
        <v>60278</v>
      </c>
      <c r="F18" s="183">
        <v>60278</v>
      </c>
      <c r="G18" s="184">
        <f t="shared" si="0"/>
        <v>100</v>
      </c>
      <c r="H18" s="183">
        <v>48680</v>
      </c>
      <c r="I18" s="184">
        <f t="shared" si="1"/>
        <v>80.759149275025706</v>
      </c>
      <c r="J18" s="185">
        <f t="shared" si="2"/>
        <v>80.759149275025706</v>
      </c>
      <c r="K18" s="186"/>
    </row>
    <row r="19" spans="1:11" ht="12.75" customHeight="1" x14ac:dyDescent="0.25">
      <c r="A19" s="373"/>
      <c r="B19" s="153"/>
      <c r="C19" s="180">
        <v>4040</v>
      </c>
      <c r="D19" s="173" t="s">
        <v>41</v>
      </c>
      <c r="E19" s="174">
        <v>3821</v>
      </c>
      <c r="F19" s="174">
        <v>3821</v>
      </c>
      <c r="G19" s="175">
        <f t="shared" si="0"/>
        <v>100</v>
      </c>
      <c r="H19" s="174">
        <v>3950</v>
      </c>
      <c r="I19" s="175">
        <f t="shared" si="1"/>
        <v>103.37607956032453</v>
      </c>
      <c r="J19" s="176">
        <f t="shared" si="2"/>
        <v>103.37607956032453</v>
      </c>
      <c r="K19" s="177"/>
    </row>
    <row r="20" spans="1:11" ht="34.5" customHeight="1" x14ac:dyDescent="0.25">
      <c r="A20" s="373"/>
      <c r="B20" s="153"/>
      <c r="C20" s="181">
        <v>4050</v>
      </c>
      <c r="D20" s="182" t="s">
        <v>229</v>
      </c>
      <c r="E20" s="183">
        <v>2417753</v>
      </c>
      <c r="F20" s="183">
        <v>2417753</v>
      </c>
      <c r="G20" s="184">
        <f t="shared" si="0"/>
        <v>100</v>
      </c>
      <c r="H20" s="183">
        <v>2422470</v>
      </c>
      <c r="I20" s="184">
        <f t="shared" si="1"/>
        <v>100.19509850675399</v>
      </c>
      <c r="J20" s="185">
        <f t="shared" si="2"/>
        <v>100.19509850675399</v>
      </c>
      <c r="K20" s="186"/>
    </row>
    <row r="21" spans="1:11" ht="33.75" customHeight="1" x14ac:dyDescent="0.25">
      <c r="A21" s="373"/>
      <c r="B21" s="153"/>
      <c r="C21" s="181">
        <v>4060</v>
      </c>
      <c r="D21" s="182" t="s">
        <v>231</v>
      </c>
      <c r="E21" s="183">
        <v>59239</v>
      </c>
      <c r="F21" s="183">
        <v>59239</v>
      </c>
      <c r="G21" s="184">
        <f t="shared" si="0"/>
        <v>100</v>
      </c>
      <c r="H21" s="183">
        <v>55000</v>
      </c>
      <c r="I21" s="184">
        <f t="shared" si="1"/>
        <v>92.844241124934584</v>
      </c>
      <c r="J21" s="185">
        <f t="shared" si="2"/>
        <v>92.844241124934584</v>
      </c>
      <c r="K21" s="186"/>
    </row>
    <row r="22" spans="1:11" ht="48.75" customHeight="1" x14ac:dyDescent="0.25">
      <c r="A22" s="373"/>
      <c r="B22" s="153"/>
      <c r="C22" s="181">
        <v>4070</v>
      </c>
      <c r="D22" s="375" t="s">
        <v>117</v>
      </c>
      <c r="E22" s="190">
        <v>180368</v>
      </c>
      <c r="F22" s="190">
        <v>180368</v>
      </c>
      <c r="G22" s="184">
        <f t="shared" si="0"/>
        <v>100</v>
      </c>
      <c r="H22" s="183">
        <v>190040</v>
      </c>
      <c r="I22" s="184">
        <f t="shared" si="1"/>
        <v>105.36237026523551</v>
      </c>
      <c r="J22" s="185">
        <f t="shared" si="2"/>
        <v>105.36237026523551</v>
      </c>
      <c r="K22" s="177"/>
    </row>
    <row r="23" spans="1:11" ht="48.75" customHeight="1" x14ac:dyDescent="0.25">
      <c r="A23" s="373"/>
      <c r="B23" s="153"/>
      <c r="C23" s="181">
        <v>4080</v>
      </c>
      <c r="D23" s="375" t="s">
        <v>273</v>
      </c>
      <c r="E23" s="190">
        <v>1888</v>
      </c>
      <c r="F23" s="190">
        <v>1888</v>
      </c>
      <c r="G23" s="184">
        <f t="shared" si="0"/>
        <v>100</v>
      </c>
      <c r="H23" s="183">
        <v>0</v>
      </c>
      <c r="I23" s="184">
        <f t="shared" si="1"/>
        <v>0</v>
      </c>
      <c r="J23" s="185">
        <f t="shared" si="2"/>
        <v>0</v>
      </c>
      <c r="K23" s="177"/>
    </row>
    <row r="24" spans="1:11" ht="12.75" customHeight="1" x14ac:dyDescent="0.25">
      <c r="A24" s="373"/>
      <c r="B24" s="153"/>
      <c r="C24" s="180">
        <v>4110</v>
      </c>
      <c r="D24" s="173" t="s">
        <v>42</v>
      </c>
      <c r="E24" s="174">
        <v>9785</v>
      </c>
      <c r="F24" s="174">
        <v>9785</v>
      </c>
      <c r="G24" s="175">
        <f t="shared" si="0"/>
        <v>100</v>
      </c>
      <c r="H24" s="174">
        <v>10000</v>
      </c>
      <c r="I24" s="175">
        <f t="shared" si="1"/>
        <v>102.1972406745018</v>
      </c>
      <c r="J24" s="176">
        <f t="shared" si="2"/>
        <v>102.1972406745018</v>
      </c>
      <c r="K24" s="177"/>
    </row>
    <row r="25" spans="1:11" ht="12.75" customHeight="1" x14ac:dyDescent="0.25">
      <c r="A25" s="373"/>
      <c r="B25" s="153"/>
      <c r="C25" s="180">
        <v>4120</v>
      </c>
      <c r="D25" s="173" t="s">
        <v>43</v>
      </c>
      <c r="E25" s="174">
        <v>1255</v>
      </c>
      <c r="F25" s="174">
        <v>1255</v>
      </c>
      <c r="G25" s="175">
        <f t="shared" si="0"/>
        <v>100</v>
      </c>
      <c r="H25" s="174">
        <v>1050</v>
      </c>
      <c r="I25" s="175">
        <f t="shared" si="1"/>
        <v>83.665338645418331</v>
      </c>
      <c r="J25" s="176">
        <f t="shared" si="2"/>
        <v>83.665338645418331</v>
      </c>
      <c r="K25" s="177"/>
    </row>
    <row r="26" spans="1:11" ht="12.75" customHeight="1" x14ac:dyDescent="0.25">
      <c r="A26" s="373"/>
      <c r="B26" s="153"/>
      <c r="C26" s="180">
        <v>4170</v>
      </c>
      <c r="D26" s="173" t="s">
        <v>45</v>
      </c>
      <c r="E26" s="174">
        <v>23000</v>
      </c>
      <c r="F26" s="174">
        <v>23000</v>
      </c>
      <c r="G26" s="175">
        <f t="shared" si="0"/>
        <v>100</v>
      </c>
      <c r="H26" s="174">
        <v>17000</v>
      </c>
      <c r="I26" s="175">
        <f t="shared" si="1"/>
        <v>73.91304347826086</v>
      </c>
      <c r="J26" s="176">
        <f t="shared" si="2"/>
        <v>73.91304347826086</v>
      </c>
      <c r="K26" s="177"/>
    </row>
    <row r="27" spans="1:11" ht="30" customHeight="1" x14ac:dyDescent="0.25">
      <c r="A27" s="373"/>
      <c r="B27" s="153"/>
      <c r="C27" s="181">
        <v>4180</v>
      </c>
      <c r="D27" s="182" t="s">
        <v>230</v>
      </c>
      <c r="E27" s="183">
        <v>401107</v>
      </c>
      <c r="F27" s="183">
        <v>401107</v>
      </c>
      <c r="G27" s="184">
        <f t="shared" si="0"/>
        <v>100</v>
      </c>
      <c r="H27" s="183">
        <v>404000</v>
      </c>
      <c r="I27" s="184">
        <f t="shared" si="1"/>
        <v>100.72125392974942</v>
      </c>
      <c r="J27" s="185">
        <f t="shared" si="2"/>
        <v>100.72125392974942</v>
      </c>
      <c r="K27" s="186"/>
    </row>
    <row r="28" spans="1:11" ht="12.75" customHeight="1" x14ac:dyDescent="0.25">
      <c r="A28" s="376"/>
      <c r="B28" s="1476"/>
      <c r="C28" s="378">
        <v>4210</v>
      </c>
      <c r="D28" s="379" t="s">
        <v>31</v>
      </c>
      <c r="E28" s="380">
        <v>102604</v>
      </c>
      <c r="F28" s="380">
        <v>102604</v>
      </c>
      <c r="G28" s="381">
        <f t="shared" si="0"/>
        <v>100</v>
      </c>
      <c r="H28" s="380">
        <v>75000</v>
      </c>
      <c r="I28" s="381">
        <f t="shared" si="1"/>
        <v>73.096565436045381</v>
      </c>
      <c r="J28" s="382">
        <f t="shared" si="2"/>
        <v>73.096565436045381</v>
      </c>
      <c r="K28" s="383"/>
    </row>
    <row r="29" spans="1:11" ht="12.75" hidden="1" customHeight="1" x14ac:dyDescent="0.25">
      <c r="A29" s="373"/>
      <c r="B29" s="153"/>
      <c r="C29" s="384">
        <v>4230</v>
      </c>
      <c r="D29" s="273" t="s">
        <v>101</v>
      </c>
      <c r="E29" s="274"/>
      <c r="F29" s="274"/>
      <c r="G29" s="275" t="e">
        <f t="shared" si="0"/>
        <v>#DIV/0!</v>
      </c>
      <c r="H29" s="274"/>
      <c r="I29" s="275" t="e">
        <f t="shared" si="1"/>
        <v>#DIV/0!</v>
      </c>
      <c r="J29" s="277" t="e">
        <f t="shared" si="2"/>
        <v>#DIV/0!</v>
      </c>
      <c r="K29" s="278"/>
    </row>
    <row r="30" spans="1:11" ht="12.75" customHeight="1" x14ac:dyDescent="0.25">
      <c r="A30" s="373"/>
      <c r="B30" s="153"/>
      <c r="C30" s="180">
        <v>4250</v>
      </c>
      <c r="D30" s="173" t="s">
        <v>118</v>
      </c>
      <c r="E30" s="174">
        <v>2000</v>
      </c>
      <c r="F30" s="174">
        <v>2000</v>
      </c>
      <c r="G30" s="175">
        <f t="shared" si="0"/>
        <v>100</v>
      </c>
      <c r="H30" s="174">
        <v>4000</v>
      </c>
      <c r="I30" s="175">
        <f t="shared" si="1"/>
        <v>200</v>
      </c>
      <c r="J30" s="176">
        <f t="shared" si="2"/>
        <v>200</v>
      </c>
      <c r="K30" s="177"/>
    </row>
    <row r="31" spans="1:11" ht="12.75" customHeight="1" x14ac:dyDescent="0.25">
      <c r="A31" s="373"/>
      <c r="B31" s="153"/>
      <c r="C31" s="180">
        <v>4260</v>
      </c>
      <c r="D31" s="173" t="s">
        <v>46</v>
      </c>
      <c r="E31" s="174">
        <v>70000</v>
      </c>
      <c r="F31" s="174">
        <v>70000</v>
      </c>
      <c r="G31" s="175">
        <f t="shared" si="0"/>
        <v>100</v>
      </c>
      <c r="H31" s="174">
        <v>70000</v>
      </c>
      <c r="I31" s="175">
        <f t="shared" si="1"/>
        <v>100</v>
      </c>
      <c r="J31" s="176">
        <f t="shared" si="2"/>
        <v>100</v>
      </c>
      <c r="K31" s="177"/>
    </row>
    <row r="32" spans="1:11" ht="12.75" customHeight="1" x14ac:dyDescent="0.25">
      <c r="A32" s="373"/>
      <c r="B32" s="153"/>
      <c r="C32" s="180">
        <v>4270</v>
      </c>
      <c r="D32" s="173" t="s">
        <v>47</v>
      </c>
      <c r="E32" s="174">
        <v>51700</v>
      </c>
      <c r="F32" s="174">
        <v>51700</v>
      </c>
      <c r="G32" s="175">
        <f t="shared" si="0"/>
        <v>100</v>
      </c>
      <c r="H32" s="174">
        <v>5000</v>
      </c>
      <c r="I32" s="175">
        <f t="shared" si="1"/>
        <v>9.6711798839458414</v>
      </c>
      <c r="J32" s="175">
        <f t="shared" si="2"/>
        <v>9.6711798839458414</v>
      </c>
      <c r="K32" s="177"/>
    </row>
    <row r="33" spans="1:11" ht="12.75" customHeight="1" x14ac:dyDescent="0.25">
      <c r="A33" s="373"/>
      <c r="B33" s="153"/>
      <c r="C33" s="180">
        <v>4280</v>
      </c>
      <c r="D33" s="173" t="s">
        <v>48</v>
      </c>
      <c r="E33" s="174">
        <v>7000</v>
      </c>
      <c r="F33" s="174">
        <v>7000</v>
      </c>
      <c r="G33" s="175">
        <f t="shared" si="0"/>
        <v>100</v>
      </c>
      <c r="H33" s="174">
        <v>7000</v>
      </c>
      <c r="I33" s="175">
        <f t="shared" si="1"/>
        <v>100</v>
      </c>
      <c r="J33" s="175">
        <f t="shared" si="2"/>
        <v>100</v>
      </c>
      <c r="K33" s="177"/>
    </row>
    <row r="34" spans="1:11" ht="12.75" customHeight="1" x14ac:dyDescent="0.25">
      <c r="A34" s="373"/>
      <c r="B34" s="153"/>
      <c r="C34" s="180">
        <v>4300</v>
      </c>
      <c r="D34" s="187" t="s">
        <v>22</v>
      </c>
      <c r="E34" s="174">
        <v>46024</v>
      </c>
      <c r="F34" s="174">
        <v>46024</v>
      </c>
      <c r="G34" s="175">
        <f t="shared" si="0"/>
        <v>100</v>
      </c>
      <c r="H34" s="174">
        <v>35000</v>
      </c>
      <c r="I34" s="175">
        <f t="shared" si="1"/>
        <v>76.047279680166866</v>
      </c>
      <c r="J34" s="176">
        <f t="shared" si="2"/>
        <v>76.047279680166866</v>
      </c>
      <c r="K34" s="177"/>
    </row>
    <row r="35" spans="1:11" ht="20.25" customHeight="1" x14ac:dyDescent="0.25">
      <c r="A35" s="373"/>
      <c r="B35" s="153"/>
      <c r="C35" s="181">
        <v>4360</v>
      </c>
      <c r="D35" s="935" t="s">
        <v>228</v>
      </c>
      <c r="E35" s="190">
        <v>14000</v>
      </c>
      <c r="F35" s="190">
        <v>14000</v>
      </c>
      <c r="G35" s="184">
        <f t="shared" si="0"/>
        <v>100</v>
      </c>
      <c r="H35" s="190">
        <v>12000</v>
      </c>
      <c r="I35" s="184">
        <f t="shared" si="1"/>
        <v>85.714285714285708</v>
      </c>
      <c r="J35" s="185">
        <f t="shared" si="2"/>
        <v>85.714285714285708</v>
      </c>
      <c r="K35" s="177"/>
    </row>
    <row r="36" spans="1:11" ht="12.75" customHeight="1" x14ac:dyDescent="0.25">
      <c r="A36" s="373"/>
      <c r="B36" s="149"/>
      <c r="C36" s="180">
        <v>4410</v>
      </c>
      <c r="D36" s="173" t="s">
        <v>54</v>
      </c>
      <c r="E36" s="174">
        <v>4000</v>
      </c>
      <c r="F36" s="174">
        <v>4000</v>
      </c>
      <c r="G36" s="175">
        <f t="shared" si="0"/>
        <v>100</v>
      </c>
      <c r="H36" s="174">
        <v>3000</v>
      </c>
      <c r="I36" s="175">
        <f t="shared" si="1"/>
        <v>75</v>
      </c>
      <c r="J36" s="176">
        <f t="shared" si="2"/>
        <v>75</v>
      </c>
      <c r="K36" s="177"/>
    </row>
    <row r="37" spans="1:11" ht="12.75" customHeight="1" x14ac:dyDescent="0.25">
      <c r="A37" s="373"/>
      <c r="B37" s="149"/>
      <c r="C37" s="180">
        <v>4430</v>
      </c>
      <c r="D37" s="173" t="s">
        <v>91</v>
      </c>
      <c r="E37" s="174">
        <v>8976</v>
      </c>
      <c r="F37" s="174">
        <v>8976</v>
      </c>
      <c r="G37" s="175">
        <f t="shared" si="0"/>
        <v>100</v>
      </c>
      <c r="H37" s="174">
        <v>5000</v>
      </c>
      <c r="I37" s="175">
        <f t="shared" si="1"/>
        <v>55.70409982174688</v>
      </c>
      <c r="J37" s="176">
        <f t="shared" si="2"/>
        <v>55.70409982174688</v>
      </c>
      <c r="K37" s="177"/>
    </row>
    <row r="38" spans="1:11" ht="12.75" customHeight="1" x14ac:dyDescent="0.25">
      <c r="A38" s="373"/>
      <c r="B38" s="149"/>
      <c r="C38" s="180">
        <v>4440</v>
      </c>
      <c r="D38" s="173" t="s">
        <v>55</v>
      </c>
      <c r="E38" s="174">
        <v>1186</v>
      </c>
      <c r="F38" s="174">
        <v>1186</v>
      </c>
      <c r="G38" s="175">
        <f t="shared" si="0"/>
        <v>100</v>
      </c>
      <c r="H38" s="174">
        <v>1000</v>
      </c>
      <c r="I38" s="175">
        <f t="shared" si="1"/>
        <v>84.317032040472171</v>
      </c>
      <c r="J38" s="176">
        <f t="shared" si="2"/>
        <v>84.317032040472171</v>
      </c>
      <c r="K38" s="177"/>
    </row>
    <row r="39" spans="1:11" ht="12.75" customHeight="1" x14ac:dyDescent="0.25">
      <c r="A39" s="373"/>
      <c r="B39" s="149"/>
      <c r="C39" s="180">
        <v>4480</v>
      </c>
      <c r="D39" s="173" t="s">
        <v>56</v>
      </c>
      <c r="E39" s="174">
        <v>8800</v>
      </c>
      <c r="F39" s="174">
        <v>8800</v>
      </c>
      <c r="G39" s="175">
        <f t="shared" si="0"/>
        <v>100</v>
      </c>
      <c r="H39" s="174">
        <v>9200</v>
      </c>
      <c r="I39" s="175">
        <f t="shared" si="1"/>
        <v>104.54545454545455</v>
      </c>
      <c r="J39" s="176">
        <f t="shared" si="2"/>
        <v>104.54545454545455</v>
      </c>
      <c r="K39" s="177"/>
    </row>
    <row r="40" spans="1:11" ht="12.75" customHeight="1" x14ac:dyDescent="0.25">
      <c r="A40" s="1045"/>
      <c r="B40" s="283"/>
      <c r="C40" s="180">
        <v>4510</v>
      </c>
      <c r="D40" s="173" t="s">
        <v>104</v>
      </c>
      <c r="E40" s="174">
        <v>596</v>
      </c>
      <c r="F40" s="174">
        <v>596</v>
      </c>
      <c r="G40" s="175">
        <f t="shared" si="0"/>
        <v>100</v>
      </c>
      <c r="H40" s="174">
        <v>600</v>
      </c>
      <c r="I40" s="175">
        <f t="shared" si="1"/>
        <v>100.67114093959732</v>
      </c>
      <c r="J40" s="176">
        <f t="shared" si="2"/>
        <v>100.67114093959732</v>
      </c>
      <c r="K40" s="177"/>
    </row>
    <row r="41" spans="1:11" ht="33.75" hidden="1" customHeight="1" x14ac:dyDescent="0.25">
      <c r="A41" s="1045"/>
      <c r="B41" s="283"/>
      <c r="C41" s="385">
        <v>4520</v>
      </c>
      <c r="D41" s="182" t="s">
        <v>58</v>
      </c>
      <c r="E41" s="386"/>
      <c r="F41" s="386"/>
      <c r="G41" s="387" t="e">
        <f t="shared" si="0"/>
        <v>#DIV/0!</v>
      </c>
      <c r="H41" s="386"/>
      <c r="I41" s="387" t="e">
        <f t="shared" si="1"/>
        <v>#DIV/0!</v>
      </c>
      <c r="J41" s="388" t="e">
        <f t="shared" si="2"/>
        <v>#DIV/0!</v>
      </c>
      <c r="K41" s="389"/>
    </row>
    <row r="42" spans="1:11" ht="12.75" customHeight="1" x14ac:dyDescent="0.25">
      <c r="A42" s="1045"/>
      <c r="B42" s="283"/>
      <c r="C42" s="385">
        <v>4550</v>
      </c>
      <c r="D42" s="182" t="s">
        <v>119</v>
      </c>
      <c r="E42" s="386">
        <v>800</v>
      </c>
      <c r="F42" s="386">
        <v>800</v>
      </c>
      <c r="G42" s="387">
        <f t="shared" si="0"/>
        <v>100</v>
      </c>
      <c r="H42" s="386">
        <v>700</v>
      </c>
      <c r="I42" s="387">
        <f t="shared" si="1"/>
        <v>87.5</v>
      </c>
      <c r="J42" s="387">
        <f t="shared" si="2"/>
        <v>87.5</v>
      </c>
      <c r="K42" s="389"/>
    </row>
    <row r="43" spans="1:11" ht="12.75" hidden="1" customHeight="1" x14ac:dyDescent="0.25">
      <c r="A43" s="1045"/>
      <c r="B43" s="283"/>
      <c r="C43" s="385">
        <v>4610</v>
      </c>
      <c r="D43" s="196" t="s">
        <v>93</v>
      </c>
      <c r="E43" s="386"/>
      <c r="F43" s="386"/>
      <c r="G43" s="387" t="e">
        <f t="shared" si="0"/>
        <v>#DIV/0!</v>
      </c>
      <c r="H43" s="386"/>
      <c r="I43" s="387" t="e">
        <f t="shared" si="1"/>
        <v>#DIV/0!</v>
      </c>
      <c r="J43" s="387" t="e">
        <f t="shared" si="2"/>
        <v>#DIV/0!</v>
      </c>
      <c r="K43" s="389"/>
    </row>
    <row r="44" spans="1:11" ht="12.75" hidden="1" customHeight="1" x14ac:dyDescent="0.25">
      <c r="A44" s="1045"/>
      <c r="B44" s="283"/>
      <c r="C44" s="385">
        <v>6050</v>
      </c>
      <c r="D44" s="264" t="s">
        <v>61</v>
      </c>
      <c r="E44" s="386"/>
      <c r="F44" s="386"/>
      <c r="G44" s="387" t="e">
        <f t="shared" si="0"/>
        <v>#DIV/0!</v>
      </c>
      <c r="H44" s="386"/>
      <c r="I44" s="888" t="e">
        <f t="shared" si="1"/>
        <v>#DIV/0!</v>
      </c>
      <c r="J44" s="387" t="e">
        <f t="shared" si="2"/>
        <v>#DIV/0!</v>
      </c>
      <c r="K44" s="389"/>
    </row>
    <row r="45" spans="1:11" ht="12.75" hidden="1" customHeight="1" x14ac:dyDescent="0.25">
      <c r="A45" s="1045"/>
      <c r="B45" s="283"/>
      <c r="C45" s="390">
        <v>6060</v>
      </c>
      <c r="D45" s="209" t="s">
        <v>62</v>
      </c>
      <c r="E45" s="391"/>
      <c r="F45" s="391"/>
      <c r="G45" s="392" t="e">
        <f t="shared" si="0"/>
        <v>#DIV/0!</v>
      </c>
      <c r="H45" s="391"/>
      <c r="I45" s="392"/>
      <c r="J45" s="392" t="e">
        <f t="shared" si="2"/>
        <v>#DIV/0!</v>
      </c>
      <c r="K45" s="393"/>
    </row>
    <row r="46" spans="1:11" ht="15" customHeight="1" x14ac:dyDescent="0.25">
      <c r="A46" s="1046"/>
      <c r="B46" s="114">
        <v>75414</v>
      </c>
      <c r="C46" s="114"/>
      <c r="D46" s="114" t="s">
        <v>120</v>
      </c>
      <c r="E46" s="140">
        <f>SUM(E47:E49)</f>
        <v>5500</v>
      </c>
      <c r="F46" s="140">
        <f>SUM(F47:F49)</f>
        <v>5500</v>
      </c>
      <c r="G46" s="141">
        <f t="shared" si="0"/>
        <v>100</v>
      </c>
      <c r="H46" s="140">
        <f>SUM(H47:H49)</f>
        <v>8000</v>
      </c>
      <c r="I46" s="141">
        <f t="shared" si="1"/>
        <v>145.45454545454547</v>
      </c>
      <c r="J46" s="141">
        <f t="shared" si="2"/>
        <v>145.45454545454547</v>
      </c>
      <c r="K46" s="222"/>
    </row>
    <row r="47" spans="1:11" ht="15" hidden="1" customHeight="1" x14ac:dyDescent="0.25">
      <c r="A47" s="1046"/>
      <c r="B47" s="271"/>
      <c r="C47" s="991">
        <v>4190</v>
      </c>
      <c r="D47" s="1041" t="s">
        <v>220</v>
      </c>
      <c r="E47" s="994"/>
      <c r="F47" s="994"/>
      <c r="G47" s="1034" t="e">
        <f t="shared" si="0"/>
        <v>#DIV/0!</v>
      </c>
      <c r="H47" s="994"/>
      <c r="I47" s="1034" t="e">
        <f>SUM(H47/F47*100)</f>
        <v>#DIV/0!</v>
      </c>
      <c r="J47" s="1034" t="e">
        <f>SUM(H47/E47*100)</f>
        <v>#DIV/0!</v>
      </c>
      <c r="K47" s="1057"/>
    </row>
    <row r="48" spans="1:11" ht="13.8" x14ac:dyDescent="0.25">
      <c r="A48" s="1046"/>
      <c r="B48" s="283"/>
      <c r="C48" s="180">
        <v>4210</v>
      </c>
      <c r="D48" s="173" t="s">
        <v>31</v>
      </c>
      <c r="E48" s="174">
        <v>3200</v>
      </c>
      <c r="F48" s="174">
        <v>3200</v>
      </c>
      <c r="G48" s="175">
        <f t="shared" si="0"/>
        <v>100</v>
      </c>
      <c r="H48" s="174">
        <v>3200</v>
      </c>
      <c r="I48" s="175">
        <f t="shared" si="1"/>
        <v>100</v>
      </c>
      <c r="J48" s="175">
        <f t="shared" si="2"/>
        <v>100</v>
      </c>
      <c r="K48" s="177"/>
    </row>
    <row r="49" spans="1:11" ht="13.8" x14ac:dyDescent="0.25">
      <c r="A49" s="1582"/>
      <c r="B49" s="283"/>
      <c r="C49" s="107">
        <v>4300</v>
      </c>
      <c r="D49" s="108" t="s">
        <v>22</v>
      </c>
      <c r="E49" s="329">
        <v>2300</v>
      </c>
      <c r="F49" s="329">
        <v>2300</v>
      </c>
      <c r="G49" s="112">
        <f t="shared" si="0"/>
        <v>100</v>
      </c>
      <c r="H49" s="329">
        <v>4800</v>
      </c>
      <c r="I49" s="112">
        <f t="shared" si="1"/>
        <v>208.69565217391303</v>
      </c>
      <c r="J49" s="112">
        <f t="shared" si="2"/>
        <v>208.69565217391303</v>
      </c>
      <c r="K49" s="330"/>
    </row>
    <row r="50" spans="1:11" ht="15" customHeight="1" x14ac:dyDescent="0.25">
      <c r="A50" s="1582"/>
      <c r="B50" s="1042">
        <v>75421</v>
      </c>
      <c r="C50" s="1011"/>
      <c r="D50" s="1042" t="s">
        <v>121</v>
      </c>
      <c r="E50" s="1043">
        <f>SUM(E51:E53)</f>
        <v>12000</v>
      </c>
      <c r="F50" s="1043">
        <f>SUM(F51:F53)</f>
        <v>12000</v>
      </c>
      <c r="G50" s="1044">
        <f t="shared" si="0"/>
        <v>100</v>
      </c>
      <c r="H50" s="1043">
        <f>SUM(H51:H53)</f>
        <v>17000</v>
      </c>
      <c r="I50" s="1044">
        <f t="shared" si="1"/>
        <v>141.66666666666669</v>
      </c>
      <c r="J50" s="1319">
        <f t="shared" si="2"/>
        <v>141.66666666666669</v>
      </c>
      <c r="K50" s="1022"/>
    </row>
    <row r="51" spans="1:11" ht="15" customHeight="1" x14ac:dyDescent="0.25">
      <c r="A51" s="1582"/>
      <c r="B51" s="1579"/>
      <c r="C51" s="991">
        <v>4170</v>
      </c>
      <c r="D51" s="996" t="s">
        <v>45</v>
      </c>
      <c r="E51" s="994">
        <v>1000</v>
      </c>
      <c r="F51" s="994">
        <v>1000</v>
      </c>
      <c r="G51" s="1034">
        <f t="shared" si="0"/>
        <v>100</v>
      </c>
      <c r="H51" s="994">
        <v>10000</v>
      </c>
      <c r="I51" s="1034">
        <f>SUM(H51/F51*100)</f>
        <v>1000</v>
      </c>
      <c r="J51" s="1034">
        <f>SUM(H51/E51*100)</f>
        <v>1000</v>
      </c>
      <c r="K51" s="1027"/>
    </row>
    <row r="52" spans="1:11" ht="13.8" x14ac:dyDescent="0.25">
      <c r="A52" s="1582"/>
      <c r="B52" s="1580"/>
      <c r="C52" s="1047">
        <v>4210</v>
      </c>
      <c r="D52" s="754" t="s">
        <v>31</v>
      </c>
      <c r="E52" s="1048">
        <v>6000</v>
      </c>
      <c r="F52" s="1048">
        <v>6000</v>
      </c>
      <c r="G52" s="1049">
        <f t="shared" si="0"/>
        <v>100</v>
      </c>
      <c r="H52" s="1048">
        <v>3000</v>
      </c>
      <c r="I52" s="1049">
        <f t="shared" si="1"/>
        <v>50</v>
      </c>
      <c r="J52" s="1050">
        <f t="shared" si="2"/>
        <v>50</v>
      </c>
      <c r="K52" s="754"/>
    </row>
    <row r="53" spans="1:11" ht="13.8" x14ac:dyDescent="0.25">
      <c r="A53" s="1582"/>
      <c r="B53" s="1581"/>
      <c r="C53" s="1051">
        <v>4300</v>
      </c>
      <c r="D53" s="1052" t="s">
        <v>22</v>
      </c>
      <c r="E53" s="1053">
        <v>5000</v>
      </c>
      <c r="F53" s="1053">
        <v>5000</v>
      </c>
      <c r="G53" s="1054">
        <f t="shared" si="0"/>
        <v>100</v>
      </c>
      <c r="H53" s="1053">
        <v>4000</v>
      </c>
      <c r="I53" s="1054">
        <f t="shared" si="1"/>
        <v>80</v>
      </c>
      <c r="J53" s="1055">
        <f t="shared" si="2"/>
        <v>80</v>
      </c>
      <c r="K53" s="1056"/>
    </row>
    <row r="54" spans="1:11" ht="13.8" x14ac:dyDescent="0.25">
      <c r="A54" s="1582"/>
      <c r="B54" s="397">
        <v>75495</v>
      </c>
      <c r="C54" s="398"/>
      <c r="D54" s="398" t="s">
        <v>71</v>
      </c>
      <c r="E54" s="401">
        <f>SUM(E55:E55)</f>
        <v>25000</v>
      </c>
      <c r="F54" s="401">
        <f>SUM(F55:F55)</f>
        <v>25000</v>
      </c>
      <c r="G54" s="1044">
        <f t="shared" si="0"/>
        <v>100</v>
      </c>
      <c r="H54" s="401">
        <f>SUM(H55:H55)</f>
        <v>35000</v>
      </c>
      <c r="I54" s="1044">
        <f t="shared" ref="I54" si="5">SUM(H54/F54*100)</f>
        <v>140</v>
      </c>
      <c r="J54" s="1319">
        <f t="shared" ref="J54" si="6">SUM(H54/E54*100)</f>
        <v>140</v>
      </c>
      <c r="K54" s="398"/>
    </row>
    <row r="55" spans="1:11" ht="13.8" x14ac:dyDescent="0.25">
      <c r="A55" s="1583"/>
      <c r="B55" s="1199"/>
      <c r="C55" s="1200">
        <v>4210</v>
      </c>
      <c r="D55" s="379" t="s">
        <v>31</v>
      </c>
      <c r="E55" s="1201">
        <v>25000</v>
      </c>
      <c r="F55" s="1201">
        <v>25000</v>
      </c>
      <c r="G55" s="1034">
        <f t="shared" si="0"/>
        <v>100</v>
      </c>
      <c r="H55" s="1201">
        <v>35000</v>
      </c>
      <c r="I55" s="1034">
        <f>SUM(H55/F55*100)</f>
        <v>140</v>
      </c>
      <c r="J55" s="1034">
        <f>SUM(H55/E55*100)</f>
        <v>140</v>
      </c>
      <c r="K55" s="1200"/>
    </row>
  </sheetData>
  <sheetProtection selectLockedCells="1" selectUnlockedCells="1"/>
  <mergeCells count="4">
    <mergeCell ref="D4:F4"/>
    <mergeCell ref="D6:D8"/>
    <mergeCell ref="B51:B53"/>
    <mergeCell ref="A49:A55"/>
  </mergeCells>
  <phoneticPr fontId="7" type="noConversion"/>
  <printOptions horizontalCentered="1"/>
  <pageMargins left="0.70866141732283472" right="0.70866141732283472" top="0.98425196850393704" bottom="0.70866141732283472" header="0" footer="0"/>
  <pageSetup paperSize="9" scale="81" firstPageNumber="0" orientation="landscape" r:id="rId1"/>
  <headerFooter alignWithMargins="0"/>
  <rowBreaks count="1" manualBreakCount="1">
    <brk id="2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21</vt:i4>
      </vt:variant>
      <vt:variant>
        <vt:lpstr>Zakresy nazwane</vt:lpstr>
      </vt:variant>
      <vt:variant>
        <vt:i4>20</vt:i4>
      </vt:variant>
    </vt:vector>
  </HeadingPairs>
  <TitlesOfParts>
    <vt:vector size="41" baseType="lpstr">
      <vt:lpstr>Dział 010</vt:lpstr>
      <vt:lpstr>Dział 020</vt:lpstr>
      <vt:lpstr>Dział 600</vt:lpstr>
      <vt:lpstr>Dział 630</vt:lpstr>
      <vt:lpstr>Dział 700</vt:lpstr>
      <vt:lpstr>Dział 710</vt:lpstr>
      <vt:lpstr>Dział 750</vt:lpstr>
      <vt:lpstr>Dział 752</vt:lpstr>
      <vt:lpstr>dział 754</vt:lpstr>
      <vt:lpstr>dział 755</vt:lpstr>
      <vt:lpstr>Dział 757</vt:lpstr>
      <vt:lpstr>Dział 758</vt:lpstr>
      <vt:lpstr>Dział 801</vt:lpstr>
      <vt:lpstr>Dział 851</vt:lpstr>
      <vt:lpstr>Dział 852</vt:lpstr>
      <vt:lpstr>Dział 853</vt:lpstr>
      <vt:lpstr>Dział 854</vt:lpstr>
      <vt:lpstr>855</vt:lpstr>
      <vt:lpstr>Dział 900</vt:lpstr>
      <vt:lpstr>Dział 921</vt:lpstr>
      <vt:lpstr>Dział 926</vt:lpstr>
      <vt:lpstr>'855'!Obszar_wydruku</vt:lpstr>
      <vt:lpstr>'Dział 010'!Obszar_wydruku</vt:lpstr>
      <vt:lpstr>'Dział 600'!Obszar_wydruku</vt:lpstr>
      <vt:lpstr>'dział 754'!Obszar_wydruku</vt:lpstr>
      <vt:lpstr>'dział 755'!Obszar_wydruku</vt:lpstr>
      <vt:lpstr>'Dział 757'!Obszar_wydruku</vt:lpstr>
      <vt:lpstr>'Dział 758'!Obszar_wydruku</vt:lpstr>
      <vt:lpstr>'Dział 801'!Obszar_wydruku</vt:lpstr>
      <vt:lpstr>'Dział 852'!Obszar_wydruku</vt:lpstr>
      <vt:lpstr>'Dział 853'!Obszar_wydruku</vt:lpstr>
      <vt:lpstr>'855'!Tytuły_wydruku</vt:lpstr>
      <vt:lpstr>'Dział 600'!Tytuły_wydruku</vt:lpstr>
      <vt:lpstr>'Dział 710'!Tytuły_wydruku</vt:lpstr>
      <vt:lpstr>'Dział 750'!Tytuły_wydruku</vt:lpstr>
      <vt:lpstr>'dział 754'!Tytuły_wydruku</vt:lpstr>
      <vt:lpstr>'dział 755'!Tytuły_wydruku</vt:lpstr>
      <vt:lpstr>'Dział 801'!Tytuły_wydruku</vt:lpstr>
      <vt:lpstr>'Dział 852'!Tytuły_wydruku</vt:lpstr>
      <vt:lpstr>'Dział 853'!Tytuły_wydruku</vt:lpstr>
      <vt:lpstr>'Dział 854'!Tytuły_wydruku</vt:lpstr>
    </vt:vector>
  </TitlesOfParts>
  <Company>Starostwo Powiatowe Braniewo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Starostwo Powiatowe Braniewo</dc:creator>
  <cp:lastModifiedBy>Starostwo Braniewo</cp:lastModifiedBy>
  <cp:lastPrinted>2017-11-09T07:53:00Z</cp:lastPrinted>
  <dcterms:created xsi:type="dcterms:W3CDTF">2014-11-05T08:28:22Z</dcterms:created>
  <dcterms:modified xsi:type="dcterms:W3CDTF">2017-11-09T08:06:31Z</dcterms:modified>
</cp:coreProperties>
</file>