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5360" windowHeight="7656" tabRatio="728" firstSheet="10" activeTab="17"/>
  </bookViews>
  <sheets>
    <sheet name="Dział 010" sheetId="1" r:id="rId1"/>
    <sheet name="Dział 020" sheetId="2" r:id="rId2"/>
    <sheet name="Dział 600" sheetId="3" r:id="rId3"/>
    <sheet name="Dział 630" sheetId="4" r:id="rId4"/>
    <sheet name="Dział 700" sheetId="5" r:id="rId5"/>
    <sheet name="Dział 710" sheetId="6" r:id="rId6"/>
    <sheet name="Dział 750" sheetId="7" r:id="rId7"/>
    <sheet name="Dział 751" sheetId="8" r:id="rId8"/>
    <sheet name="Dział 752" sheetId="9" r:id="rId9"/>
    <sheet name="dział 754" sheetId="10" r:id="rId10"/>
    <sheet name="dział 755" sheetId="27" r:id="rId11"/>
    <sheet name="Dział 757" sheetId="11" r:id="rId12"/>
    <sheet name="Dział 758" sheetId="12" r:id="rId13"/>
    <sheet name="Dział 801" sheetId="13" r:id="rId14"/>
    <sheet name="Dział 851" sheetId="14" r:id="rId15"/>
    <sheet name="Dział 852" sheetId="15" r:id="rId16"/>
    <sheet name="Dział 853" sheetId="16" r:id="rId17"/>
    <sheet name="Dział 854" sheetId="17" r:id="rId18"/>
    <sheet name="855" sheetId="28" r:id="rId19"/>
    <sheet name="Dział 900" sheetId="18" r:id="rId20"/>
    <sheet name="Dział 921" sheetId="19" r:id="rId21"/>
    <sheet name="Dział 926" sheetId="20" r:id="rId22"/>
  </sheets>
  <definedNames>
    <definedName name="_xlnm.Print_Area" localSheetId="18">'855'!$A$1:$K$69</definedName>
    <definedName name="_xlnm.Print_Area" localSheetId="0">'Dział 010'!$A$1:$K$14</definedName>
    <definedName name="_xlnm.Print_Area" localSheetId="9">'dział 754'!$A$1:$K$58</definedName>
    <definedName name="_xlnm.Print_Area" localSheetId="10">'dział 755'!$A$1:$K$20</definedName>
    <definedName name="_xlnm.Print_Area" localSheetId="11">'Dział 757'!$A$1:$K$12</definedName>
    <definedName name="_xlnm.Print_Area" localSheetId="12">'Dział 758'!$A$1:$K$15</definedName>
    <definedName name="_xlnm.Print_Area" localSheetId="13">'Dział 801'!$A$1:$K$435</definedName>
    <definedName name="_xlnm.Print_Area" localSheetId="15">'Dział 852'!$A$1:$K$102</definedName>
    <definedName name="_xlnm.Print_Area" localSheetId="16">'Dział 853'!$A$1:$K$157</definedName>
    <definedName name="_xlnm.Print_Titles" localSheetId="18">'855'!$6:$9</definedName>
    <definedName name="_xlnm.Print_Titles" localSheetId="2">'Dział 600'!$6:$9</definedName>
    <definedName name="_xlnm.Print_Titles" localSheetId="5">'Dział 710'!$6:$9</definedName>
    <definedName name="_xlnm.Print_Titles" localSheetId="6">'Dział 750'!$6:$9</definedName>
    <definedName name="_xlnm.Print_Titles" localSheetId="9">'dział 754'!$6:$9</definedName>
    <definedName name="_xlnm.Print_Titles" localSheetId="10">'dział 755'!$6:$9</definedName>
    <definedName name="_xlnm.Print_Titles" localSheetId="13">'Dział 801'!$6:$9</definedName>
    <definedName name="_xlnm.Print_Titles" localSheetId="15">'Dział 852'!$6:$9</definedName>
    <definedName name="_xlnm.Print_Titles" localSheetId="16">'Dział 853'!$6:$9</definedName>
    <definedName name="_xlnm.Print_Titles" localSheetId="17">'Dział 854'!$5:$8</definedName>
  </definedNames>
  <calcPr calcId="145621"/>
</workbook>
</file>

<file path=xl/calcChain.xml><?xml version="1.0" encoding="utf-8"?>
<calcChain xmlns="http://schemas.openxmlformats.org/spreadsheetml/2006/main">
  <c r="J30" i="20" l="1"/>
  <c r="I30" i="20"/>
  <c r="I15" i="12"/>
  <c r="I14" i="12"/>
  <c r="J15" i="14" l="1"/>
  <c r="I15" i="14"/>
  <c r="J14" i="14"/>
  <c r="I14" i="14"/>
  <c r="J13" i="14"/>
  <c r="I13" i="14"/>
  <c r="J12" i="14"/>
  <c r="I12" i="14"/>
  <c r="G15" i="14"/>
  <c r="G14" i="14"/>
  <c r="G13" i="14"/>
  <c r="G12" i="14"/>
  <c r="H135" i="13" l="1"/>
  <c r="J32" i="17" l="1"/>
  <c r="I32" i="17"/>
  <c r="J69" i="17"/>
  <c r="I69" i="17"/>
  <c r="H68" i="17"/>
  <c r="J57" i="17"/>
  <c r="I57" i="17"/>
  <c r="G57" i="17"/>
  <c r="J37" i="17"/>
  <c r="G139" i="13"/>
  <c r="G138" i="13"/>
  <c r="G137" i="13"/>
  <c r="I139" i="13"/>
  <c r="I138" i="13"/>
  <c r="I137" i="13"/>
  <c r="J76" i="15" l="1"/>
  <c r="I76" i="15"/>
  <c r="G76" i="15"/>
  <c r="J350" i="13"/>
  <c r="I350" i="13"/>
  <c r="J353" i="13"/>
  <c r="I353" i="13"/>
  <c r="I378" i="13"/>
  <c r="I377" i="13"/>
  <c r="J62" i="7" l="1"/>
  <c r="I62" i="7"/>
  <c r="J65" i="7"/>
  <c r="I65" i="7"/>
  <c r="H58" i="7" l="1"/>
  <c r="H69" i="7" l="1"/>
  <c r="H61" i="7"/>
  <c r="H27" i="7"/>
  <c r="H21" i="7"/>
  <c r="H10" i="7" l="1"/>
  <c r="H12" i="12" l="1"/>
  <c r="H13" i="12"/>
  <c r="I33" i="7" l="1"/>
  <c r="G62" i="7" l="1"/>
  <c r="G65" i="7"/>
  <c r="F16" i="28" l="1"/>
  <c r="E16" i="28"/>
  <c r="F15" i="28"/>
  <c r="E15" i="28"/>
  <c r="I23" i="20" l="1"/>
  <c r="H385" i="13" l="1"/>
  <c r="H87" i="17" l="1"/>
  <c r="F87" i="17"/>
  <c r="E87" i="17"/>
  <c r="F14" i="9"/>
  <c r="E14" i="9"/>
  <c r="G22" i="9"/>
  <c r="J22" i="9"/>
  <c r="F61" i="7"/>
  <c r="E61" i="7"/>
  <c r="G90" i="17"/>
  <c r="J90" i="17"/>
  <c r="H11" i="14"/>
  <c r="F11" i="14"/>
  <c r="E11" i="14"/>
  <c r="J139" i="13"/>
  <c r="J138" i="13"/>
  <c r="J137" i="13"/>
  <c r="F135" i="13"/>
  <c r="E135" i="13"/>
  <c r="E115" i="13" s="1"/>
  <c r="F12" i="12"/>
  <c r="E12" i="12"/>
  <c r="G33" i="7"/>
  <c r="J33" i="7"/>
  <c r="J16" i="1"/>
  <c r="I16" i="1"/>
  <c r="J15" i="1"/>
  <c r="I15" i="1"/>
  <c r="G16" i="1"/>
  <c r="G15" i="1"/>
  <c r="H15" i="1"/>
  <c r="F15" i="1"/>
  <c r="E15" i="1"/>
  <c r="G135" i="13" l="1"/>
  <c r="F115" i="13"/>
  <c r="J135" i="13"/>
  <c r="I135" i="13"/>
  <c r="G26" i="10"/>
  <c r="H75" i="15"/>
  <c r="F75" i="15"/>
  <c r="E75" i="15"/>
  <c r="G44" i="15" l="1"/>
  <c r="J44" i="15"/>
  <c r="G67" i="17"/>
  <c r="J67" i="17"/>
  <c r="H129" i="17"/>
  <c r="F129" i="17"/>
  <c r="E129" i="17"/>
  <c r="G32" i="17"/>
  <c r="G23" i="20"/>
  <c r="J23" i="20"/>
  <c r="H353" i="13"/>
  <c r="F353" i="13"/>
  <c r="E353" i="13"/>
  <c r="G378" i="13"/>
  <c r="J378" i="13"/>
  <c r="G377" i="13"/>
  <c r="J377" i="13"/>
  <c r="G81" i="13"/>
  <c r="I81" i="13"/>
  <c r="J81" i="13"/>
  <c r="H47" i="28" l="1"/>
  <c r="H56" i="28"/>
  <c r="H54" i="28" s="1"/>
  <c r="J78" i="7"/>
  <c r="I78" i="7"/>
  <c r="G78" i="7"/>
  <c r="J26" i="7"/>
  <c r="I26" i="7"/>
  <c r="G26" i="7"/>
  <c r="J28" i="5"/>
  <c r="I28" i="5"/>
  <c r="J27" i="5"/>
  <c r="I27" i="5"/>
  <c r="G28" i="5"/>
  <c r="H23" i="28" l="1"/>
  <c r="H48" i="17" l="1"/>
  <c r="F48" i="17"/>
  <c r="E48" i="17"/>
  <c r="F21" i="7"/>
  <c r="E21" i="7"/>
  <c r="F11" i="17"/>
  <c r="E11" i="17"/>
  <c r="H11" i="17"/>
  <c r="I373" i="13" l="1"/>
  <c r="H51" i="13" l="1"/>
  <c r="H33" i="16" l="1"/>
  <c r="J22" i="18" l="1"/>
  <c r="I22" i="18"/>
  <c r="J38" i="17"/>
  <c r="I38" i="17"/>
  <c r="J36" i="17"/>
  <c r="I36" i="17"/>
  <c r="G36" i="17"/>
  <c r="J108" i="16"/>
  <c r="I108" i="16"/>
  <c r="J107" i="16"/>
  <c r="I107" i="16"/>
  <c r="J106" i="16"/>
  <c r="I106" i="16"/>
  <c r="J105" i="16"/>
  <c r="I105" i="16"/>
  <c r="J130" i="16"/>
  <c r="I130" i="16"/>
  <c r="J129" i="16"/>
  <c r="I129" i="16"/>
  <c r="J118" i="16"/>
  <c r="I118" i="16"/>
  <c r="J117" i="16"/>
  <c r="I117" i="16"/>
  <c r="G130" i="16"/>
  <c r="G129" i="16"/>
  <c r="G118" i="16"/>
  <c r="G117" i="16"/>
  <c r="G108" i="16"/>
  <c r="G107" i="16"/>
  <c r="G106" i="16"/>
  <c r="G105" i="16"/>
  <c r="I51" i="16"/>
  <c r="I48" i="16"/>
  <c r="J34" i="16"/>
  <c r="I34" i="16"/>
  <c r="G34" i="16"/>
  <c r="I70" i="15"/>
  <c r="J72" i="13"/>
  <c r="I72" i="13"/>
  <c r="G72" i="13"/>
  <c r="J71" i="13"/>
  <c r="I71" i="13"/>
  <c r="G71" i="13"/>
  <c r="J70" i="13"/>
  <c r="I70" i="13"/>
  <c r="G70" i="13"/>
  <c r="J69" i="13"/>
  <c r="I69" i="13"/>
  <c r="G69" i="13"/>
  <c r="J68" i="13"/>
  <c r="I68" i="13"/>
  <c r="G68" i="13"/>
  <c r="J67" i="13"/>
  <c r="I67" i="13"/>
  <c r="G67" i="13"/>
  <c r="J66" i="13"/>
  <c r="I66" i="13"/>
  <c r="G66" i="13"/>
  <c r="J65" i="13"/>
  <c r="I65" i="13"/>
  <c r="G65" i="13"/>
  <c r="J64" i="13"/>
  <c r="I64" i="13"/>
  <c r="G64" i="13"/>
  <c r="J63" i="13"/>
  <c r="I63" i="13"/>
  <c r="G63" i="13"/>
  <c r="J62" i="13"/>
  <c r="I62" i="13"/>
  <c r="G62" i="13"/>
  <c r="J61" i="13"/>
  <c r="I61" i="13"/>
  <c r="G61" i="13"/>
  <c r="J60" i="13"/>
  <c r="I60" i="13"/>
  <c r="G60" i="13"/>
  <c r="J59" i="13"/>
  <c r="I59" i="13"/>
  <c r="G59" i="13"/>
  <c r="J58" i="13"/>
  <c r="I58" i="13"/>
  <c r="G58" i="13"/>
  <c r="J57" i="13"/>
  <c r="I57" i="13"/>
  <c r="G57" i="13"/>
  <c r="J56" i="13"/>
  <c r="I56" i="13"/>
  <c r="G56" i="13"/>
  <c r="J55" i="13"/>
  <c r="I55" i="13"/>
  <c r="G55" i="13"/>
  <c r="J54" i="13"/>
  <c r="I54" i="13"/>
  <c r="G54" i="13"/>
  <c r="J53" i="13"/>
  <c r="I53" i="13"/>
  <c r="G53" i="13"/>
  <c r="J52" i="13"/>
  <c r="I52" i="13"/>
  <c r="G52" i="13"/>
  <c r="J112" i="13"/>
  <c r="I112" i="13"/>
  <c r="G112" i="13"/>
  <c r="J111" i="13"/>
  <c r="I111" i="13"/>
  <c r="G111" i="13"/>
  <c r="J110" i="13"/>
  <c r="I110" i="13"/>
  <c r="G110" i="13"/>
  <c r="J109" i="13"/>
  <c r="I109" i="13"/>
  <c r="G109" i="13"/>
  <c r="J108" i="13"/>
  <c r="I108" i="13"/>
  <c r="G108" i="13"/>
  <c r="J107" i="13"/>
  <c r="I107" i="13"/>
  <c r="G107" i="13"/>
  <c r="J106" i="13"/>
  <c r="I106" i="13"/>
  <c r="G106" i="13"/>
  <c r="J105" i="13"/>
  <c r="I105" i="13"/>
  <c r="G105" i="13"/>
  <c r="J104" i="13"/>
  <c r="I104" i="13"/>
  <c r="G104" i="13"/>
  <c r="J103" i="13"/>
  <c r="I103" i="13"/>
  <c r="G103" i="13"/>
  <c r="J102" i="13"/>
  <c r="I102" i="13"/>
  <c r="G102" i="13"/>
  <c r="J101" i="13"/>
  <c r="I101" i="13"/>
  <c r="G101" i="13"/>
  <c r="J100" i="13"/>
  <c r="I100" i="13"/>
  <c r="G100" i="13"/>
  <c r="J99" i="13"/>
  <c r="I99" i="13"/>
  <c r="G99" i="13"/>
  <c r="J98" i="13"/>
  <c r="I98" i="13"/>
  <c r="G98" i="13"/>
  <c r="J97" i="13"/>
  <c r="I97" i="13"/>
  <c r="G97" i="13"/>
  <c r="J96" i="13"/>
  <c r="I96" i="13"/>
  <c r="G96" i="13"/>
  <c r="J95" i="13"/>
  <c r="I95" i="13"/>
  <c r="G95" i="13"/>
  <c r="H94" i="13"/>
  <c r="H93" i="13" s="1"/>
  <c r="J114" i="13"/>
  <c r="I114" i="13"/>
  <c r="G114" i="13"/>
  <c r="G136" i="13"/>
  <c r="J136" i="13"/>
  <c r="I136" i="13"/>
  <c r="J150" i="13"/>
  <c r="I150" i="13"/>
  <c r="G167" i="13"/>
  <c r="G166" i="13"/>
  <c r="J167" i="13"/>
  <c r="I167" i="13"/>
  <c r="J166" i="13"/>
  <c r="I166" i="13"/>
  <c r="J187" i="13"/>
  <c r="I187" i="13"/>
  <c r="J184" i="13"/>
  <c r="I184" i="13"/>
  <c r="G187" i="13"/>
  <c r="J219" i="13"/>
  <c r="I219" i="13"/>
  <c r="G219" i="13"/>
  <c r="J301" i="13"/>
  <c r="I301" i="13"/>
  <c r="G301" i="13"/>
  <c r="J349" i="13"/>
  <c r="I349" i="13"/>
  <c r="J348" i="13"/>
  <c r="I348" i="13"/>
  <c r="J347" i="13"/>
  <c r="I347" i="13"/>
  <c r="J346" i="13"/>
  <c r="I346" i="13"/>
  <c r="J345" i="13"/>
  <c r="I345" i="13"/>
  <c r="J344" i="13"/>
  <c r="I344" i="13"/>
  <c r="J343" i="13"/>
  <c r="I343" i="13"/>
  <c r="J342" i="13"/>
  <c r="I342" i="13"/>
  <c r="J341" i="13"/>
  <c r="I341" i="13"/>
  <c r="J340" i="13"/>
  <c r="I340" i="13"/>
  <c r="J339" i="13"/>
  <c r="I339" i="13"/>
  <c r="J338" i="13"/>
  <c r="I338" i="13"/>
  <c r="J337" i="13"/>
  <c r="I337" i="13"/>
  <c r="J336" i="13"/>
  <c r="I336" i="13"/>
  <c r="J335" i="13"/>
  <c r="I335" i="13"/>
  <c r="J334" i="13"/>
  <c r="I334" i="13"/>
  <c r="J333" i="13"/>
  <c r="I333" i="13"/>
  <c r="J332" i="13"/>
  <c r="I332" i="13"/>
  <c r="J331" i="13"/>
  <c r="I331" i="13"/>
  <c r="G349" i="13"/>
  <c r="G348" i="13"/>
  <c r="G347" i="13"/>
  <c r="G346" i="13"/>
  <c r="G345" i="13"/>
  <c r="G344" i="13"/>
  <c r="G343" i="13"/>
  <c r="G342" i="13"/>
  <c r="G341" i="13"/>
  <c r="G340" i="13"/>
  <c r="G339" i="13"/>
  <c r="G338" i="13"/>
  <c r="G337" i="13"/>
  <c r="G336" i="13"/>
  <c r="G335" i="13"/>
  <c r="G334" i="13"/>
  <c r="G333" i="13"/>
  <c r="G332" i="13"/>
  <c r="G331" i="13"/>
  <c r="J351" i="13"/>
  <c r="I351" i="13"/>
  <c r="G351" i="13"/>
  <c r="J387" i="13"/>
  <c r="I387" i="13"/>
  <c r="J386" i="13"/>
  <c r="I386" i="13"/>
  <c r="J389" i="13"/>
  <c r="I389" i="13"/>
  <c r="I400" i="13"/>
  <c r="I404" i="13"/>
  <c r="J415" i="13"/>
  <c r="I415" i="13"/>
  <c r="J414" i="13"/>
  <c r="I414" i="13"/>
  <c r="J413" i="13"/>
  <c r="I413" i="13"/>
  <c r="J421" i="13"/>
  <c r="I421" i="13"/>
  <c r="J424" i="13"/>
  <c r="I424" i="13"/>
  <c r="J423" i="13"/>
  <c r="I423" i="13"/>
  <c r="J422" i="13"/>
  <c r="I422" i="13"/>
  <c r="G424" i="13"/>
  <c r="G423" i="13"/>
  <c r="G422" i="13"/>
  <c r="G421" i="13"/>
  <c r="G415" i="13"/>
  <c r="G414" i="13"/>
  <c r="G413" i="13"/>
  <c r="G389" i="13"/>
  <c r="G387" i="13"/>
  <c r="G386" i="13"/>
  <c r="J57" i="10"/>
  <c r="I57" i="10"/>
  <c r="J21" i="9"/>
  <c r="I21" i="9"/>
  <c r="G21" i="9"/>
  <c r="G70" i="7"/>
  <c r="J54" i="3"/>
  <c r="I54" i="3"/>
  <c r="G54" i="3"/>
  <c r="J16" i="5"/>
  <c r="I16" i="5"/>
  <c r="G16" i="5"/>
  <c r="H56" i="10" l="1"/>
  <c r="F56" i="10"/>
  <c r="E56" i="10"/>
  <c r="F47" i="28" l="1"/>
  <c r="E47" i="28"/>
  <c r="G57" i="10" l="1"/>
  <c r="J47" i="10"/>
  <c r="I47" i="10"/>
  <c r="G47" i="10"/>
  <c r="J19" i="8"/>
  <c r="I19" i="8"/>
  <c r="G19" i="8"/>
  <c r="F11" i="8"/>
  <c r="E11" i="8"/>
  <c r="H20" i="9" l="1"/>
  <c r="F20" i="9"/>
  <c r="E20" i="9"/>
  <c r="G51" i="16"/>
  <c r="J51" i="16"/>
  <c r="G48" i="16"/>
  <c r="J48" i="16"/>
  <c r="F33" i="16"/>
  <c r="E33" i="16"/>
  <c r="I20" i="9" l="1"/>
  <c r="G20" i="9"/>
  <c r="J20" i="9"/>
  <c r="H53" i="3"/>
  <c r="F53" i="3"/>
  <c r="E53" i="3"/>
  <c r="J53" i="3" s="1"/>
  <c r="I53" i="3" l="1"/>
  <c r="G53" i="3"/>
  <c r="J14" i="28" l="1"/>
  <c r="I14" i="28"/>
  <c r="J13" i="28"/>
  <c r="I13" i="28"/>
  <c r="J12" i="28"/>
  <c r="I12" i="28"/>
  <c r="G14" i="28"/>
  <c r="G13" i="28"/>
  <c r="G12" i="28"/>
  <c r="H11" i="28"/>
  <c r="F11" i="28"/>
  <c r="E11" i="28"/>
  <c r="G70" i="15"/>
  <c r="J70" i="15"/>
  <c r="J52" i="15"/>
  <c r="I52" i="15"/>
  <c r="G52" i="15"/>
  <c r="H15" i="15"/>
  <c r="F15" i="15"/>
  <c r="E15" i="15"/>
  <c r="G11" i="28" l="1"/>
  <c r="J11" i="28"/>
  <c r="I11" i="28"/>
  <c r="H350" i="13"/>
  <c r="F350" i="13"/>
  <c r="E350" i="13"/>
  <c r="G350" i="13" l="1"/>
  <c r="F300" i="13" l="1"/>
  <c r="E300" i="13"/>
  <c r="G300" i="13" l="1"/>
  <c r="H420" i="13"/>
  <c r="F420" i="13"/>
  <c r="E420" i="13"/>
  <c r="F385" i="13"/>
  <c r="E385" i="13"/>
  <c r="G404" i="13"/>
  <c r="J404" i="13"/>
  <c r="G400" i="13"/>
  <c r="J400" i="13"/>
  <c r="F330" i="13"/>
  <c r="E330" i="13"/>
  <c r="G184" i="13"/>
  <c r="F94" i="13"/>
  <c r="E94" i="13"/>
  <c r="E93" i="13" s="1"/>
  <c r="F51" i="13"/>
  <c r="E51" i="13"/>
  <c r="J51" i="13" s="1"/>
  <c r="J18" i="9"/>
  <c r="I18" i="9"/>
  <c r="J17" i="9"/>
  <c r="I17" i="9"/>
  <c r="J16" i="9"/>
  <c r="I16" i="9"/>
  <c r="G18" i="9"/>
  <c r="G17" i="9"/>
  <c r="G16" i="9"/>
  <c r="H15" i="9"/>
  <c r="F15" i="9"/>
  <c r="E15" i="9"/>
  <c r="J384" i="13"/>
  <c r="I384" i="13"/>
  <c r="J383" i="13"/>
  <c r="I383" i="13"/>
  <c r="J380" i="13"/>
  <c r="I380" i="13"/>
  <c r="J376" i="13"/>
  <c r="I376" i="13"/>
  <c r="J374" i="13"/>
  <c r="I374" i="13"/>
  <c r="J372" i="13"/>
  <c r="I372" i="13"/>
  <c r="J371" i="13"/>
  <c r="I371" i="13"/>
  <c r="J370" i="13"/>
  <c r="I370" i="13"/>
  <c r="J368" i="13"/>
  <c r="I368" i="13"/>
  <c r="J367" i="13"/>
  <c r="I367" i="13"/>
  <c r="J365" i="13"/>
  <c r="I365" i="13"/>
  <c r="J363" i="13"/>
  <c r="I363" i="13"/>
  <c r="J361" i="13"/>
  <c r="I361" i="13"/>
  <c r="J359" i="13"/>
  <c r="I359" i="13"/>
  <c r="J357" i="13"/>
  <c r="I357" i="13"/>
  <c r="J356" i="13"/>
  <c r="I356" i="13"/>
  <c r="J355" i="13"/>
  <c r="I355" i="13"/>
  <c r="G384" i="13"/>
  <c r="G383" i="13"/>
  <c r="G380" i="13"/>
  <c r="G376" i="13"/>
  <c r="G374" i="13"/>
  <c r="G372" i="13"/>
  <c r="G371" i="13"/>
  <c r="G370" i="13"/>
  <c r="G368" i="13"/>
  <c r="G367" i="13"/>
  <c r="G365" i="13"/>
  <c r="G363" i="13"/>
  <c r="G361" i="13"/>
  <c r="G359" i="13"/>
  <c r="G357" i="13"/>
  <c r="G356" i="13"/>
  <c r="G355" i="13"/>
  <c r="J329" i="13"/>
  <c r="I329" i="13"/>
  <c r="J328" i="13"/>
  <c r="I328" i="13"/>
  <c r="J327" i="13"/>
  <c r="I327" i="13"/>
  <c r="J326" i="13"/>
  <c r="I326" i="13"/>
  <c r="J325" i="13"/>
  <c r="I325" i="13"/>
  <c r="J324" i="13"/>
  <c r="I324" i="13"/>
  <c r="J323" i="13"/>
  <c r="I323" i="13"/>
  <c r="J322" i="13"/>
  <c r="I322" i="13"/>
  <c r="J321" i="13"/>
  <c r="I321" i="13"/>
  <c r="J320" i="13"/>
  <c r="I320" i="13"/>
  <c r="J319" i="13"/>
  <c r="I319" i="13"/>
  <c r="J318" i="13"/>
  <c r="I318" i="13"/>
  <c r="J317" i="13"/>
  <c r="I317" i="13"/>
  <c r="J316" i="13"/>
  <c r="I316" i="13"/>
  <c r="J315" i="13"/>
  <c r="I315" i="13"/>
  <c r="J314" i="13"/>
  <c r="I314" i="13"/>
  <c r="J313" i="13"/>
  <c r="I313" i="13"/>
  <c r="G329" i="13"/>
  <c r="G328" i="13"/>
  <c r="G327" i="13"/>
  <c r="G326" i="13"/>
  <c r="G325" i="13"/>
  <c r="G324" i="13"/>
  <c r="G323" i="13"/>
  <c r="G322" i="13"/>
  <c r="G321" i="13"/>
  <c r="G320" i="13"/>
  <c r="G319" i="13"/>
  <c r="G318" i="13"/>
  <c r="G317" i="13"/>
  <c r="G316" i="13"/>
  <c r="G315" i="13"/>
  <c r="G314" i="13"/>
  <c r="G313" i="13"/>
  <c r="F312" i="13"/>
  <c r="E312" i="13"/>
  <c r="F303" i="13"/>
  <c r="E303" i="13"/>
  <c r="J134" i="13"/>
  <c r="I134" i="13"/>
  <c r="J133" i="13"/>
  <c r="I133" i="13"/>
  <c r="J132" i="13"/>
  <c r="I132" i="13"/>
  <c r="J131" i="13"/>
  <c r="I131" i="13"/>
  <c r="J129" i="13"/>
  <c r="I129" i="13"/>
  <c r="J128" i="13"/>
  <c r="I128" i="13"/>
  <c r="J127" i="13"/>
  <c r="I127" i="13"/>
  <c r="J126" i="13"/>
  <c r="I126" i="13"/>
  <c r="J125" i="13"/>
  <c r="I125" i="13"/>
  <c r="J124" i="13"/>
  <c r="I124" i="13"/>
  <c r="J123" i="13"/>
  <c r="I123" i="13"/>
  <c r="J122" i="13"/>
  <c r="I122" i="13"/>
  <c r="J121" i="13"/>
  <c r="I121" i="13"/>
  <c r="J120" i="13"/>
  <c r="I120" i="13"/>
  <c r="J119" i="13"/>
  <c r="I119" i="13"/>
  <c r="J118" i="13"/>
  <c r="I118" i="13"/>
  <c r="J117" i="13"/>
  <c r="I117" i="13"/>
  <c r="G134" i="13"/>
  <c r="G133" i="13"/>
  <c r="G132" i="13"/>
  <c r="G131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F116" i="13"/>
  <c r="E116" i="13"/>
  <c r="J92" i="13"/>
  <c r="I92" i="13"/>
  <c r="J91" i="13"/>
  <c r="I91" i="13"/>
  <c r="J90" i="13"/>
  <c r="I90" i="13"/>
  <c r="J89" i="13"/>
  <c r="I89" i="13"/>
  <c r="J87" i="13"/>
  <c r="I87" i="13"/>
  <c r="J86" i="13"/>
  <c r="I86" i="13"/>
  <c r="J85" i="13"/>
  <c r="I85" i="13"/>
  <c r="J84" i="13"/>
  <c r="I84" i="13"/>
  <c r="J83" i="13"/>
  <c r="I83" i="13"/>
  <c r="J82" i="13"/>
  <c r="I82" i="13"/>
  <c r="J80" i="13"/>
  <c r="I80" i="13"/>
  <c r="J79" i="13"/>
  <c r="I79" i="13"/>
  <c r="J78" i="13"/>
  <c r="I78" i="13"/>
  <c r="J77" i="13"/>
  <c r="I77" i="13"/>
  <c r="J76" i="13"/>
  <c r="I76" i="13"/>
  <c r="J75" i="13"/>
  <c r="I75" i="13"/>
  <c r="J74" i="13"/>
  <c r="I74" i="13"/>
  <c r="G92" i="13"/>
  <c r="G91" i="13"/>
  <c r="G90" i="13"/>
  <c r="G89" i="13"/>
  <c r="G87" i="13"/>
  <c r="G86" i="13"/>
  <c r="G85" i="13"/>
  <c r="G84" i="13"/>
  <c r="G83" i="13"/>
  <c r="G82" i="13"/>
  <c r="G80" i="13"/>
  <c r="G79" i="13"/>
  <c r="G78" i="13"/>
  <c r="G77" i="13"/>
  <c r="G76" i="13"/>
  <c r="G75" i="13"/>
  <c r="G74" i="13"/>
  <c r="F73" i="13"/>
  <c r="E73" i="13"/>
  <c r="H379" i="13"/>
  <c r="F379" i="13"/>
  <c r="E379" i="13"/>
  <c r="G150" i="13"/>
  <c r="E352" i="13" l="1"/>
  <c r="H352" i="13"/>
  <c r="F352" i="13"/>
  <c r="J93" i="13"/>
  <c r="H14" i="9"/>
  <c r="F302" i="13"/>
  <c r="E302" i="13"/>
  <c r="G330" i="13"/>
  <c r="G15" i="9"/>
  <c r="J15" i="9"/>
  <c r="G94" i="13"/>
  <c r="I94" i="13"/>
  <c r="G115" i="13"/>
  <c r="J94" i="13"/>
  <c r="G51" i="13"/>
  <c r="I51" i="13"/>
  <c r="F93" i="13"/>
  <c r="G420" i="13"/>
  <c r="J420" i="13"/>
  <c r="I420" i="13"/>
  <c r="E50" i="13"/>
  <c r="F50" i="13"/>
  <c r="J379" i="13"/>
  <c r="G303" i="13"/>
  <c r="G312" i="13"/>
  <c r="G379" i="13"/>
  <c r="I379" i="13"/>
  <c r="I15" i="9"/>
  <c r="G73" i="13"/>
  <c r="G116" i="13"/>
  <c r="G302" i="13" l="1"/>
  <c r="G50" i="13"/>
  <c r="G93" i="13"/>
  <c r="I93" i="13"/>
  <c r="J104" i="16"/>
  <c r="J103" i="16"/>
  <c r="J18" i="7"/>
  <c r="I18" i="7"/>
  <c r="I104" i="16" l="1"/>
  <c r="I103" i="16"/>
  <c r="H102" i="16"/>
  <c r="G114" i="16"/>
  <c r="H300" i="13" l="1"/>
  <c r="H11" i="3"/>
  <c r="J300" i="13" l="1"/>
  <c r="I300" i="13"/>
  <c r="H116" i="13"/>
  <c r="H115" i="13" s="1"/>
  <c r="H73" i="13"/>
  <c r="H50" i="13" s="1"/>
  <c r="H153" i="16"/>
  <c r="H330" i="13"/>
  <c r="H312" i="13"/>
  <c r="H303" i="13"/>
  <c r="J330" i="13" l="1"/>
  <c r="I330" i="13"/>
  <c r="J50" i="13"/>
  <c r="I50" i="13"/>
  <c r="I303" i="13"/>
  <c r="J303" i="13"/>
  <c r="I312" i="13"/>
  <c r="J312" i="13"/>
  <c r="J116" i="13"/>
  <c r="I116" i="13"/>
  <c r="J73" i="13"/>
  <c r="I73" i="13"/>
  <c r="H302" i="13"/>
  <c r="I23" i="10"/>
  <c r="I302" i="13" l="1"/>
  <c r="J302" i="13"/>
  <c r="J115" i="13"/>
  <c r="I115" i="13"/>
  <c r="H22" i="3"/>
  <c r="I39" i="15" l="1"/>
  <c r="H11" i="7" l="1"/>
  <c r="F11" i="7"/>
  <c r="E11" i="7"/>
  <c r="G18" i="7"/>
  <c r="G15" i="7"/>
  <c r="J90" i="15"/>
  <c r="I90" i="15"/>
  <c r="H89" i="15"/>
  <c r="F89" i="15"/>
  <c r="I89" i="15" s="1"/>
  <c r="E89" i="15"/>
  <c r="G90" i="15"/>
  <c r="G89" i="15" l="1"/>
  <c r="J89" i="15"/>
  <c r="H12" i="13"/>
  <c r="F12" i="13"/>
  <c r="E12" i="13"/>
  <c r="G29" i="13"/>
  <c r="I29" i="13"/>
  <c r="J29" i="13"/>
  <c r="G59" i="28" l="1"/>
  <c r="J59" i="28"/>
  <c r="I59" i="28"/>
  <c r="I46" i="28"/>
  <c r="J131" i="17"/>
  <c r="I131" i="17"/>
  <c r="J137" i="17"/>
  <c r="I137" i="17"/>
  <c r="J120" i="17"/>
  <c r="I120" i="17"/>
  <c r="J119" i="17"/>
  <c r="I119" i="17"/>
  <c r="J118" i="17"/>
  <c r="I118" i="17"/>
  <c r="J117" i="17"/>
  <c r="I117" i="17"/>
  <c r="G32" i="16"/>
  <c r="J32" i="16"/>
  <c r="I32" i="16"/>
  <c r="J60" i="16"/>
  <c r="I60" i="16"/>
  <c r="J63" i="16"/>
  <c r="I63" i="16"/>
  <c r="J83" i="16"/>
  <c r="I83" i="16"/>
  <c r="J82" i="16"/>
  <c r="I82" i="16"/>
  <c r="J81" i="16"/>
  <c r="I81" i="16"/>
  <c r="J30" i="14"/>
  <c r="I30" i="14"/>
  <c r="J427" i="13"/>
  <c r="I427" i="13"/>
  <c r="G427" i="13"/>
  <c r="J253" i="13"/>
  <c r="I253" i="13"/>
  <c r="G253" i="13"/>
  <c r="I148" i="13"/>
  <c r="J58" i="10"/>
  <c r="I58" i="10"/>
  <c r="J13" i="10"/>
  <c r="I13" i="10"/>
  <c r="G64" i="7"/>
  <c r="J64" i="7"/>
  <c r="I64" i="7"/>
  <c r="I53" i="7"/>
  <c r="I51" i="7"/>
  <c r="I51" i="6"/>
  <c r="I50" i="6"/>
  <c r="J25" i="5"/>
  <c r="I25" i="5"/>
  <c r="J21" i="3"/>
  <c r="I21" i="3"/>
  <c r="J48" i="3"/>
  <c r="I48" i="3"/>
  <c r="I44" i="3"/>
  <c r="H33" i="17"/>
  <c r="F33" i="17"/>
  <c r="E33" i="17"/>
  <c r="G137" i="17"/>
  <c r="G120" i="17"/>
  <c r="G119" i="17"/>
  <c r="G118" i="17"/>
  <c r="G117" i="17"/>
  <c r="F116" i="17"/>
  <c r="E116" i="17"/>
  <c r="G21" i="3"/>
  <c r="H17" i="3"/>
  <c r="F17" i="3"/>
  <c r="E17" i="3"/>
  <c r="G116" i="17" l="1"/>
  <c r="G38" i="17" l="1"/>
  <c r="G30" i="14"/>
  <c r="J16" i="14"/>
  <c r="I16" i="14"/>
  <c r="G16" i="14"/>
  <c r="H252" i="13"/>
  <c r="F252" i="13"/>
  <c r="E252" i="13"/>
  <c r="H162" i="13"/>
  <c r="F162" i="13"/>
  <c r="E162" i="13"/>
  <c r="J168" i="13"/>
  <c r="I168" i="13"/>
  <c r="G168" i="13"/>
  <c r="G58" i="10"/>
  <c r="G13" i="10"/>
  <c r="H11" i="10"/>
  <c r="F11" i="10"/>
  <c r="E11" i="10"/>
  <c r="G53" i="7" l="1"/>
  <c r="J53" i="7"/>
  <c r="G51" i="7"/>
  <c r="J51" i="7"/>
  <c r="J16" i="7"/>
  <c r="I16" i="7"/>
  <c r="J15" i="7"/>
  <c r="I15" i="7"/>
  <c r="G16" i="7"/>
  <c r="G51" i="6"/>
  <c r="J51" i="6"/>
  <c r="G50" i="6"/>
  <c r="J50" i="6"/>
  <c r="G25" i="5"/>
  <c r="H16" i="16"/>
  <c r="F16" i="16"/>
  <c r="G68" i="28"/>
  <c r="G64" i="28"/>
  <c r="E56" i="28"/>
  <c r="F56" i="28"/>
  <c r="F54" i="28" s="1"/>
  <c r="E16" i="16"/>
  <c r="G83" i="16"/>
  <c r="J417" i="13"/>
  <c r="I417" i="13"/>
  <c r="J416" i="13"/>
  <c r="I416" i="13"/>
  <c r="G417" i="13"/>
  <c r="G416" i="13"/>
  <c r="J399" i="13"/>
  <c r="I411" i="13"/>
  <c r="I409" i="13"/>
  <c r="I406" i="13"/>
  <c r="I405" i="13"/>
  <c r="I402" i="13"/>
  <c r="I399" i="13"/>
  <c r="I395" i="13"/>
  <c r="I393" i="13"/>
  <c r="I391" i="13"/>
  <c r="G399" i="13"/>
  <c r="G411" i="13"/>
  <c r="J411" i="13"/>
  <c r="G409" i="13"/>
  <c r="J409" i="13"/>
  <c r="G406" i="13"/>
  <c r="J406" i="13"/>
  <c r="G405" i="13"/>
  <c r="J405" i="13"/>
  <c r="G402" i="13"/>
  <c r="J402" i="13"/>
  <c r="G395" i="13"/>
  <c r="J395" i="13"/>
  <c r="G393" i="13"/>
  <c r="J393" i="13"/>
  <c r="G391" i="13"/>
  <c r="J391" i="13"/>
  <c r="G170" i="13"/>
  <c r="I170" i="13"/>
  <c r="J170" i="13"/>
  <c r="G171" i="13"/>
  <c r="I171" i="13"/>
  <c r="J171" i="13"/>
  <c r="G172" i="13"/>
  <c r="I172" i="13"/>
  <c r="J172" i="13"/>
  <c r="G173" i="13"/>
  <c r="I173" i="13"/>
  <c r="J173" i="13"/>
  <c r="G174" i="13"/>
  <c r="I174" i="13"/>
  <c r="J174" i="13"/>
  <c r="G175" i="13"/>
  <c r="I175" i="13"/>
  <c r="J175" i="13"/>
  <c r="G176" i="13"/>
  <c r="I176" i="13"/>
  <c r="J176" i="13"/>
  <c r="G177" i="13"/>
  <c r="I177" i="13"/>
  <c r="J177" i="13"/>
  <c r="G178" i="13"/>
  <c r="I178" i="13"/>
  <c r="J178" i="13"/>
  <c r="G179" i="13"/>
  <c r="I179" i="13"/>
  <c r="J179" i="13"/>
  <c r="G180" i="13"/>
  <c r="I180" i="13"/>
  <c r="J180" i="13"/>
  <c r="G181" i="13"/>
  <c r="I181" i="13"/>
  <c r="J181" i="13"/>
  <c r="G182" i="13"/>
  <c r="I182" i="13"/>
  <c r="J182" i="13"/>
  <c r="G183" i="13"/>
  <c r="I183" i="13"/>
  <c r="J183" i="13"/>
  <c r="G185" i="13"/>
  <c r="I185" i="13"/>
  <c r="J185" i="13"/>
  <c r="G186" i="13"/>
  <c r="I186" i="13"/>
  <c r="J186" i="13"/>
  <c r="G188" i="13"/>
  <c r="I188" i="13"/>
  <c r="J188" i="13"/>
  <c r="G19" i="9"/>
  <c r="J19" i="9"/>
  <c r="I19" i="9"/>
  <c r="J14" i="9"/>
  <c r="I14" i="9"/>
  <c r="G14" i="9"/>
  <c r="G63" i="16"/>
  <c r="G60" i="16"/>
  <c r="J354" i="13"/>
  <c r="I354" i="13"/>
  <c r="G354" i="13"/>
  <c r="J244" i="13"/>
  <c r="I244" i="13"/>
  <c r="E54" i="28" l="1"/>
  <c r="G56" i="28"/>
  <c r="G353" i="13"/>
  <c r="G23" i="10"/>
  <c r="J23" i="10"/>
  <c r="G48" i="3"/>
  <c r="G44" i="3"/>
  <c r="J44" i="3"/>
  <c r="G39" i="15"/>
  <c r="J39" i="15"/>
  <c r="F23" i="28"/>
  <c r="E23" i="28"/>
  <c r="G46" i="28"/>
  <c r="J46" i="28"/>
  <c r="F153" i="16"/>
  <c r="E153" i="16"/>
  <c r="J153" i="16" s="1"/>
  <c r="J159" i="16"/>
  <c r="I159" i="16"/>
  <c r="J154" i="16"/>
  <c r="I154" i="16"/>
  <c r="G159" i="16"/>
  <c r="G154" i="16"/>
  <c r="G148" i="13"/>
  <c r="J148" i="13"/>
  <c r="G153" i="16" l="1"/>
  <c r="I153" i="16"/>
  <c r="H116" i="17"/>
  <c r="I116" i="17" l="1"/>
  <c r="J116" i="17"/>
  <c r="J57" i="15"/>
  <c r="I57" i="15"/>
  <c r="J16" i="6"/>
  <c r="I16" i="6"/>
  <c r="J15" i="6"/>
  <c r="I15" i="6"/>
  <c r="J14" i="6"/>
  <c r="I14" i="6"/>
  <c r="J12" i="6"/>
  <c r="I12" i="6"/>
  <c r="G17" i="6"/>
  <c r="G16" i="6"/>
  <c r="G15" i="6"/>
  <c r="G14" i="6"/>
  <c r="G13" i="6"/>
  <c r="G12" i="6"/>
  <c r="J59" i="17" l="1"/>
  <c r="I59" i="17"/>
  <c r="G59" i="17"/>
  <c r="H11" i="5"/>
  <c r="J56" i="28" l="1"/>
  <c r="I56" i="28"/>
  <c r="F13" i="1" l="1"/>
  <c r="F12" i="1" s="1"/>
  <c r="E13" i="1"/>
  <c r="E12" i="1" s="1"/>
  <c r="H111" i="17" l="1"/>
  <c r="F111" i="17"/>
  <c r="J94" i="17"/>
  <c r="I94" i="17"/>
  <c r="J93" i="17"/>
  <c r="I93" i="17"/>
  <c r="J92" i="17"/>
  <c r="I92" i="17"/>
  <c r="G94" i="17"/>
  <c r="G93" i="17"/>
  <c r="G92" i="17"/>
  <c r="H91" i="17"/>
  <c r="F91" i="17"/>
  <c r="E91" i="17"/>
  <c r="J91" i="17" s="1"/>
  <c r="J18" i="14"/>
  <c r="I18" i="14"/>
  <c r="G18" i="14"/>
  <c r="F17" i="14"/>
  <c r="I17" i="14" s="1"/>
  <c r="E17" i="14"/>
  <c r="J17" i="14" s="1"/>
  <c r="G430" i="13"/>
  <c r="G262" i="13"/>
  <c r="G261" i="13"/>
  <c r="G24" i="3"/>
  <c r="I91" i="17" l="1"/>
  <c r="G91" i="17"/>
  <c r="G17" i="14"/>
  <c r="H13" i="3"/>
  <c r="G13" i="5" l="1"/>
  <c r="I407" i="13" l="1"/>
  <c r="I396" i="13"/>
  <c r="I64" i="28" l="1"/>
  <c r="J64" i="28"/>
  <c r="I68" i="28"/>
  <c r="J68" i="28"/>
  <c r="J69" i="28"/>
  <c r="I69" i="28"/>
  <c r="G69" i="28"/>
  <c r="J67" i="28"/>
  <c r="I67" i="28"/>
  <c r="G67" i="28"/>
  <c r="J66" i="28"/>
  <c r="I66" i="28"/>
  <c r="G66" i="28"/>
  <c r="J65" i="28"/>
  <c r="I65" i="28"/>
  <c r="G65" i="28"/>
  <c r="J63" i="28"/>
  <c r="I63" i="28"/>
  <c r="G63" i="28"/>
  <c r="J62" i="28"/>
  <c r="I62" i="28"/>
  <c r="G62" i="28"/>
  <c r="J61" i="28"/>
  <c r="I61" i="28"/>
  <c r="G61" i="28"/>
  <c r="J60" i="28"/>
  <c r="I60" i="28"/>
  <c r="G60" i="28"/>
  <c r="J58" i="28"/>
  <c r="I58" i="28"/>
  <c r="G58" i="28"/>
  <c r="J57" i="28"/>
  <c r="I57" i="28"/>
  <c r="G57" i="28"/>
  <c r="J55" i="28"/>
  <c r="I55" i="28"/>
  <c r="G55" i="28"/>
  <c r="J52" i="28"/>
  <c r="I52" i="28"/>
  <c r="G52" i="28"/>
  <c r="J51" i="28"/>
  <c r="I51" i="28"/>
  <c r="G51" i="28"/>
  <c r="J50" i="28"/>
  <c r="I50" i="28"/>
  <c r="G50" i="28"/>
  <c r="J49" i="28"/>
  <c r="I49" i="28"/>
  <c r="G49" i="28"/>
  <c r="J45" i="28"/>
  <c r="I45" i="28"/>
  <c r="G45" i="28"/>
  <c r="J44" i="28"/>
  <c r="I44" i="28"/>
  <c r="G44" i="28"/>
  <c r="J43" i="28"/>
  <c r="I43" i="28"/>
  <c r="G43" i="28"/>
  <c r="J42" i="28"/>
  <c r="I42" i="28"/>
  <c r="G42" i="28"/>
  <c r="J41" i="28"/>
  <c r="I41" i="28"/>
  <c r="G41" i="28"/>
  <c r="J40" i="28"/>
  <c r="I40" i="28"/>
  <c r="G40" i="28"/>
  <c r="J39" i="28"/>
  <c r="I39" i="28"/>
  <c r="G39" i="28"/>
  <c r="J38" i="28"/>
  <c r="I38" i="28"/>
  <c r="G38" i="28"/>
  <c r="J37" i="28"/>
  <c r="I37" i="28"/>
  <c r="G37" i="28"/>
  <c r="J36" i="28"/>
  <c r="I36" i="28"/>
  <c r="G36" i="28"/>
  <c r="J35" i="28"/>
  <c r="I35" i="28"/>
  <c r="G35" i="28"/>
  <c r="J34" i="28"/>
  <c r="I34" i="28"/>
  <c r="G34" i="28"/>
  <c r="J33" i="28"/>
  <c r="I33" i="28"/>
  <c r="G33" i="28"/>
  <c r="J32" i="28"/>
  <c r="I32" i="28"/>
  <c r="G32" i="28"/>
  <c r="J31" i="28"/>
  <c r="I31" i="28"/>
  <c r="G31" i="28"/>
  <c r="J30" i="28"/>
  <c r="I30" i="28"/>
  <c r="G30" i="28"/>
  <c r="J29" i="28"/>
  <c r="I29" i="28"/>
  <c r="G29" i="28"/>
  <c r="J28" i="28"/>
  <c r="I28" i="28"/>
  <c r="G28" i="28"/>
  <c r="J27" i="28"/>
  <c r="I27" i="28"/>
  <c r="G27" i="28"/>
  <c r="J26" i="28"/>
  <c r="I26" i="28"/>
  <c r="G26" i="28"/>
  <c r="J25" i="28"/>
  <c r="I25" i="28"/>
  <c r="G25" i="28"/>
  <c r="J24" i="28"/>
  <c r="I24" i="28"/>
  <c r="G24" i="28"/>
  <c r="J22" i="28"/>
  <c r="I22" i="28"/>
  <c r="G22" i="28"/>
  <c r="J21" i="28"/>
  <c r="I21" i="28"/>
  <c r="G21" i="28"/>
  <c r="H20" i="28"/>
  <c r="F20" i="28"/>
  <c r="E20" i="28"/>
  <c r="H19" i="28" l="1"/>
  <c r="H10" i="28" s="1"/>
  <c r="G20" i="28"/>
  <c r="F19" i="28"/>
  <c r="F10" i="28" s="1"/>
  <c r="E19" i="28"/>
  <c r="E10" i="28" s="1"/>
  <c r="G23" i="28"/>
  <c r="G47" i="28"/>
  <c r="I54" i="28"/>
  <c r="G54" i="28"/>
  <c r="J47" i="28"/>
  <c r="J23" i="28"/>
  <c r="J20" i="28"/>
  <c r="I20" i="28"/>
  <c r="I23" i="28"/>
  <c r="I47" i="28"/>
  <c r="J54" i="28"/>
  <c r="G10" i="28" l="1"/>
  <c r="I19" i="28"/>
  <c r="G19" i="28"/>
  <c r="J10" i="28"/>
  <c r="I10" i="28"/>
  <c r="J19" i="28"/>
  <c r="G160" i="13"/>
  <c r="I160" i="13"/>
  <c r="H34" i="13" l="1"/>
  <c r="G30" i="20" l="1"/>
  <c r="H27" i="20"/>
  <c r="F27" i="20"/>
  <c r="G13" i="16" l="1"/>
  <c r="J28" i="14"/>
  <c r="I28" i="14"/>
  <c r="J27" i="14"/>
  <c r="I27" i="14"/>
  <c r="G28" i="14"/>
  <c r="G27" i="14"/>
  <c r="H13" i="27"/>
  <c r="H10" i="27" s="1"/>
  <c r="F13" i="27"/>
  <c r="F10" i="27" s="1"/>
  <c r="E13" i="27"/>
  <c r="E10" i="27" s="1"/>
  <c r="J19" i="27"/>
  <c r="G19" i="27"/>
  <c r="J18" i="27"/>
  <c r="I18" i="27"/>
  <c r="G18" i="27"/>
  <c r="J17" i="27"/>
  <c r="I17" i="27"/>
  <c r="G17" i="27"/>
  <c r="J16" i="27"/>
  <c r="I16" i="27"/>
  <c r="G16" i="27"/>
  <c r="J15" i="27"/>
  <c r="I15" i="27"/>
  <c r="G15" i="27"/>
  <c r="J14" i="27"/>
  <c r="I14" i="27"/>
  <c r="G14" i="27"/>
  <c r="J12" i="27"/>
  <c r="I12" i="27"/>
  <c r="G12" i="27"/>
  <c r="H11" i="27"/>
  <c r="F11" i="27"/>
  <c r="E11" i="27"/>
  <c r="G11" i="27" s="1"/>
  <c r="F69" i="7"/>
  <c r="E69" i="7"/>
  <c r="J70" i="7"/>
  <c r="I70" i="7"/>
  <c r="J49" i="7"/>
  <c r="I49" i="7"/>
  <c r="J45" i="7"/>
  <c r="I45" i="7"/>
  <c r="G49" i="7"/>
  <c r="G45" i="7"/>
  <c r="J43" i="6"/>
  <c r="I43" i="6"/>
  <c r="G43" i="6"/>
  <c r="H42" i="6"/>
  <c r="F42" i="6"/>
  <c r="E42" i="6"/>
  <c r="F11" i="5"/>
  <c r="E11" i="5"/>
  <c r="J15" i="3"/>
  <c r="I15" i="3"/>
  <c r="G15" i="3"/>
  <c r="J11" i="27" l="1"/>
  <c r="I11" i="27"/>
  <c r="J13" i="27"/>
  <c r="F13" i="3"/>
  <c r="E13" i="3"/>
  <c r="J50" i="3"/>
  <c r="I50" i="3"/>
  <c r="J49" i="3"/>
  <c r="I49" i="3"/>
  <c r="G49" i="3"/>
  <c r="H16" i="18"/>
  <c r="H11" i="18" s="1"/>
  <c r="F16" i="18"/>
  <c r="F11" i="18" s="1"/>
  <c r="E16" i="18"/>
  <c r="E11" i="18" s="1"/>
  <c r="I13" i="3" l="1"/>
  <c r="G13" i="3"/>
  <c r="J13" i="3"/>
  <c r="J10" i="27"/>
  <c r="G13" i="27"/>
  <c r="G10" i="27"/>
  <c r="I13" i="27"/>
  <c r="J45" i="17"/>
  <c r="I45" i="17"/>
  <c r="J42" i="17"/>
  <c r="I42" i="17"/>
  <c r="G45" i="17"/>
  <c r="G42" i="17"/>
  <c r="I27" i="17"/>
  <c r="G27" i="17"/>
  <c r="J27" i="17"/>
  <c r="G407" i="13"/>
  <c r="J407" i="13"/>
  <c r="G396" i="13"/>
  <c r="J396" i="13"/>
  <c r="J59" i="16"/>
  <c r="I79" i="16"/>
  <c r="I78" i="16"/>
  <c r="I62" i="16"/>
  <c r="I61" i="16"/>
  <c r="I59" i="16"/>
  <c r="G59" i="16"/>
  <c r="H55" i="16"/>
  <c r="F55" i="16"/>
  <c r="E55" i="16"/>
  <c r="G79" i="16"/>
  <c r="J79" i="16"/>
  <c r="G78" i="16"/>
  <c r="J78" i="16"/>
  <c r="G62" i="16"/>
  <c r="J62" i="16"/>
  <c r="I10" i="27" l="1"/>
  <c r="J375" i="13"/>
  <c r="I375" i="13"/>
  <c r="G375" i="13"/>
  <c r="J373" i="13"/>
  <c r="G373" i="13"/>
  <c r="J369" i="13"/>
  <c r="I369" i="13"/>
  <c r="G369" i="13"/>
  <c r="J366" i="13"/>
  <c r="I366" i="13"/>
  <c r="G366" i="13"/>
  <c r="J364" i="13"/>
  <c r="I364" i="13"/>
  <c r="G364" i="13"/>
  <c r="J362" i="13"/>
  <c r="I362" i="13"/>
  <c r="G362" i="13"/>
  <c r="J360" i="13"/>
  <c r="I360" i="13"/>
  <c r="G360" i="13"/>
  <c r="J358" i="13"/>
  <c r="I358" i="13"/>
  <c r="G358" i="13"/>
  <c r="J160" i="13"/>
  <c r="J18" i="18" l="1"/>
  <c r="I18" i="18"/>
  <c r="G18" i="18"/>
  <c r="J60" i="7" l="1"/>
  <c r="I60" i="7"/>
  <c r="G131" i="17" l="1"/>
  <c r="J135" i="17"/>
  <c r="I135" i="17"/>
  <c r="J115" i="17"/>
  <c r="I115" i="17"/>
  <c r="J114" i="17"/>
  <c r="I114" i="17"/>
  <c r="G69" i="17"/>
  <c r="G115" i="17"/>
  <c r="G114" i="17"/>
  <c r="G135" i="17"/>
  <c r="J53" i="10"/>
  <c r="I53" i="10"/>
  <c r="J49" i="10"/>
  <c r="I49" i="10"/>
  <c r="G49" i="10"/>
  <c r="H11" i="6"/>
  <c r="F11" i="6"/>
  <c r="E11" i="6"/>
  <c r="I11" i="6" l="1"/>
  <c r="G11" i="6"/>
  <c r="J11" i="6"/>
  <c r="J24" i="6"/>
  <c r="I24" i="6"/>
  <c r="G24" i="6"/>
  <c r="G82" i="16" l="1"/>
  <c r="G81" i="16"/>
  <c r="F48" i="10" l="1"/>
  <c r="F58" i="7"/>
  <c r="H48" i="10" l="1"/>
  <c r="J72" i="7"/>
  <c r="I72" i="7"/>
  <c r="J71" i="7"/>
  <c r="I71" i="7"/>
  <c r="J14" i="5" l="1"/>
  <c r="I14" i="5"/>
  <c r="J12" i="5"/>
  <c r="I12" i="5"/>
  <c r="J20" i="5"/>
  <c r="I20" i="5"/>
  <c r="I22" i="5"/>
  <c r="G20" i="5"/>
  <c r="G15" i="5"/>
  <c r="G14" i="5"/>
  <c r="G12" i="5"/>
  <c r="G14" i="1"/>
  <c r="F72" i="15" l="1"/>
  <c r="J46" i="17" l="1"/>
  <c r="I46" i="17"/>
  <c r="J44" i="17"/>
  <c r="I44" i="17"/>
  <c r="J43" i="17"/>
  <c r="I43" i="17"/>
  <c r="J41" i="17"/>
  <c r="I41" i="17"/>
  <c r="G46" i="17"/>
  <c r="G44" i="17"/>
  <c r="G43" i="17"/>
  <c r="G41" i="17"/>
  <c r="H169" i="13" l="1"/>
  <c r="F169" i="13"/>
  <c r="E169" i="13"/>
  <c r="G32" i="15"/>
  <c r="J77" i="16" l="1"/>
  <c r="I77" i="16"/>
  <c r="J76" i="16"/>
  <c r="I76" i="16"/>
  <c r="J70" i="16"/>
  <c r="I70" i="16"/>
  <c r="J69" i="16"/>
  <c r="I69" i="16"/>
  <c r="J57" i="16"/>
  <c r="I57" i="16"/>
  <c r="J56" i="16"/>
  <c r="I56" i="16"/>
  <c r="G77" i="16"/>
  <c r="G76" i="16"/>
  <c r="G57" i="16"/>
  <c r="G56" i="16"/>
  <c r="G244" i="13" l="1"/>
  <c r="G164" i="13"/>
  <c r="J20" i="13"/>
  <c r="I20" i="13"/>
  <c r="J44" i="13"/>
  <c r="I44" i="13"/>
  <c r="J43" i="13"/>
  <c r="I43" i="13"/>
  <c r="J42" i="13"/>
  <c r="I42" i="13"/>
  <c r="J41" i="13"/>
  <c r="I41" i="13"/>
  <c r="J40" i="13"/>
  <c r="I40" i="13"/>
  <c r="J164" i="13"/>
  <c r="I164" i="13"/>
  <c r="J199" i="13"/>
  <c r="I199" i="13"/>
  <c r="J189" i="13"/>
  <c r="I189" i="13"/>
  <c r="J240" i="13"/>
  <c r="I240" i="13"/>
  <c r="J273" i="13"/>
  <c r="I273" i="13"/>
  <c r="J272" i="13"/>
  <c r="I272" i="13"/>
  <c r="J271" i="13"/>
  <c r="I271" i="13"/>
  <c r="J270" i="13"/>
  <c r="I270" i="13"/>
  <c r="J290" i="13"/>
  <c r="I290" i="13"/>
  <c r="J299" i="13"/>
  <c r="I299" i="13"/>
  <c r="J298" i="13"/>
  <c r="I298" i="13"/>
  <c r="J398" i="13"/>
  <c r="I398" i="13"/>
  <c r="J397" i="13"/>
  <c r="I397" i="13"/>
  <c r="J394" i="13"/>
  <c r="I394" i="13"/>
  <c r="J392" i="13"/>
  <c r="I392" i="13"/>
  <c r="J390" i="13"/>
  <c r="I390" i="13"/>
  <c r="J388" i="13"/>
  <c r="I388" i="13"/>
  <c r="J435" i="13"/>
  <c r="I435" i="13"/>
  <c r="J433" i="13"/>
  <c r="I433" i="13"/>
  <c r="G435" i="13"/>
  <c r="G433" i="13"/>
  <c r="G412" i="13"/>
  <c r="G410" i="13"/>
  <c r="G408" i="13"/>
  <c r="G403" i="13"/>
  <c r="G401" i="13"/>
  <c r="G398" i="13"/>
  <c r="G397" i="13"/>
  <c r="G394" i="13"/>
  <c r="G392" i="13"/>
  <c r="G390" i="13"/>
  <c r="G388" i="13"/>
  <c r="G299" i="13"/>
  <c r="G298" i="13"/>
  <c r="H39" i="17" l="1"/>
  <c r="F39" i="17"/>
  <c r="E39" i="17"/>
  <c r="E139" i="17"/>
  <c r="G39" i="17" l="1"/>
  <c r="J39" i="17"/>
  <c r="I39" i="17"/>
  <c r="H139" i="17"/>
  <c r="F139" i="17"/>
  <c r="H434" i="13"/>
  <c r="H432" i="13"/>
  <c r="F434" i="13"/>
  <c r="F432" i="13"/>
  <c r="E434" i="13"/>
  <c r="E432" i="13"/>
  <c r="G432" i="13" l="1"/>
  <c r="J432" i="13"/>
  <c r="I432" i="13"/>
  <c r="J434" i="13"/>
  <c r="I434" i="13"/>
  <c r="G434" i="13"/>
  <c r="F12" i="20"/>
  <c r="F14" i="20"/>
  <c r="F32" i="20"/>
  <c r="H12" i="20"/>
  <c r="H14" i="20"/>
  <c r="H32" i="20"/>
  <c r="H11" i="20" l="1"/>
  <c r="H10" i="20" s="1"/>
  <c r="F11" i="20"/>
  <c r="F10" i="20" s="1"/>
  <c r="E27" i="20"/>
  <c r="G22" i="18"/>
  <c r="E111" i="17"/>
  <c r="E48" i="10"/>
  <c r="G72" i="7"/>
  <c r="G60" i="7"/>
  <c r="E58" i="7"/>
  <c r="G22" i="5"/>
  <c r="J22" i="5"/>
  <c r="J45" i="10"/>
  <c r="G273" i="13" l="1"/>
  <c r="G272" i="13"/>
  <c r="G271" i="13"/>
  <c r="G270" i="13"/>
  <c r="G44" i="13"/>
  <c r="G43" i="13"/>
  <c r="G42" i="13"/>
  <c r="G41" i="13"/>
  <c r="G40" i="13"/>
  <c r="G20" i="13"/>
  <c r="J26" i="19"/>
  <c r="G25" i="19"/>
  <c r="J25" i="19"/>
  <c r="G22" i="19"/>
  <c r="G189" i="13"/>
  <c r="G240" i="13"/>
  <c r="G199" i="13"/>
  <c r="G53" i="10" l="1"/>
  <c r="E22" i="14"/>
  <c r="F22" i="14"/>
  <c r="E24" i="14"/>
  <c r="F24" i="14"/>
  <c r="G27" i="18"/>
  <c r="G26" i="18"/>
  <c r="I17" i="4" l="1"/>
  <c r="J17" i="4"/>
  <c r="J16" i="4"/>
  <c r="I16" i="4"/>
  <c r="G17" i="4"/>
  <c r="G16" i="4"/>
  <c r="H10" i="5" l="1"/>
  <c r="E10" i="5"/>
  <c r="H15" i="10"/>
  <c r="H14" i="10" s="1"/>
  <c r="H20" i="6"/>
  <c r="F20" i="6"/>
  <c r="I20" i="6" s="1"/>
  <c r="E20" i="6"/>
  <c r="H97" i="17"/>
  <c r="J112" i="17"/>
  <c r="I112" i="17"/>
  <c r="I113" i="17"/>
  <c r="G112" i="17"/>
  <c r="G104" i="16"/>
  <c r="G103" i="16"/>
  <c r="F151" i="16"/>
  <c r="E151" i="16"/>
  <c r="H12" i="18"/>
  <c r="F12" i="18"/>
  <c r="E12" i="18"/>
  <c r="H25" i="18"/>
  <c r="F25" i="18"/>
  <c r="E25" i="18"/>
  <c r="H15" i="4"/>
  <c r="H12" i="4" s="1"/>
  <c r="H11" i="4" s="1"/>
  <c r="F15" i="4"/>
  <c r="E15" i="4"/>
  <c r="J15" i="4" s="1"/>
  <c r="G55" i="10"/>
  <c r="G71" i="7"/>
  <c r="J69" i="7"/>
  <c r="I23" i="5"/>
  <c r="G23" i="5"/>
  <c r="J23" i="5"/>
  <c r="J13" i="4"/>
  <c r="J14" i="4"/>
  <c r="I13" i="4"/>
  <c r="G13" i="4"/>
  <c r="J24" i="19"/>
  <c r="I24" i="19"/>
  <c r="G24" i="19"/>
  <c r="F101" i="17"/>
  <c r="E101" i="17"/>
  <c r="J75" i="16"/>
  <c r="J74" i="16"/>
  <c r="J73" i="16"/>
  <c r="J72" i="16"/>
  <c r="J71" i="16"/>
  <c r="J68" i="16"/>
  <c r="J67" i="16"/>
  <c r="J66" i="16"/>
  <c r="J65" i="16"/>
  <c r="J64" i="16"/>
  <c r="J61" i="16"/>
  <c r="J58" i="16"/>
  <c r="G70" i="16"/>
  <c r="G69" i="16"/>
  <c r="I202" i="13"/>
  <c r="J202" i="13"/>
  <c r="G202" i="13"/>
  <c r="J197" i="13"/>
  <c r="I197" i="13"/>
  <c r="G197" i="13"/>
  <c r="E102" i="16"/>
  <c r="F102" i="16"/>
  <c r="G124" i="16"/>
  <c r="I124" i="16"/>
  <c r="J124" i="16"/>
  <c r="G123" i="16"/>
  <c r="I123" i="16"/>
  <c r="J123" i="16"/>
  <c r="G122" i="16"/>
  <c r="I122" i="16"/>
  <c r="J122" i="16"/>
  <c r="G121" i="16"/>
  <c r="I121" i="16"/>
  <c r="J121" i="16"/>
  <c r="G23" i="16"/>
  <c r="I17" i="16"/>
  <c r="G17" i="16"/>
  <c r="G64" i="15"/>
  <c r="G26" i="19"/>
  <c r="G105" i="17"/>
  <c r="F104" i="17"/>
  <c r="E104" i="17"/>
  <c r="G290" i="13"/>
  <c r="G100" i="16"/>
  <c r="I100" i="16"/>
  <c r="J100" i="16"/>
  <c r="G99" i="16"/>
  <c r="I99" i="16"/>
  <c r="J99" i="16"/>
  <c r="G98" i="16"/>
  <c r="I98" i="16"/>
  <c r="J98" i="16"/>
  <c r="F80" i="16"/>
  <c r="E80" i="16"/>
  <c r="G39" i="10"/>
  <c r="I39" i="10"/>
  <c r="J39" i="10"/>
  <c r="G25" i="10"/>
  <c r="G53" i="16"/>
  <c r="I53" i="16"/>
  <c r="J53" i="16"/>
  <c r="G29" i="6"/>
  <c r="G108" i="17"/>
  <c r="G106" i="17"/>
  <c r="G103" i="17"/>
  <c r="G100" i="17"/>
  <c r="G99" i="17"/>
  <c r="F98" i="17"/>
  <c r="E98" i="17"/>
  <c r="F107" i="17"/>
  <c r="E107" i="17"/>
  <c r="F109" i="17"/>
  <c r="E109" i="17"/>
  <c r="G110" i="17"/>
  <c r="G265" i="13"/>
  <c r="G39" i="13"/>
  <c r="G16" i="13"/>
  <c r="G37" i="15"/>
  <c r="I37" i="15"/>
  <c r="J37" i="15"/>
  <c r="G21" i="15"/>
  <c r="I21" i="15"/>
  <c r="J21" i="15"/>
  <c r="G13" i="1"/>
  <c r="H13" i="1"/>
  <c r="H12" i="1" s="1"/>
  <c r="I14" i="1"/>
  <c r="J14" i="1"/>
  <c r="E12" i="2"/>
  <c r="F12" i="2"/>
  <c r="H12" i="2"/>
  <c r="I12" i="2" s="1"/>
  <c r="G13" i="2"/>
  <c r="I13" i="2"/>
  <c r="J13" i="2"/>
  <c r="G14" i="2"/>
  <c r="I14" i="2"/>
  <c r="J14" i="2"/>
  <c r="E15" i="2"/>
  <c r="F15" i="2"/>
  <c r="H15" i="2"/>
  <c r="G16" i="2"/>
  <c r="I16" i="2"/>
  <c r="J16" i="2"/>
  <c r="G17" i="2"/>
  <c r="I17" i="2"/>
  <c r="J17" i="2"/>
  <c r="G18" i="3"/>
  <c r="I18" i="3"/>
  <c r="J18" i="3"/>
  <c r="G19" i="3"/>
  <c r="I19" i="3"/>
  <c r="J19" i="3"/>
  <c r="G20" i="3"/>
  <c r="I20" i="3"/>
  <c r="J20" i="3"/>
  <c r="E22" i="3"/>
  <c r="F22" i="3"/>
  <c r="H16" i="3"/>
  <c r="H10" i="3" s="1"/>
  <c r="G23" i="3"/>
  <c r="I23" i="3"/>
  <c r="J23" i="3"/>
  <c r="G25" i="3"/>
  <c r="I25" i="3"/>
  <c r="J25" i="3"/>
  <c r="G26" i="3"/>
  <c r="I26" i="3"/>
  <c r="J26" i="3"/>
  <c r="G27" i="3"/>
  <c r="I27" i="3"/>
  <c r="J27" i="3"/>
  <c r="G28" i="3"/>
  <c r="I28" i="3"/>
  <c r="J28" i="3"/>
  <c r="G29" i="3"/>
  <c r="I29" i="3"/>
  <c r="J29" i="3"/>
  <c r="G30" i="3"/>
  <c r="I30" i="3"/>
  <c r="J30" i="3"/>
  <c r="G31" i="3"/>
  <c r="I31" i="3"/>
  <c r="J31" i="3"/>
  <c r="G32" i="3"/>
  <c r="I32" i="3"/>
  <c r="J32" i="3"/>
  <c r="G33" i="3"/>
  <c r="I33" i="3"/>
  <c r="J33" i="3"/>
  <c r="G34" i="3"/>
  <c r="I34" i="3"/>
  <c r="J34" i="3"/>
  <c r="G35" i="3"/>
  <c r="I35" i="3"/>
  <c r="J35" i="3"/>
  <c r="G36" i="3"/>
  <c r="I36" i="3"/>
  <c r="J36" i="3"/>
  <c r="G37" i="3"/>
  <c r="I37" i="3"/>
  <c r="J37" i="3"/>
  <c r="G38" i="3"/>
  <c r="I38" i="3"/>
  <c r="J38" i="3"/>
  <c r="G39" i="3"/>
  <c r="I39" i="3"/>
  <c r="J39" i="3"/>
  <c r="G40" i="3"/>
  <c r="I40" i="3"/>
  <c r="J40" i="3"/>
  <c r="G41" i="3"/>
  <c r="I41" i="3"/>
  <c r="J41" i="3"/>
  <c r="G42" i="3"/>
  <c r="I42" i="3"/>
  <c r="J42" i="3"/>
  <c r="G43" i="3"/>
  <c r="I43" i="3"/>
  <c r="J43" i="3"/>
  <c r="G45" i="3"/>
  <c r="I45" i="3"/>
  <c r="J45" i="3"/>
  <c r="G46" i="3"/>
  <c r="I46" i="3"/>
  <c r="J46" i="3"/>
  <c r="G47" i="3"/>
  <c r="I47" i="3"/>
  <c r="J47" i="3"/>
  <c r="G50" i="3"/>
  <c r="E51" i="3"/>
  <c r="F51" i="3"/>
  <c r="H51" i="3"/>
  <c r="J51" i="3" s="1"/>
  <c r="G52" i="3"/>
  <c r="I52" i="3"/>
  <c r="J52" i="3"/>
  <c r="G14" i="4"/>
  <c r="I14" i="4"/>
  <c r="G18" i="4"/>
  <c r="I18" i="4"/>
  <c r="J18" i="4"/>
  <c r="E19" i="4"/>
  <c r="F19" i="4"/>
  <c r="H19" i="4"/>
  <c r="G21" i="4"/>
  <c r="I21" i="4"/>
  <c r="J21" i="4"/>
  <c r="G11" i="5"/>
  <c r="G17" i="5"/>
  <c r="I17" i="5"/>
  <c r="J17" i="5"/>
  <c r="G18" i="5"/>
  <c r="I18" i="5"/>
  <c r="J18" i="5"/>
  <c r="G19" i="5"/>
  <c r="I19" i="5"/>
  <c r="J19" i="5"/>
  <c r="G21" i="5"/>
  <c r="I21" i="5"/>
  <c r="J21" i="5"/>
  <c r="G24" i="5"/>
  <c r="I24" i="5"/>
  <c r="J24" i="5"/>
  <c r="G26" i="5"/>
  <c r="I26" i="5"/>
  <c r="J26" i="5"/>
  <c r="G27" i="5"/>
  <c r="G29" i="5"/>
  <c r="I29" i="5"/>
  <c r="J29" i="5"/>
  <c r="E18" i="6"/>
  <c r="F18" i="6"/>
  <c r="H18" i="6"/>
  <c r="G19" i="6"/>
  <c r="I19" i="6"/>
  <c r="J19" i="6"/>
  <c r="G21" i="6"/>
  <c r="I21" i="6"/>
  <c r="J21" i="6"/>
  <c r="E22" i="6"/>
  <c r="F22" i="6"/>
  <c r="H22" i="6"/>
  <c r="G23" i="6"/>
  <c r="I23" i="6"/>
  <c r="J23" i="6"/>
  <c r="G25" i="6"/>
  <c r="I25" i="6"/>
  <c r="J25" i="6"/>
  <c r="G26" i="6"/>
  <c r="I26" i="6"/>
  <c r="J26" i="6"/>
  <c r="G27" i="6"/>
  <c r="I27" i="6"/>
  <c r="J27" i="6"/>
  <c r="G28" i="6"/>
  <c r="I28" i="6"/>
  <c r="J28" i="6"/>
  <c r="I29" i="6"/>
  <c r="J29" i="6"/>
  <c r="G30" i="6"/>
  <c r="I30" i="6"/>
  <c r="J30" i="6"/>
  <c r="G31" i="6"/>
  <c r="I31" i="6"/>
  <c r="J31" i="6"/>
  <c r="G32" i="6"/>
  <c r="I32" i="6"/>
  <c r="J32" i="6"/>
  <c r="G33" i="6"/>
  <c r="I33" i="6"/>
  <c r="J33" i="6"/>
  <c r="G34" i="6"/>
  <c r="I34" i="6"/>
  <c r="J34" i="6"/>
  <c r="G35" i="6"/>
  <c r="I35" i="6"/>
  <c r="J35" i="6"/>
  <c r="G36" i="6"/>
  <c r="I36" i="6"/>
  <c r="J36" i="6"/>
  <c r="G37" i="6"/>
  <c r="I37" i="6"/>
  <c r="J37" i="6"/>
  <c r="G38" i="6"/>
  <c r="I38" i="6"/>
  <c r="J38" i="6"/>
  <c r="G39" i="6"/>
  <c r="I39" i="6"/>
  <c r="J39" i="6"/>
  <c r="G40" i="6"/>
  <c r="I40" i="6"/>
  <c r="J40" i="6"/>
  <c r="G41" i="6"/>
  <c r="I41" i="6"/>
  <c r="J41" i="6"/>
  <c r="G44" i="6"/>
  <c r="I44" i="6"/>
  <c r="J44" i="6"/>
  <c r="G45" i="6"/>
  <c r="I45" i="6"/>
  <c r="J45" i="6"/>
  <c r="G46" i="6"/>
  <c r="I46" i="6"/>
  <c r="J46" i="6"/>
  <c r="G47" i="6"/>
  <c r="I47" i="6"/>
  <c r="J47" i="6"/>
  <c r="G48" i="6"/>
  <c r="I48" i="6"/>
  <c r="J48" i="6"/>
  <c r="G49" i="6"/>
  <c r="I49" i="6"/>
  <c r="J49" i="6"/>
  <c r="G52" i="6"/>
  <c r="I52" i="6"/>
  <c r="J52" i="6"/>
  <c r="G12" i="7"/>
  <c r="I12" i="7"/>
  <c r="J12" i="7"/>
  <c r="G13" i="7"/>
  <c r="I13" i="7"/>
  <c r="J13" i="7"/>
  <c r="G14" i="7"/>
  <c r="I14" i="7"/>
  <c r="J14" i="7"/>
  <c r="G17" i="7"/>
  <c r="I17" i="7"/>
  <c r="J17" i="7"/>
  <c r="E19" i="7"/>
  <c r="F19" i="7"/>
  <c r="H19" i="7"/>
  <c r="G20" i="7"/>
  <c r="I20" i="7"/>
  <c r="J20" i="7"/>
  <c r="G22" i="7"/>
  <c r="I22" i="7"/>
  <c r="J22" i="7"/>
  <c r="G23" i="7"/>
  <c r="I23" i="7"/>
  <c r="J23" i="7"/>
  <c r="G24" i="7"/>
  <c r="I24" i="7"/>
  <c r="J24" i="7"/>
  <c r="E27" i="7"/>
  <c r="F27" i="7"/>
  <c r="G28" i="7"/>
  <c r="I28" i="7"/>
  <c r="J28" i="7"/>
  <c r="G29" i="7"/>
  <c r="I29" i="7"/>
  <c r="J29" i="7"/>
  <c r="G30" i="7"/>
  <c r="I30" i="7"/>
  <c r="J30" i="7"/>
  <c r="G31" i="7"/>
  <c r="I31" i="7"/>
  <c r="J31" i="7"/>
  <c r="G32" i="7"/>
  <c r="I32" i="7"/>
  <c r="J32" i="7"/>
  <c r="G34" i="7"/>
  <c r="I34" i="7"/>
  <c r="J34" i="7"/>
  <c r="G35" i="7"/>
  <c r="I35" i="7"/>
  <c r="J35" i="7"/>
  <c r="G36" i="7"/>
  <c r="I36" i="7"/>
  <c r="J36" i="7"/>
  <c r="G37" i="7"/>
  <c r="I37" i="7"/>
  <c r="J37" i="7"/>
  <c r="G38" i="7"/>
  <c r="I38" i="7"/>
  <c r="J38" i="7"/>
  <c r="G39" i="7"/>
  <c r="I39" i="7"/>
  <c r="J39" i="7"/>
  <c r="G40" i="7"/>
  <c r="I40" i="7"/>
  <c r="J40" i="7"/>
  <c r="G41" i="7"/>
  <c r="I41" i="7"/>
  <c r="J41" i="7"/>
  <c r="G42" i="7"/>
  <c r="I42" i="7"/>
  <c r="J42" i="7"/>
  <c r="G43" i="7"/>
  <c r="I43" i="7"/>
  <c r="J43" i="7"/>
  <c r="G44" i="7"/>
  <c r="I44" i="7"/>
  <c r="J44" i="7"/>
  <c r="G46" i="7"/>
  <c r="I46" i="7"/>
  <c r="J46" i="7"/>
  <c r="G47" i="7"/>
  <c r="I47" i="7"/>
  <c r="J47" i="7"/>
  <c r="G48" i="7"/>
  <c r="I48" i="7"/>
  <c r="J48" i="7"/>
  <c r="G50" i="7"/>
  <c r="I50" i="7"/>
  <c r="J50" i="7"/>
  <c r="G52" i="7"/>
  <c r="I52" i="7"/>
  <c r="J52" i="7"/>
  <c r="G54" i="7"/>
  <c r="I54" i="7"/>
  <c r="J54" i="7"/>
  <c r="G55" i="7"/>
  <c r="I55" i="7"/>
  <c r="J55" i="7"/>
  <c r="G56" i="7"/>
  <c r="I56" i="7"/>
  <c r="J56" i="7"/>
  <c r="G57" i="7"/>
  <c r="I57" i="7"/>
  <c r="J57" i="7"/>
  <c r="G59" i="7"/>
  <c r="I59" i="7"/>
  <c r="J59" i="7"/>
  <c r="G63" i="7"/>
  <c r="I63" i="7"/>
  <c r="J63" i="7"/>
  <c r="G66" i="7"/>
  <c r="I66" i="7"/>
  <c r="J66" i="7"/>
  <c r="G67" i="7"/>
  <c r="I67" i="7"/>
  <c r="J67" i="7"/>
  <c r="G68" i="7"/>
  <c r="I68" i="7"/>
  <c r="J68" i="7"/>
  <c r="G69" i="7"/>
  <c r="G73" i="7"/>
  <c r="I73" i="7"/>
  <c r="J73" i="7"/>
  <c r="G74" i="7"/>
  <c r="I74" i="7"/>
  <c r="J74" i="7"/>
  <c r="E75" i="7"/>
  <c r="F75" i="7"/>
  <c r="H75" i="7"/>
  <c r="G77" i="7"/>
  <c r="I77" i="7"/>
  <c r="J77" i="7"/>
  <c r="G79" i="7"/>
  <c r="I79" i="7"/>
  <c r="J79" i="7"/>
  <c r="G80" i="7"/>
  <c r="I80" i="7"/>
  <c r="J80" i="7"/>
  <c r="H11" i="8"/>
  <c r="G12" i="8"/>
  <c r="I12" i="8"/>
  <c r="J12" i="8"/>
  <c r="G13" i="8"/>
  <c r="I13" i="8"/>
  <c r="J13" i="8"/>
  <c r="G14" i="8"/>
  <c r="I14" i="8"/>
  <c r="J14" i="8"/>
  <c r="G15" i="8"/>
  <c r="I15" i="8"/>
  <c r="J15" i="8"/>
  <c r="G16" i="8"/>
  <c r="I16" i="8"/>
  <c r="J16" i="8"/>
  <c r="G17" i="8"/>
  <c r="I17" i="8"/>
  <c r="J17" i="8"/>
  <c r="G18" i="8"/>
  <c r="I18" i="8"/>
  <c r="J18" i="8"/>
  <c r="E11" i="9"/>
  <c r="E10" i="9" s="1"/>
  <c r="F11" i="9"/>
  <c r="F10" i="9" s="1"/>
  <c r="H11" i="9"/>
  <c r="H10" i="9" s="1"/>
  <c r="G12" i="9"/>
  <c r="I12" i="9"/>
  <c r="J12" i="9"/>
  <c r="G13" i="9"/>
  <c r="I13" i="9"/>
  <c r="J13" i="9"/>
  <c r="G12" i="10"/>
  <c r="I12" i="10"/>
  <c r="J12" i="10"/>
  <c r="E15" i="10"/>
  <c r="E14" i="10" s="1"/>
  <c r="F15" i="10"/>
  <c r="F14" i="10" s="1"/>
  <c r="G16" i="10"/>
  <c r="I16" i="10"/>
  <c r="J16" i="10"/>
  <c r="G17" i="10"/>
  <c r="I17" i="10"/>
  <c r="J17" i="10"/>
  <c r="G18" i="10"/>
  <c r="I18" i="10"/>
  <c r="J18" i="10"/>
  <c r="G19" i="10"/>
  <c r="I19" i="10"/>
  <c r="J19" i="10"/>
  <c r="G20" i="10"/>
  <c r="I20" i="10"/>
  <c r="J20" i="10"/>
  <c r="G21" i="10"/>
  <c r="I21" i="10"/>
  <c r="J21" i="10"/>
  <c r="G22" i="10"/>
  <c r="I22" i="10"/>
  <c r="J22" i="10"/>
  <c r="G24" i="10"/>
  <c r="I24" i="10"/>
  <c r="J24" i="10"/>
  <c r="I25" i="10"/>
  <c r="J25" i="10"/>
  <c r="I26" i="10"/>
  <c r="J26" i="10"/>
  <c r="G27" i="10"/>
  <c r="I27" i="10"/>
  <c r="J27" i="10"/>
  <c r="G28" i="10"/>
  <c r="I28" i="10"/>
  <c r="J28" i="10"/>
  <c r="G29" i="10"/>
  <c r="I29" i="10"/>
  <c r="J29" i="10"/>
  <c r="G30" i="10"/>
  <c r="I30" i="10"/>
  <c r="J30" i="10"/>
  <c r="G31" i="10"/>
  <c r="I31" i="10"/>
  <c r="J31" i="10"/>
  <c r="G32" i="10"/>
  <c r="I32" i="10"/>
  <c r="J32" i="10"/>
  <c r="G33" i="10"/>
  <c r="I33" i="10"/>
  <c r="J33" i="10"/>
  <c r="G34" i="10"/>
  <c r="I34" i="10"/>
  <c r="J34" i="10"/>
  <c r="G35" i="10"/>
  <c r="I35" i="10"/>
  <c r="J35" i="10"/>
  <c r="G36" i="10"/>
  <c r="I36" i="10"/>
  <c r="J36" i="10"/>
  <c r="G37" i="10"/>
  <c r="I37" i="10"/>
  <c r="J37" i="10"/>
  <c r="G38" i="10"/>
  <c r="I38" i="10"/>
  <c r="J38" i="10"/>
  <c r="G40" i="10"/>
  <c r="I40" i="10"/>
  <c r="J40" i="10"/>
  <c r="G41" i="10"/>
  <c r="I41" i="10"/>
  <c r="J41" i="10"/>
  <c r="G42" i="10"/>
  <c r="I42" i="10"/>
  <c r="J42" i="10"/>
  <c r="G43" i="10"/>
  <c r="I43" i="10"/>
  <c r="J43" i="10"/>
  <c r="G44" i="10"/>
  <c r="I44" i="10"/>
  <c r="J44" i="10"/>
  <c r="G45" i="10"/>
  <c r="G48" i="10"/>
  <c r="G50" i="10"/>
  <c r="I50" i="10"/>
  <c r="J50" i="10"/>
  <c r="G51" i="10"/>
  <c r="I51" i="10"/>
  <c r="J51" i="10"/>
  <c r="E52" i="10"/>
  <c r="F52" i="10"/>
  <c r="H52" i="10"/>
  <c r="J52" i="10" s="1"/>
  <c r="G54" i="10"/>
  <c r="I54" i="10"/>
  <c r="J54" i="10"/>
  <c r="I55" i="10"/>
  <c r="J55" i="10"/>
  <c r="E11" i="11"/>
  <c r="E10" i="11" s="1"/>
  <c r="F11" i="11"/>
  <c r="F10" i="11" s="1"/>
  <c r="H11" i="11"/>
  <c r="G12" i="11"/>
  <c r="I12" i="11"/>
  <c r="J12" i="11"/>
  <c r="E11" i="12"/>
  <c r="E10" i="12" s="1"/>
  <c r="G12" i="12"/>
  <c r="H11" i="12"/>
  <c r="G14" i="12"/>
  <c r="J14" i="12"/>
  <c r="G15" i="12"/>
  <c r="J15" i="12"/>
  <c r="G13" i="13"/>
  <c r="I13" i="13"/>
  <c r="J13" i="13"/>
  <c r="G14" i="13"/>
  <c r="I14" i="13"/>
  <c r="J14" i="13"/>
  <c r="G15" i="13"/>
  <c r="I15" i="13"/>
  <c r="J15" i="13"/>
  <c r="I16" i="13"/>
  <c r="J16" i="13"/>
  <c r="G17" i="13"/>
  <c r="I17" i="13"/>
  <c r="J17" i="13"/>
  <c r="G18" i="13"/>
  <c r="I18" i="13"/>
  <c r="J18" i="13"/>
  <c r="G19" i="13"/>
  <c r="I19" i="13"/>
  <c r="J19" i="13"/>
  <c r="G21" i="13"/>
  <c r="I21" i="13"/>
  <c r="J21" i="13"/>
  <c r="G22" i="13"/>
  <c r="I22" i="13"/>
  <c r="J22" i="13"/>
  <c r="G23" i="13"/>
  <c r="I23" i="13"/>
  <c r="J23" i="13"/>
  <c r="G24" i="13"/>
  <c r="I24" i="13"/>
  <c r="J24" i="13"/>
  <c r="G25" i="13"/>
  <c r="I25" i="13"/>
  <c r="J25" i="13"/>
  <c r="G26" i="13"/>
  <c r="I26" i="13"/>
  <c r="J26" i="13"/>
  <c r="G27" i="13"/>
  <c r="I27" i="13"/>
  <c r="J27" i="13"/>
  <c r="G28" i="13"/>
  <c r="I28" i="13"/>
  <c r="J28" i="13"/>
  <c r="E30" i="13"/>
  <c r="F30" i="13"/>
  <c r="H30" i="13"/>
  <c r="E34" i="13"/>
  <c r="F34" i="13"/>
  <c r="G35" i="13"/>
  <c r="I35" i="13"/>
  <c r="J35" i="13"/>
  <c r="G36" i="13"/>
  <c r="I36" i="13"/>
  <c r="J36" i="13"/>
  <c r="G37" i="13"/>
  <c r="I37" i="13"/>
  <c r="J37" i="13"/>
  <c r="G38" i="13"/>
  <c r="I38" i="13"/>
  <c r="J38" i="13"/>
  <c r="I39" i="13"/>
  <c r="J39" i="13"/>
  <c r="G45" i="13"/>
  <c r="I45" i="13"/>
  <c r="J45" i="13"/>
  <c r="G46" i="13"/>
  <c r="I46" i="13"/>
  <c r="J46" i="13"/>
  <c r="E47" i="13"/>
  <c r="F47" i="13"/>
  <c r="H47" i="13"/>
  <c r="H33" i="13" s="1"/>
  <c r="E142" i="13"/>
  <c r="F142" i="13"/>
  <c r="H142" i="13"/>
  <c r="G143" i="13"/>
  <c r="I143" i="13"/>
  <c r="J143" i="13"/>
  <c r="G144" i="13"/>
  <c r="I144" i="13"/>
  <c r="J144" i="13"/>
  <c r="G145" i="13"/>
  <c r="I145" i="13"/>
  <c r="J145" i="13"/>
  <c r="G146" i="13"/>
  <c r="I146" i="13"/>
  <c r="J146" i="13"/>
  <c r="G147" i="13"/>
  <c r="I147" i="13"/>
  <c r="J147" i="13"/>
  <c r="G149" i="13"/>
  <c r="I149" i="13"/>
  <c r="J149" i="13"/>
  <c r="G151" i="13"/>
  <c r="I151" i="13"/>
  <c r="J151" i="13"/>
  <c r="G152" i="13"/>
  <c r="I152" i="13"/>
  <c r="J152" i="13"/>
  <c r="G153" i="13"/>
  <c r="I153" i="13"/>
  <c r="J153" i="13"/>
  <c r="G154" i="13"/>
  <c r="I154" i="13"/>
  <c r="J154" i="13"/>
  <c r="G155" i="13"/>
  <c r="I155" i="13"/>
  <c r="J155" i="13"/>
  <c r="G156" i="13"/>
  <c r="I156" i="13"/>
  <c r="J156" i="13"/>
  <c r="G157" i="13"/>
  <c r="I157" i="13"/>
  <c r="J157" i="13"/>
  <c r="G158" i="13"/>
  <c r="I158" i="13"/>
  <c r="J158" i="13"/>
  <c r="G159" i="13"/>
  <c r="I159" i="13"/>
  <c r="J159" i="13"/>
  <c r="G161" i="13"/>
  <c r="I161" i="13"/>
  <c r="J161" i="13"/>
  <c r="G163" i="13"/>
  <c r="I163" i="13"/>
  <c r="J163" i="13"/>
  <c r="G165" i="13"/>
  <c r="I165" i="13"/>
  <c r="J165" i="13"/>
  <c r="E190" i="13"/>
  <c r="F190" i="13"/>
  <c r="G190" i="13" s="1"/>
  <c r="H190" i="13"/>
  <c r="J190" i="13" s="1"/>
  <c r="G191" i="13"/>
  <c r="I191" i="13"/>
  <c r="J191" i="13"/>
  <c r="G192" i="13"/>
  <c r="I192" i="13"/>
  <c r="J192" i="13"/>
  <c r="G193" i="13"/>
  <c r="I193" i="13"/>
  <c r="J193" i="13"/>
  <c r="G194" i="13"/>
  <c r="I194" i="13"/>
  <c r="J194" i="13"/>
  <c r="G195" i="13"/>
  <c r="I195" i="13"/>
  <c r="J195" i="13"/>
  <c r="G196" i="13"/>
  <c r="I196" i="13"/>
  <c r="J196" i="13"/>
  <c r="G198" i="13"/>
  <c r="I198" i="13"/>
  <c r="J198" i="13"/>
  <c r="G200" i="13"/>
  <c r="I200" i="13"/>
  <c r="J200" i="13"/>
  <c r="G201" i="13"/>
  <c r="I201" i="13"/>
  <c r="J201" i="13"/>
  <c r="G203" i="13"/>
  <c r="I203" i="13"/>
  <c r="J203" i="13"/>
  <c r="G204" i="13"/>
  <c r="I204" i="13"/>
  <c r="J204" i="13"/>
  <c r="G205" i="13"/>
  <c r="I205" i="13"/>
  <c r="J205" i="13"/>
  <c r="G206" i="13"/>
  <c r="I206" i="13"/>
  <c r="J206" i="13"/>
  <c r="G207" i="13"/>
  <c r="I207" i="13"/>
  <c r="J207" i="13"/>
  <c r="G208" i="13"/>
  <c r="I208" i="13"/>
  <c r="J208" i="13"/>
  <c r="G209" i="13"/>
  <c r="I209" i="13"/>
  <c r="J209" i="13"/>
  <c r="E211" i="13"/>
  <c r="F211" i="13"/>
  <c r="H211" i="13"/>
  <c r="G212" i="13"/>
  <c r="I212" i="13"/>
  <c r="J212" i="13"/>
  <c r="G213" i="13"/>
  <c r="I213" i="13"/>
  <c r="J213" i="13"/>
  <c r="G214" i="13"/>
  <c r="I214" i="13"/>
  <c r="J214" i="13"/>
  <c r="G215" i="13"/>
  <c r="I215" i="13"/>
  <c r="J215" i="13"/>
  <c r="G216" i="13"/>
  <c r="I216" i="13"/>
  <c r="J216" i="13"/>
  <c r="G217" i="13"/>
  <c r="I217" i="13"/>
  <c r="J217" i="13"/>
  <c r="G218" i="13"/>
  <c r="I218" i="13"/>
  <c r="J218" i="13"/>
  <c r="G220" i="13"/>
  <c r="I220" i="13"/>
  <c r="J220" i="13"/>
  <c r="G221" i="13"/>
  <c r="I221" i="13"/>
  <c r="J221" i="13"/>
  <c r="G222" i="13"/>
  <c r="I222" i="13"/>
  <c r="J222" i="13"/>
  <c r="G223" i="13"/>
  <c r="I223" i="13"/>
  <c r="J223" i="13"/>
  <c r="G224" i="13"/>
  <c r="I224" i="13"/>
  <c r="J224" i="13"/>
  <c r="G225" i="13"/>
  <c r="I225" i="13"/>
  <c r="J225" i="13"/>
  <c r="G226" i="13"/>
  <c r="I226" i="13"/>
  <c r="J226" i="13"/>
  <c r="G227" i="13"/>
  <c r="I227" i="13"/>
  <c r="J227" i="13"/>
  <c r="G228" i="13"/>
  <c r="I228" i="13"/>
  <c r="J228" i="13"/>
  <c r="G229" i="13"/>
  <c r="I229" i="13"/>
  <c r="J229" i="13"/>
  <c r="G230" i="13"/>
  <c r="I230" i="13"/>
  <c r="J230" i="13"/>
  <c r="G231" i="13"/>
  <c r="I231" i="13"/>
  <c r="J231" i="13"/>
  <c r="E232" i="13"/>
  <c r="F232" i="13"/>
  <c r="H232" i="13"/>
  <c r="G233" i="13"/>
  <c r="I233" i="13"/>
  <c r="J233" i="13"/>
  <c r="G234" i="13"/>
  <c r="I234" i="13"/>
  <c r="J234" i="13"/>
  <c r="G235" i="13"/>
  <c r="I235" i="13"/>
  <c r="J235" i="13"/>
  <c r="G236" i="13"/>
  <c r="I236" i="13"/>
  <c r="J236" i="13"/>
  <c r="G237" i="13"/>
  <c r="I237" i="13"/>
  <c r="J237" i="13"/>
  <c r="G238" i="13"/>
  <c r="I238" i="13"/>
  <c r="J238" i="13"/>
  <c r="G239" i="13"/>
  <c r="I239" i="13"/>
  <c r="J239" i="13"/>
  <c r="G241" i="13"/>
  <c r="I241" i="13"/>
  <c r="J241" i="13"/>
  <c r="G242" i="13"/>
  <c r="I242" i="13"/>
  <c r="J242" i="13"/>
  <c r="G243" i="13"/>
  <c r="I243" i="13"/>
  <c r="J243" i="13"/>
  <c r="G245" i="13"/>
  <c r="I245" i="13"/>
  <c r="J245" i="13"/>
  <c r="G246" i="13"/>
  <c r="I246" i="13"/>
  <c r="J246" i="13"/>
  <c r="G247" i="13"/>
  <c r="I247" i="13"/>
  <c r="J247" i="13"/>
  <c r="G248" i="13"/>
  <c r="I248" i="13"/>
  <c r="J248" i="13"/>
  <c r="G249" i="13"/>
  <c r="I249" i="13"/>
  <c r="J249" i="13"/>
  <c r="G250" i="13"/>
  <c r="I250" i="13"/>
  <c r="J250" i="13"/>
  <c r="G251" i="13"/>
  <c r="I251" i="13"/>
  <c r="J251" i="13"/>
  <c r="G254" i="13"/>
  <c r="I254" i="13"/>
  <c r="J254" i="13"/>
  <c r="G255" i="13"/>
  <c r="I255" i="13"/>
  <c r="J255" i="13"/>
  <c r="G258" i="13"/>
  <c r="I258" i="13"/>
  <c r="J258" i="13"/>
  <c r="G259" i="13"/>
  <c r="I259" i="13"/>
  <c r="J259" i="13"/>
  <c r="G260" i="13"/>
  <c r="E264" i="13"/>
  <c r="F264" i="13"/>
  <c r="H264" i="13"/>
  <c r="I265" i="13"/>
  <c r="J265" i="13"/>
  <c r="G266" i="13"/>
  <c r="I266" i="13"/>
  <c r="J266" i="13"/>
  <c r="G267" i="13"/>
  <c r="I267" i="13"/>
  <c r="J267" i="13"/>
  <c r="G268" i="13"/>
  <c r="I268" i="13"/>
  <c r="J268" i="13"/>
  <c r="G269" i="13"/>
  <c r="I269" i="13"/>
  <c r="J269" i="13"/>
  <c r="G274" i="13"/>
  <c r="I274" i="13"/>
  <c r="J274" i="13"/>
  <c r="G275" i="13"/>
  <c r="I275" i="13"/>
  <c r="J275" i="13"/>
  <c r="E276" i="13"/>
  <c r="F276" i="13"/>
  <c r="H276" i="13"/>
  <c r="E280" i="13"/>
  <c r="F280" i="13"/>
  <c r="H280" i="13"/>
  <c r="G281" i="13"/>
  <c r="I281" i="13"/>
  <c r="J281" i="13"/>
  <c r="G283" i="13"/>
  <c r="I283" i="13"/>
  <c r="J283" i="13"/>
  <c r="E284" i="13"/>
  <c r="F284" i="13"/>
  <c r="H284" i="13"/>
  <c r="G285" i="13"/>
  <c r="I285" i="13"/>
  <c r="J285" i="13"/>
  <c r="G286" i="13"/>
  <c r="I286" i="13"/>
  <c r="J286" i="13"/>
  <c r="G287" i="13"/>
  <c r="I287" i="13"/>
  <c r="J287" i="13"/>
  <c r="E288" i="13"/>
  <c r="F288" i="13"/>
  <c r="H288" i="13"/>
  <c r="G289" i="13"/>
  <c r="I289" i="13"/>
  <c r="J289" i="13"/>
  <c r="G291" i="13"/>
  <c r="I291" i="13"/>
  <c r="J291" i="13"/>
  <c r="E292" i="13"/>
  <c r="F292" i="13"/>
  <c r="H292" i="13"/>
  <c r="G293" i="13"/>
  <c r="I293" i="13"/>
  <c r="J293" i="13"/>
  <c r="G294" i="13"/>
  <c r="I294" i="13"/>
  <c r="J294" i="13"/>
  <c r="G295" i="13"/>
  <c r="I295" i="13"/>
  <c r="J295" i="13"/>
  <c r="E296" i="13"/>
  <c r="F296" i="13"/>
  <c r="H296" i="13"/>
  <c r="G297" i="13"/>
  <c r="I297" i="13"/>
  <c r="J297" i="13"/>
  <c r="I385" i="13"/>
  <c r="I401" i="13"/>
  <c r="J401" i="13"/>
  <c r="I403" i="13"/>
  <c r="J403" i="13"/>
  <c r="I408" i="13"/>
  <c r="J408" i="13"/>
  <c r="I410" i="13"/>
  <c r="J410" i="13"/>
  <c r="I412" i="13"/>
  <c r="J412" i="13"/>
  <c r="E425" i="13"/>
  <c r="F425" i="13"/>
  <c r="H425" i="13"/>
  <c r="G426" i="13"/>
  <c r="I426" i="13"/>
  <c r="J426" i="13"/>
  <c r="G428" i="13"/>
  <c r="I428" i="13"/>
  <c r="J428" i="13"/>
  <c r="G429" i="13"/>
  <c r="I429" i="13"/>
  <c r="J429" i="13"/>
  <c r="G431" i="13"/>
  <c r="I431" i="13"/>
  <c r="J431" i="13"/>
  <c r="E20" i="14"/>
  <c r="E19" i="14" s="1"/>
  <c r="F20" i="14"/>
  <c r="H20" i="14"/>
  <c r="G21" i="14"/>
  <c r="I21" i="14"/>
  <c r="J21" i="14"/>
  <c r="H22" i="14"/>
  <c r="G23" i="14"/>
  <c r="I23" i="14"/>
  <c r="J23" i="14"/>
  <c r="H24" i="14"/>
  <c r="J24" i="14" s="1"/>
  <c r="G25" i="14"/>
  <c r="I25" i="14"/>
  <c r="J25" i="14"/>
  <c r="E29" i="14"/>
  <c r="F29" i="14"/>
  <c r="G29" i="14" s="1"/>
  <c r="H29" i="14"/>
  <c r="G11" i="15"/>
  <c r="I11" i="15"/>
  <c r="J11" i="15"/>
  <c r="G12" i="15"/>
  <c r="I12" i="15"/>
  <c r="J12" i="15"/>
  <c r="G13" i="15"/>
  <c r="I13" i="15"/>
  <c r="J13" i="15"/>
  <c r="G16" i="15"/>
  <c r="I16" i="15"/>
  <c r="J16" i="15"/>
  <c r="G17" i="15"/>
  <c r="I17" i="15"/>
  <c r="J17" i="15"/>
  <c r="G18" i="15"/>
  <c r="I18" i="15"/>
  <c r="J18" i="15"/>
  <c r="G19" i="15"/>
  <c r="I19" i="15"/>
  <c r="J19" i="15"/>
  <c r="G20" i="15"/>
  <c r="I20" i="15"/>
  <c r="J20" i="15"/>
  <c r="G22" i="15"/>
  <c r="I22" i="15"/>
  <c r="J22" i="15"/>
  <c r="G23" i="15"/>
  <c r="I23" i="15"/>
  <c r="J23" i="15"/>
  <c r="G24" i="15"/>
  <c r="I24" i="15"/>
  <c r="J24" i="15"/>
  <c r="G25" i="15"/>
  <c r="I25" i="15"/>
  <c r="J25" i="15"/>
  <c r="G26" i="15"/>
  <c r="I26" i="15"/>
  <c r="J26" i="15"/>
  <c r="G27" i="15"/>
  <c r="I27" i="15"/>
  <c r="J27" i="15"/>
  <c r="G28" i="15"/>
  <c r="I28" i="15"/>
  <c r="J28" i="15"/>
  <c r="G29" i="15"/>
  <c r="I29" i="15"/>
  <c r="J29" i="15"/>
  <c r="G30" i="15"/>
  <c r="I30" i="15"/>
  <c r="J30" i="15"/>
  <c r="G31" i="15"/>
  <c r="I31" i="15"/>
  <c r="J31" i="15"/>
  <c r="G33" i="15"/>
  <c r="I33" i="15"/>
  <c r="J33" i="15"/>
  <c r="G34" i="15"/>
  <c r="I34" i="15"/>
  <c r="J34" i="15"/>
  <c r="G35" i="15"/>
  <c r="I35" i="15"/>
  <c r="J35" i="15"/>
  <c r="G36" i="15"/>
  <c r="I36" i="15"/>
  <c r="J36" i="15"/>
  <c r="G38" i="15"/>
  <c r="I38" i="15"/>
  <c r="J38" i="15"/>
  <c r="G40" i="15"/>
  <c r="I40" i="15"/>
  <c r="J40" i="15"/>
  <c r="G41" i="15"/>
  <c r="I41" i="15"/>
  <c r="J41" i="15"/>
  <c r="G42" i="15"/>
  <c r="I42" i="15"/>
  <c r="J42" i="15"/>
  <c r="G43" i="15"/>
  <c r="I43" i="15"/>
  <c r="J43" i="15"/>
  <c r="E45" i="15"/>
  <c r="F45" i="15"/>
  <c r="H45" i="15"/>
  <c r="G46" i="15"/>
  <c r="I46" i="15"/>
  <c r="J46" i="15"/>
  <c r="E47" i="15"/>
  <c r="F47" i="15"/>
  <c r="H47" i="15"/>
  <c r="G48" i="15"/>
  <c r="I48" i="15"/>
  <c r="J48" i="15"/>
  <c r="E49" i="15"/>
  <c r="F49" i="15"/>
  <c r="H49" i="15"/>
  <c r="G50" i="15"/>
  <c r="I50" i="15"/>
  <c r="J50" i="15"/>
  <c r="G51" i="15"/>
  <c r="I51" i="15"/>
  <c r="J51" i="15"/>
  <c r="G53" i="15"/>
  <c r="I53" i="15"/>
  <c r="J53" i="15"/>
  <c r="G54" i="15"/>
  <c r="I54" i="15"/>
  <c r="J54" i="15"/>
  <c r="E56" i="15"/>
  <c r="F56" i="15"/>
  <c r="H56" i="15"/>
  <c r="G57" i="15"/>
  <c r="G58" i="15"/>
  <c r="I58" i="15"/>
  <c r="J58" i="15"/>
  <c r="G59" i="15"/>
  <c r="I59" i="15"/>
  <c r="J59" i="15"/>
  <c r="G60" i="15"/>
  <c r="I60" i="15"/>
  <c r="J60" i="15"/>
  <c r="G61" i="15"/>
  <c r="I61" i="15"/>
  <c r="J61" i="15"/>
  <c r="G62" i="15"/>
  <c r="I62" i="15"/>
  <c r="J62" i="15"/>
  <c r="G63" i="15"/>
  <c r="I63" i="15"/>
  <c r="J63" i="15"/>
  <c r="I64" i="15"/>
  <c r="J64" i="15"/>
  <c r="G65" i="15"/>
  <c r="I65" i="15"/>
  <c r="J65" i="15"/>
  <c r="G66" i="15"/>
  <c r="I66" i="15"/>
  <c r="J66" i="15"/>
  <c r="G67" i="15"/>
  <c r="I67" i="15"/>
  <c r="J67" i="15"/>
  <c r="G68" i="15"/>
  <c r="I68" i="15"/>
  <c r="J68" i="15"/>
  <c r="G69" i="15"/>
  <c r="I69" i="15"/>
  <c r="J69" i="15"/>
  <c r="G71" i="15"/>
  <c r="I71" i="15"/>
  <c r="J71" i="15"/>
  <c r="E72" i="15"/>
  <c r="H72" i="15"/>
  <c r="G73" i="15"/>
  <c r="I73" i="15"/>
  <c r="J73" i="15"/>
  <c r="I75" i="15"/>
  <c r="G77" i="15"/>
  <c r="I77" i="15"/>
  <c r="J77" i="15"/>
  <c r="G78" i="15"/>
  <c r="I78" i="15"/>
  <c r="J78" i="15"/>
  <c r="G79" i="15"/>
  <c r="I79" i="15"/>
  <c r="J79" i="15"/>
  <c r="E80" i="15"/>
  <c r="F80" i="15"/>
  <c r="F74" i="15" s="1"/>
  <c r="H80" i="15"/>
  <c r="H74" i="15" s="1"/>
  <c r="G81" i="15"/>
  <c r="I81" i="15"/>
  <c r="J81" i="15"/>
  <c r="E83" i="15"/>
  <c r="F83" i="15"/>
  <c r="F82" i="15" s="1"/>
  <c r="I82" i="15" s="1"/>
  <c r="H83" i="15"/>
  <c r="G84" i="15"/>
  <c r="I84" i="15"/>
  <c r="J84" i="15"/>
  <c r="E85" i="15"/>
  <c r="F85" i="15"/>
  <c r="H85" i="15"/>
  <c r="H82" i="15" s="1"/>
  <c r="E92" i="15"/>
  <c r="F92" i="15"/>
  <c r="H92" i="15"/>
  <c r="E97" i="15"/>
  <c r="F97" i="15"/>
  <c r="H97" i="15"/>
  <c r="G98" i="15"/>
  <c r="I98" i="15"/>
  <c r="J98" i="15"/>
  <c r="G102" i="15"/>
  <c r="I102" i="15"/>
  <c r="J102" i="15"/>
  <c r="E11" i="16"/>
  <c r="F11" i="16"/>
  <c r="H11" i="16"/>
  <c r="J11" i="16" s="1"/>
  <c r="G12" i="16"/>
  <c r="I12" i="16"/>
  <c r="J12" i="16"/>
  <c r="G14" i="16"/>
  <c r="I14" i="16"/>
  <c r="J14" i="16"/>
  <c r="G15" i="16"/>
  <c r="I15" i="16"/>
  <c r="J15" i="16"/>
  <c r="G18" i="16"/>
  <c r="I18" i="16"/>
  <c r="J18" i="16"/>
  <c r="G19" i="16"/>
  <c r="I19" i="16"/>
  <c r="J19" i="16"/>
  <c r="G20" i="16"/>
  <c r="I20" i="16"/>
  <c r="J20" i="16"/>
  <c r="G21" i="16"/>
  <c r="I21" i="16"/>
  <c r="J21" i="16"/>
  <c r="G22" i="16"/>
  <c r="I22" i="16"/>
  <c r="J22" i="16"/>
  <c r="I23" i="16"/>
  <c r="J23" i="16"/>
  <c r="G24" i="16"/>
  <c r="I24" i="16"/>
  <c r="J24" i="16"/>
  <c r="G25" i="16"/>
  <c r="I25" i="16"/>
  <c r="J25" i="16"/>
  <c r="G27" i="16"/>
  <c r="I27" i="16"/>
  <c r="J27" i="16"/>
  <c r="G28" i="16"/>
  <c r="I28" i="16"/>
  <c r="J28" i="16"/>
  <c r="G29" i="16"/>
  <c r="I29" i="16"/>
  <c r="J29" i="16"/>
  <c r="G30" i="16"/>
  <c r="I30" i="16"/>
  <c r="J30" i="16"/>
  <c r="G31" i="16"/>
  <c r="I31" i="16"/>
  <c r="J31" i="16"/>
  <c r="J33" i="16"/>
  <c r="G35" i="16"/>
  <c r="I35" i="16"/>
  <c r="J35" i="16"/>
  <c r="G36" i="16"/>
  <c r="I36" i="16"/>
  <c r="J36" i="16"/>
  <c r="G37" i="16"/>
  <c r="I37" i="16"/>
  <c r="J37" i="16"/>
  <c r="G38" i="16"/>
  <c r="I38" i="16"/>
  <c r="J38" i="16"/>
  <c r="G39" i="16"/>
  <c r="I39" i="16"/>
  <c r="J39" i="16"/>
  <c r="G40" i="16"/>
  <c r="I40" i="16"/>
  <c r="J40" i="16"/>
  <c r="G41" i="16"/>
  <c r="I41" i="16"/>
  <c r="J41" i="16"/>
  <c r="G43" i="16"/>
  <c r="I43" i="16"/>
  <c r="J43" i="16"/>
  <c r="G44" i="16"/>
  <c r="I44" i="16"/>
  <c r="J44" i="16"/>
  <c r="G45" i="16"/>
  <c r="I45" i="16"/>
  <c r="J45" i="16"/>
  <c r="G46" i="16"/>
  <c r="I46" i="16"/>
  <c r="J46" i="16"/>
  <c r="G47" i="16"/>
  <c r="I47" i="16"/>
  <c r="J47" i="16"/>
  <c r="G49" i="16"/>
  <c r="I49" i="16"/>
  <c r="J49" i="16"/>
  <c r="G52" i="16"/>
  <c r="I52" i="16"/>
  <c r="J52" i="16"/>
  <c r="G58" i="16"/>
  <c r="I58" i="16"/>
  <c r="G61" i="16"/>
  <c r="G64" i="16"/>
  <c r="I64" i="16"/>
  <c r="G65" i="16"/>
  <c r="I65" i="16"/>
  <c r="G66" i="16"/>
  <c r="I66" i="16"/>
  <c r="G67" i="16"/>
  <c r="I67" i="16"/>
  <c r="G68" i="16"/>
  <c r="I68" i="16"/>
  <c r="G71" i="16"/>
  <c r="I71" i="16"/>
  <c r="G72" i="16"/>
  <c r="I72" i="16"/>
  <c r="G73" i="16"/>
  <c r="I73" i="16"/>
  <c r="G74" i="16"/>
  <c r="I74" i="16"/>
  <c r="G75" i="16"/>
  <c r="I75" i="16"/>
  <c r="G84" i="16"/>
  <c r="I84" i="16"/>
  <c r="J84" i="16"/>
  <c r="G85" i="16"/>
  <c r="I85" i="16"/>
  <c r="J85" i="16"/>
  <c r="G86" i="16"/>
  <c r="I86" i="16"/>
  <c r="J86" i="16"/>
  <c r="G87" i="16"/>
  <c r="I87" i="16"/>
  <c r="J87" i="16"/>
  <c r="G88" i="16"/>
  <c r="I88" i="16"/>
  <c r="J88" i="16"/>
  <c r="G89" i="16"/>
  <c r="I89" i="16"/>
  <c r="J89" i="16"/>
  <c r="G90" i="16"/>
  <c r="I90" i="16"/>
  <c r="J90" i="16"/>
  <c r="G91" i="16"/>
  <c r="I91" i="16"/>
  <c r="J91" i="16"/>
  <c r="G92" i="16"/>
  <c r="I92" i="16"/>
  <c r="J92" i="16"/>
  <c r="G93" i="16"/>
  <c r="I93" i="16"/>
  <c r="J93" i="16"/>
  <c r="G94" i="16"/>
  <c r="I94" i="16"/>
  <c r="J94" i="16"/>
  <c r="G95" i="16"/>
  <c r="I95" i="16"/>
  <c r="J95" i="16"/>
  <c r="G96" i="16"/>
  <c r="I96" i="16"/>
  <c r="J96" i="16"/>
  <c r="G97" i="16"/>
  <c r="I97" i="16"/>
  <c r="J97" i="16"/>
  <c r="G101" i="16"/>
  <c r="I101" i="16"/>
  <c r="J101" i="16"/>
  <c r="H80" i="16"/>
  <c r="J102" i="16"/>
  <c r="G109" i="16"/>
  <c r="I109" i="16"/>
  <c r="J109" i="16"/>
  <c r="G110" i="16"/>
  <c r="I110" i="16"/>
  <c r="J110" i="16"/>
  <c r="G111" i="16"/>
  <c r="I111" i="16"/>
  <c r="J111" i="16"/>
  <c r="G112" i="16"/>
  <c r="I112" i="16"/>
  <c r="J112" i="16"/>
  <c r="G113" i="16"/>
  <c r="I113" i="16"/>
  <c r="J113" i="16"/>
  <c r="I114" i="16"/>
  <c r="J114" i="16"/>
  <c r="G115" i="16"/>
  <c r="I115" i="16"/>
  <c r="J115" i="16"/>
  <c r="G116" i="16"/>
  <c r="I116" i="16"/>
  <c r="J116" i="16"/>
  <c r="G119" i="16"/>
  <c r="I119" i="16"/>
  <c r="J119" i="16"/>
  <c r="G120" i="16"/>
  <c r="I120" i="16"/>
  <c r="J120" i="16"/>
  <c r="G125" i="16"/>
  <c r="I125" i="16"/>
  <c r="J125" i="16"/>
  <c r="G126" i="16"/>
  <c r="I126" i="16"/>
  <c r="J126" i="16"/>
  <c r="G127" i="16"/>
  <c r="I127" i="16"/>
  <c r="J127" i="16"/>
  <c r="G128" i="16"/>
  <c r="I128" i="16"/>
  <c r="J128" i="16"/>
  <c r="E131" i="16"/>
  <c r="F131" i="16"/>
  <c r="H131" i="16"/>
  <c r="G133" i="16"/>
  <c r="I133" i="16"/>
  <c r="J133" i="16"/>
  <c r="G134" i="16"/>
  <c r="I134" i="16"/>
  <c r="J134" i="16"/>
  <c r="G135" i="16"/>
  <c r="I135" i="16"/>
  <c r="J135" i="16"/>
  <c r="G136" i="16"/>
  <c r="I136" i="16"/>
  <c r="J136" i="16"/>
  <c r="G137" i="16"/>
  <c r="I137" i="16"/>
  <c r="J137" i="16"/>
  <c r="G138" i="16"/>
  <c r="I138" i="16"/>
  <c r="J138" i="16"/>
  <c r="G139" i="16"/>
  <c r="I139" i="16"/>
  <c r="J139" i="16"/>
  <c r="G140" i="16"/>
  <c r="I140" i="16"/>
  <c r="J140" i="16"/>
  <c r="G141" i="16"/>
  <c r="I141" i="16"/>
  <c r="J141" i="16"/>
  <c r="G142" i="16"/>
  <c r="I142" i="16"/>
  <c r="J142" i="16"/>
  <c r="G143" i="16"/>
  <c r="I143" i="16"/>
  <c r="J143" i="16"/>
  <c r="G144" i="16"/>
  <c r="I144" i="16"/>
  <c r="J144" i="16"/>
  <c r="G145" i="16"/>
  <c r="I145" i="16"/>
  <c r="J145" i="16"/>
  <c r="G146" i="16"/>
  <c r="I146" i="16"/>
  <c r="J146" i="16"/>
  <c r="G147" i="16"/>
  <c r="I147" i="16"/>
  <c r="J147" i="16"/>
  <c r="G148" i="16"/>
  <c r="I148" i="16"/>
  <c r="J148" i="16"/>
  <c r="G150" i="16"/>
  <c r="I150" i="16"/>
  <c r="J150" i="16"/>
  <c r="G12" i="17"/>
  <c r="I12" i="17"/>
  <c r="J12" i="17"/>
  <c r="G13" i="17"/>
  <c r="I13" i="17"/>
  <c r="J13" i="17"/>
  <c r="G14" i="17"/>
  <c r="I14" i="17"/>
  <c r="J14" i="17"/>
  <c r="G15" i="17"/>
  <c r="I15" i="17"/>
  <c r="J15" i="17"/>
  <c r="G16" i="17"/>
  <c r="I16" i="17"/>
  <c r="J16" i="17"/>
  <c r="G17" i="17"/>
  <c r="I17" i="17"/>
  <c r="J17" i="17"/>
  <c r="G18" i="17"/>
  <c r="I18" i="17"/>
  <c r="J18" i="17"/>
  <c r="G19" i="17"/>
  <c r="I19" i="17"/>
  <c r="J19" i="17"/>
  <c r="G20" i="17"/>
  <c r="I20" i="17"/>
  <c r="J20" i="17"/>
  <c r="G21" i="17"/>
  <c r="I21" i="17"/>
  <c r="J21" i="17"/>
  <c r="G22" i="17"/>
  <c r="I22" i="17"/>
  <c r="J22" i="17"/>
  <c r="G23" i="17"/>
  <c r="I23" i="17"/>
  <c r="J23" i="17"/>
  <c r="G24" i="17"/>
  <c r="I24" i="17"/>
  <c r="J24" i="17"/>
  <c r="G25" i="17"/>
  <c r="I25" i="17"/>
  <c r="J25" i="17"/>
  <c r="G26" i="17"/>
  <c r="I26" i="17"/>
  <c r="J26" i="17"/>
  <c r="G28" i="17"/>
  <c r="I28" i="17"/>
  <c r="J28" i="17"/>
  <c r="G29" i="17"/>
  <c r="I29" i="17"/>
  <c r="J29" i="17"/>
  <c r="G30" i="17"/>
  <c r="I30" i="17"/>
  <c r="J30" i="17"/>
  <c r="G31" i="17"/>
  <c r="I31" i="17"/>
  <c r="J31" i="17"/>
  <c r="F10" i="17"/>
  <c r="J33" i="17"/>
  <c r="G34" i="17"/>
  <c r="I34" i="17"/>
  <c r="J34" i="17"/>
  <c r="G35" i="17"/>
  <c r="I35" i="17"/>
  <c r="J35" i="17"/>
  <c r="G49" i="17"/>
  <c r="I49" i="17"/>
  <c r="J49" i="17"/>
  <c r="G50" i="17"/>
  <c r="I50" i="17"/>
  <c r="J50" i="17"/>
  <c r="G51" i="17"/>
  <c r="I51" i="17"/>
  <c r="J51" i="17"/>
  <c r="G52" i="17"/>
  <c r="I52" i="17"/>
  <c r="J52" i="17"/>
  <c r="G53" i="17"/>
  <c r="I53" i="17"/>
  <c r="J53" i="17"/>
  <c r="G54" i="17"/>
  <c r="I54" i="17"/>
  <c r="J54" i="17"/>
  <c r="G55" i="17"/>
  <c r="I55" i="17"/>
  <c r="J55" i="17"/>
  <c r="G56" i="17"/>
  <c r="I56" i="17"/>
  <c r="J56" i="17"/>
  <c r="G58" i="17"/>
  <c r="I58" i="17"/>
  <c r="J58" i="17"/>
  <c r="G60" i="17"/>
  <c r="I60" i="17"/>
  <c r="J60" i="17"/>
  <c r="G61" i="17"/>
  <c r="I61" i="17"/>
  <c r="J61" i="17"/>
  <c r="G62" i="17"/>
  <c r="I62" i="17"/>
  <c r="J62" i="17"/>
  <c r="G63" i="17"/>
  <c r="I63" i="17"/>
  <c r="J63" i="17"/>
  <c r="G64" i="17"/>
  <c r="I64" i="17"/>
  <c r="J64" i="17"/>
  <c r="G65" i="17"/>
  <c r="I65" i="17"/>
  <c r="J65" i="17"/>
  <c r="G66" i="17"/>
  <c r="I66" i="17"/>
  <c r="J66" i="17"/>
  <c r="E68" i="17"/>
  <c r="F68" i="17"/>
  <c r="G70" i="17"/>
  <c r="G73" i="17"/>
  <c r="I73" i="17"/>
  <c r="J73" i="17"/>
  <c r="E74" i="17"/>
  <c r="F74" i="17"/>
  <c r="H74" i="17"/>
  <c r="G75" i="17"/>
  <c r="I75" i="17"/>
  <c r="J75" i="17"/>
  <c r="G76" i="17"/>
  <c r="I76" i="17"/>
  <c r="J76" i="17"/>
  <c r="G77" i="17"/>
  <c r="I77" i="17"/>
  <c r="J77" i="17"/>
  <c r="G78" i="17"/>
  <c r="I78" i="17"/>
  <c r="J78" i="17"/>
  <c r="G79" i="17"/>
  <c r="I79" i="17"/>
  <c r="J79" i="17"/>
  <c r="G80" i="17"/>
  <c r="I80" i="17"/>
  <c r="J80" i="17"/>
  <c r="G81" i="17"/>
  <c r="I81" i="17"/>
  <c r="J81" i="17"/>
  <c r="G82" i="17"/>
  <c r="I82" i="17"/>
  <c r="J82" i="17"/>
  <c r="G83" i="17"/>
  <c r="I83" i="17"/>
  <c r="J83" i="17"/>
  <c r="G84" i="17"/>
  <c r="I84" i="17"/>
  <c r="J84" i="17"/>
  <c r="G85" i="17"/>
  <c r="I85" i="17"/>
  <c r="J85" i="17"/>
  <c r="G86" i="17"/>
  <c r="I86" i="17"/>
  <c r="J86" i="17"/>
  <c r="G88" i="17"/>
  <c r="I88" i="17"/>
  <c r="J88" i="17"/>
  <c r="G89" i="17"/>
  <c r="I89" i="17"/>
  <c r="J89" i="17"/>
  <c r="E95" i="17"/>
  <c r="F95" i="17"/>
  <c r="H95" i="17"/>
  <c r="G96" i="17"/>
  <c r="I96" i="17"/>
  <c r="J96" i="17"/>
  <c r="G113" i="17"/>
  <c r="J113" i="17"/>
  <c r="E122" i="17"/>
  <c r="F122" i="17"/>
  <c r="H122" i="17"/>
  <c r="G123" i="17"/>
  <c r="I123" i="17"/>
  <c r="J123" i="17"/>
  <c r="E125" i="17"/>
  <c r="F125" i="17"/>
  <c r="H125" i="17"/>
  <c r="G126" i="17"/>
  <c r="I126" i="17"/>
  <c r="J126" i="17"/>
  <c r="G127" i="17"/>
  <c r="I127" i="17"/>
  <c r="J127" i="17"/>
  <c r="G128" i="17"/>
  <c r="I128" i="17"/>
  <c r="J128" i="17"/>
  <c r="I129" i="17"/>
  <c r="G130" i="17"/>
  <c r="I130" i="17"/>
  <c r="J130" i="17"/>
  <c r="G132" i="17"/>
  <c r="I132" i="17"/>
  <c r="J132" i="17"/>
  <c r="G133" i="17"/>
  <c r="I133" i="17"/>
  <c r="J133" i="17"/>
  <c r="E134" i="17"/>
  <c r="F134" i="17"/>
  <c r="H134" i="17"/>
  <c r="E138" i="17"/>
  <c r="H138" i="17"/>
  <c r="G140" i="17"/>
  <c r="I140" i="17"/>
  <c r="J140" i="17"/>
  <c r="G12" i="18"/>
  <c r="I12" i="18"/>
  <c r="G13" i="18"/>
  <c r="I13" i="18"/>
  <c r="J13" i="18"/>
  <c r="G14" i="18"/>
  <c r="I14" i="18"/>
  <c r="J14" i="18"/>
  <c r="G17" i="18"/>
  <c r="I17" i="18"/>
  <c r="J17" i="18"/>
  <c r="G19" i="18"/>
  <c r="I19" i="18"/>
  <c r="J19" i="18"/>
  <c r="G20" i="18"/>
  <c r="I20" i="18"/>
  <c r="J20" i="18"/>
  <c r="G21" i="18"/>
  <c r="I21" i="18"/>
  <c r="J21" i="18"/>
  <c r="G24" i="18"/>
  <c r="I24" i="18"/>
  <c r="J24" i="18"/>
  <c r="E11" i="19"/>
  <c r="F11" i="19"/>
  <c r="H11" i="19"/>
  <c r="G12" i="19"/>
  <c r="I12" i="19"/>
  <c r="J12" i="19"/>
  <c r="G14" i="19"/>
  <c r="I14" i="19"/>
  <c r="J14" i="19"/>
  <c r="G15" i="19"/>
  <c r="I15" i="19"/>
  <c r="J15" i="19"/>
  <c r="G16" i="19"/>
  <c r="I16" i="19"/>
  <c r="J16" i="19"/>
  <c r="G17" i="19"/>
  <c r="I17" i="19"/>
  <c r="J17" i="19"/>
  <c r="E18" i="19"/>
  <c r="F18" i="19"/>
  <c r="F13" i="19" s="1"/>
  <c r="F10" i="19" s="1"/>
  <c r="H18" i="19"/>
  <c r="H13" i="19" s="1"/>
  <c r="G19" i="19"/>
  <c r="I19" i="19"/>
  <c r="J19" i="19"/>
  <c r="G20" i="19"/>
  <c r="I20" i="19"/>
  <c r="J20" i="19"/>
  <c r="G21" i="19"/>
  <c r="I21" i="19"/>
  <c r="J21" i="19"/>
  <c r="G23" i="19"/>
  <c r="I23" i="19"/>
  <c r="J23" i="19"/>
  <c r="E12" i="20"/>
  <c r="E14" i="20"/>
  <c r="E11" i="20" s="1"/>
  <c r="G19" i="20"/>
  <c r="I19" i="20"/>
  <c r="J19" i="20"/>
  <c r="G20" i="20"/>
  <c r="I20" i="20"/>
  <c r="J20" i="20"/>
  <c r="G21" i="20"/>
  <c r="I21" i="20"/>
  <c r="J21" i="20"/>
  <c r="G22" i="20"/>
  <c r="I22" i="20"/>
  <c r="J22" i="20"/>
  <c r="G24" i="20"/>
  <c r="I24" i="20"/>
  <c r="J24" i="20"/>
  <c r="G25" i="20"/>
  <c r="I25" i="20"/>
  <c r="J25" i="20"/>
  <c r="G26" i="20"/>
  <c r="I26" i="20"/>
  <c r="J26" i="20"/>
  <c r="G27" i="20"/>
  <c r="G28" i="20"/>
  <c r="I28" i="20"/>
  <c r="J28" i="20"/>
  <c r="G29" i="20"/>
  <c r="I29" i="20"/>
  <c r="J29" i="20"/>
  <c r="E32" i="20"/>
  <c r="G33" i="20"/>
  <c r="I33" i="20"/>
  <c r="J33" i="20"/>
  <c r="E121" i="17"/>
  <c r="J111" i="17"/>
  <c r="G47" i="15"/>
  <c r="F91" i="15"/>
  <c r="G169" i="13"/>
  <c r="G12" i="13"/>
  <c r="G252" i="13"/>
  <c r="J12" i="12"/>
  <c r="I11" i="11"/>
  <c r="G11" i="9"/>
  <c r="I11" i="9"/>
  <c r="I75" i="7"/>
  <c r="J75" i="7"/>
  <c r="G51" i="3"/>
  <c r="G17" i="3"/>
  <c r="I32" i="20"/>
  <c r="J32" i="20"/>
  <c r="I11" i="19"/>
  <c r="H10" i="19"/>
  <c r="J11" i="19"/>
  <c r="I13" i="19"/>
  <c r="J16" i="18"/>
  <c r="G129" i="17"/>
  <c r="J27" i="20"/>
  <c r="F138" i="17"/>
  <c r="G138" i="17" s="1"/>
  <c r="H121" i="17"/>
  <c r="J12" i="18"/>
  <c r="J80" i="15"/>
  <c r="J45" i="15"/>
  <c r="I24" i="14"/>
  <c r="J22" i="14"/>
  <c r="G33" i="17"/>
  <c r="G11" i="16"/>
  <c r="J83" i="15"/>
  <c r="G72" i="15"/>
  <c r="G45" i="15"/>
  <c r="F14" i="15"/>
  <c r="G22" i="14"/>
  <c r="G20" i="14"/>
  <c r="F55" i="15"/>
  <c r="E14" i="15"/>
  <c r="I296" i="13"/>
  <c r="J11" i="14"/>
  <c r="J252" i="13"/>
  <c r="J162" i="13"/>
  <c r="I12" i="12"/>
  <c r="J11" i="11"/>
  <c r="H10" i="11"/>
  <c r="J11" i="9"/>
  <c r="G11" i="8"/>
  <c r="J61" i="7"/>
  <c r="J11" i="5"/>
  <c r="I19" i="4"/>
  <c r="J13" i="1"/>
  <c r="F11" i="12"/>
  <c r="F10" i="12" s="1"/>
  <c r="J48" i="10"/>
  <c r="J11" i="8"/>
  <c r="H10" i="8"/>
  <c r="J58" i="7"/>
  <c r="H11" i="2"/>
  <c r="G11" i="17"/>
  <c r="E10" i="17"/>
  <c r="J20" i="14"/>
  <c r="I20" i="14"/>
  <c r="J95" i="17"/>
  <c r="I22" i="14"/>
  <c r="G104" i="17"/>
  <c r="I55" i="16"/>
  <c r="J55" i="16"/>
  <c r="J169" i="13"/>
  <c r="G102" i="16"/>
  <c r="G49" i="15"/>
  <c r="E91" i="15"/>
  <c r="I47" i="15"/>
  <c r="E82" i="15"/>
  <c r="J72" i="15"/>
  <c r="G24" i="14"/>
  <c r="I252" i="13"/>
  <c r="G107" i="17"/>
  <c r="J19" i="7"/>
  <c r="I58" i="7"/>
  <c r="G58" i="7"/>
  <c r="F10" i="5"/>
  <c r="I11" i="5"/>
  <c r="J19" i="4"/>
  <c r="I51" i="3"/>
  <c r="F11" i="2"/>
  <c r="G12" i="2"/>
  <c r="I12" i="1"/>
  <c r="I13" i="1"/>
  <c r="I11" i="16"/>
  <c r="I16" i="18"/>
  <c r="G16" i="18"/>
  <c r="G11" i="14"/>
  <c r="G10" i="11"/>
  <c r="J10" i="11"/>
  <c r="I11" i="10"/>
  <c r="J11" i="10"/>
  <c r="I27" i="20"/>
  <c r="J138" i="17"/>
  <c r="G111" i="17"/>
  <c r="H14" i="15"/>
  <c r="I15" i="15"/>
  <c r="J125" i="17" l="1"/>
  <c r="H47" i="17"/>
  <c r="I47" i="17" s="1"/>
  <c r="H141" i="13"/>
  <c r="H72" i="17"/>
  <c r="E72" i="17"/>
  <c r="F72" i="17"/>
  <c r="E16" i="3"/>
  <c r="E10" i="3" s="1"/>
  <c r="G280" i="13"/>
  <c r="F263" i="13"/>
  <c r="I264" i="13"/>
  <c r="J22" i="6"/>
  <c r="I425" i="13"/>
  <c r="J20" i="6"/>
  <c r="G56" i="15"/>
  <c r="I68" i="17"/>
  <c r="J68" i="17"/>
  <c r="G20" i="6"/>
  <c r="J18" i="6"/>
  <c r="E10" i="6"/>
  <c r="I284" i="13"/>
  <c r="F33" i="13"/>
  <c r="J288" i="13"/>
  <c r="I280" i="13"/>
  <c r="J296" i="13"/>
  <c r="J292" i="13"/>
  <c r="I190" i="13"/>
  <c r="J280" i="13"/>
  <c r="G292" i="13"/>
  <c r="J284" i="13"/>
  <c r="J21" i="7"/>
  <c r="J34" i="13"/>
  <c r="I11" i="8"/>
  <c r="J27" i="7"/>
  <c r="G284" i="13"/>
  <c r="G11" i="19"/>
  <c r="F121" i="17"/>
  <c r="I121" i="17"/>
  <c r="F47" i="17"/>
  <c r="G232" i="13"/>
  <c r="E33" i="13"/>
  <c r="I10" i="11"/>
  <c r="G56" i="10"/>
  <c r="G21" i="7"/>
  <c r="F10" i="6"/>
  <c r="F10" i="15"/>
  <c r="I102" i="16"/>
  <c r="G34" i="13"/>
  <c r="I29" i="14"/>
  <c r="J29" i="14"/>
  <c r="J56" i="10"/>
  <c r="I56" i="10"/>
  <c r="J75" i="15"/>
  <c r="I49" i="15"/>
  <c r="J49" i="15"/>
  <c r="I14" i="15"/>
  <c r="H10" i="6"/>
  <c r="G80" i="15"/>
  <c r="E74" i="15"/>
  <c r="J74" i="15" s="1"/>
  <c r="I80" i="15"/>
  <c r="G75" i="15"/>
  <c r="E11" i="13"/>
  <c r="H11" i="13"/>
  <c r="G288" i="13"/>
  <c r="I288" i="13"/>
  <c r="E279" i="13"/>
  <c r="G162" i="13"/>
  <c r="J10" i="9"/>
  <c r="G19" i="4"/>
  <c r="I34" i="13"/>
  <c r="J87" i="17"/>
  <c r="I87" i="17"/>
  <c r="F97" i="17"/>
  <c r="I97" i="17" s="1"/>
  <c r="J211" i="13"/>
  <c r="F210" i="13"/>
  <c r="H210" i="13"/>
  <c r="E210" i="13"/>
  <c r="G210" i="13" s="1"/>
  <c r="F54" i="16"/>
  <c r="F10" i="16" s="1"/>
  <c r="I80" i="16"/>
  <c r="H54" i="16"/>
  <c r="H10" i="16" s="1"/>
  <c r="E54" i="16"/>
  <c r="E10" i="16" s="1"/>
  <c r="E10" i="14"/>
  <c r="J352" i="13"/>
  <c r="I352" i="13"/>
  <c r="G352" i="13"/>
  <c r="G211" i="13"/>
  <c r="J15" i="2"/>
  <c r="E11" i="2"/>
  <c r="I17" i="3"/>
  <c r="J17" i="3"/>
  <c r="J131" i="16"/>
  <c r="J425" i="13"/>
  <c r="G425" i="13"/>
  <c r="J232" i="13"/>
  <c r="J12" i="2"/>
  <c r="J80" i="16"/>
  <c r="F16" i="3"/>
  <c r="F10" i="3" s="1"/>
  <c r="I22" i="3"/>
  <c r="I211" i="13"/>
  <c r="H19" i="14"/>
  <c r="H10" i="14" s="1"/>
  <c r="J12" i="13"/>
  <c r="F19" i="14"/>
  <c r="I12" i="13"/>
  <c r="I22" i="6"/>
  <c r="G22" i="6"/>
  <c r="E10" i="20"/>
  <c r="J25" i="18"/>
  <c r="H23" i="18"/>
  <c r="G68" i="17"/>
  <c r="J97" i="15"/>
  <c r="I97" i="15"/>
  <c r="J47" i="15"/>
  <c r="I11" i="14"/>
  <c r="G11" i="12"/>
  <c r="H10" i="12"/>
  <c r="I10" i="12" s="1"/>
  <c r="E10" i="10"/>
  <c r="G11" i="10"/>
  <c r="G19" i="7"/>
  <c r="J11" i="7"/>
  <c r="G11" i="7"/>
  <c r="G42" i="6"/>
  <c r="G18" i="6"/>
  <c r="G48" i="17"/>
  <c r="G134" i="17"/>
  <c r="J264" i="13"/>
  <c r="G264" i="13"/>
  <c r="J18" i="19"/>
  <c r="E13" i="19"/>
  <c r="J74" i="17"/>
  <c r="G296" i="13"/>
  <c r="I19" i="7"/>
  <c r="J134" i="17"/>
  <c r="I134" i="17"/>
  <c r="E124" i="17"/>
  <c r="G101" i="17"/>
  <c r="F279" i="13"/>
  <c r="G279" i="13" s="1"/>
  <c r="I292" i="13"/>
  <c r="H124" i="17"/>
  <c r="G11" i="11"/>
  <c r="I10" i="9"/>
  <c r="I27" i="7"/>
  <c r="I11" i="12"/>
  <c r="J11" i="12"/>
  <c r="I42" i="6"/>
  <c r="G10" i="5"/>
  <c r="I15" i="2"/>
  <c r="I11" i="2"/>
  <c r="J11" i="2"/>
  <c r="G16" i="16"/>
  <c r="J15" i="10"/>
  <c r="I14" i="10"/>
  <c r="I95" i="17"/>
  <c r="F124" i="17"/>
  <c r="I33" i="16"/>
  <c r="G33" i="16"/>
  <c r="I18" i="19"/>
  <c r="G385" i="13"/>
  <c r="I232" i="13"/>
  <c r="I142" i="13"/>
  <c r="G142" i="13"/>
  <c r="G32" i="20"/>
  <c r="E23" i="18"/>
  <c r="G27" i="7"/>
  <c r="I11" i="7"/>
  <c r="I69" i="7"/>
  <c r="G61" i="7"/>
  <c r="F10" i="7"/>
  <c r="G75" i="7"/>
  <c r="I61" i="7"/>
  <c r="I21" i="7"/>
  <c r="G10" i="6"/>
  <c r="G15" i="2"/>
  <c r="G15" i="10"/>
  <c r="H10" i="10"/>
  <c r="I15" i="10"/>
  <c r="G52" i="10"/>
  <c r="I48" i="10"/>
  <c r="E12" i="4"/>
  <c r="E11" i="4" s="1"/>
  <c r="J11" i="4" s="1"/>
  <c r="G22" i="3"/>
  <c r="J22" i="3"/>
  <c r="I83" i="15"/>
  <c r="H55" i="15"/>
  <c r="I55" i="15" s="1"/>
  <c r="G15" i="15"/>
  <c r="E55" i="15"/>
  <c r="J56" i="15"/>
  <c r="J15" i="15"/>
  <c r="I45" i="15"/>
  <c r="G83" i="15"/>
  <c r="I72" i="15"/>
  <c r="G97" i="15"/>
  <c r="J82" i="15"/>
  <c r="G121" i="17"/>
  <c r="E97" i="17"/>
  <c r="J121" i="17"/>
  <c r="I74" i="17"/>
  <c r="J11" i="17"/>
  <c r="J139" i="17"/>
  <c r="I122" i="17"/>
  <c r="I33" i="17"/>
  <c r="G74" i="17"/>
  <c r="J48" i="17"/>
  <c r="J72" i="17"/>
  <c r="J122" i="17"/>
  <c r="G95" i="17"/>
  <c r="G139" i="17"/>
  <c r="J129" i="17"/>
  <c r="G98" i="17"/>
  <c r="I138" i="17"/>
  <c r="I125" i="17"/>
  <c r="G10" i="17"/>
  <c r="G87" i="17"/>
  <c r="G125" i="17"/>
  <c r="I111" i="17"/>
  <c r="I11" i="17"/>
  <c r="I48" i="17"/>
  <c r="G122" i="17"/>
  <c r="I139" i="17"/>
  <c r="E47" i="17"/>
  <c r="G109" i="17"/>
  <c r="E263" i="13"/>
  <c r="G18" i="19"/>
  <c r="G80" i="16"/>
  <c r="I33" i="13"/>
  <c r="I162" i="13"/>
  <c r="J142" i="13"/>
  <c r="J12" i="1"/>
  <c r="G12" i="1"/>
  <c r="F12" i="4"/>
  <c r="I15" i="4"/>
  <c r="G15" i="4"/>
  <c r="J12" i="4"/>
  <c r="I10" i="5"/>
  <c r="J10" i="5"/>
  <c r="I18" i="6"/>
  <c r="E10" i="7"/>
  <c r="F10" i="10"/>
  <c r="I52" i="10"/>
  <c r="J14" i="10"/>
  <c r="G14" i="10"/>
  <c r="G10" i="12"/>
  <c r="J10" i="12"/>
  <c r="I169" i="13"/>
  <c r="F141" i="13"/>
  <c r="E141" i="13"/>
  <c r="E10" i="13" s="1"/>
  <c r="J385" i="13"/>
  <c r="I16" i="16"/>
  <c r="G25" i="18"/>
  <c r="I25" i="18"/>
  <c r="H10" i="18"/>
  <c r="J11" i="18"/>
  <c r="I10" i="19"/>
  <c r="I131" i="16"/>
  <c r="G131" i="16"/>
  <c r="J16" i="16"/>
  <c r="G55" i="16"/>
  <c r="G91" i="15"/>
  <c r="H91" i="15"/>
  <c r="I91" i="15" s="1"/>
  <c r="G82" i="15"/>
  <c r="I56" i="15"/>
  <c r="G55" i="15"/>
  <c r="J14" i="15"/>
  <c r="G14" i="15"/>
  <c r="F10" i="8"/>
  <c r="E10" i="8"/>
  <c r="J10" i="8" s="1"/>
  <c r="J42" i="6"/>
  <c r="F11" i="13"/>
  <c r="H10" i="17"/>
  <c r="H279" i="13"/>
  <c r="G11" i="2"/>
  <c r="H263" i="13"/>
  <c r="F23" i="18"/>
  <c r="I23" i="18" s="1"/>
  <c r="H10" i="13" l="1"/>
  <c r="F9" i="17"/>
  <c r="J16" i="3"/>
  <c r="G33" i="13"/>
  <c r="G263" i="13"/>
  <c r="J33" i="13"/>
  <c r="H9" i="17"/>
  <c r="F10" i="13"/>
  <c r="E10" i="15"/>
  <c r="G10" i="9"/>
  <c r="E9" i="17"/>
  <c r="I210" i="13"/>
  <c r="J11" i="13"/>
  <c r="J10" i="16"/>
  <c r="H10" i="15"/>
  <c r="J47" i="17"/>
  <c r="G47" i="17"/>
  <c r="F10" i="14"/>
  <c r="G10" i="14" s="1"/>
  <c r="J10" i="3"/>
  <c r="I16" i="3"/>
  <c r="G16" i="3"/>
  <c r="G19" i="14"/>
  <c r="G10" i="15"/>
  <c r="J54" i="16"/>
  <c r="G97" i="17"/>
  <c r="J210" i="13"/>
  <c r="J55" i="15"/>
  <c r="I10" i="10"/>
  <c r="G72" i="17"/>
  <c r="I141" i="13"/>
  <c r="J18" i="20"/>
  <c r="I18" i="20"/>
  <c r="G18" i="20"/>
  <c r="J23" i="18"/>
  <c r="E10" i="18"/>
  <c r="J10" i="18" s="1"/>
  <c r="J97" i="17"/>
  <c r="I10" i="7"/>
  <c r="G10" i="7"/>
  <c r="J10" i="7"/>
  <c r="J124" i="17"/>
  <c r="I124" i="17"/>
  <c r="G124" i="17"/>
  <c r="I72" i="17"/>
  <c r="J141" i="13"/>
  <c r="F11" i="4"/>
  <c r="G12" i="4"/>
  <c r="I12" i="4"/>
  <c r="J10" i="10"/>
  <c r="G10" i="10"/>
  <c r="G141" i="13"/>
  <c r="I19" i="14"/>
  <c r="J19" i="14"/>
  <c r="I74" i="15"/>
  <c r="G74" i="15"/>
  <c r="E10" i="19"/>
  <c r="J13" i="19"/>
  <c r="G13" i="19"/>
  <c r="G54" i="16"/>
  <c r="I54" i="16"/>
  <c r="J91" i="15"/>
  <c r="G10" i="8"/>
  <c r="I10" i="8"/>
  <c r="I10" i="6"/>
  <c r="J10" i="6"/>
  <c r="I11" i="13"/>
  <c r="G11" i="13"/>
  <c r="I10" i="17"/>
  <c r="J10" i="17"/>
  <c r="I279" i="13"/>
  <c r="J279" i="13"/>
  <c r="G23" i="18"/>
  <c r="F10" i="18"/>
  <c r="I11" i="18"/>
  <c r="G11" i="18"/>
  <c r="I263" i="13"/>
  <c r="J263" i="13"/>
  <c r="I10" i="15" l="1"/>
  <c r="G10" i="13"/>
  <c r="G10" i="3"/>
  <c r="I10" i="3"/>
  <c r="G9" i="17"/>
  <c r="I9" i="17"/>
  <c r="J9" i="17"/>
  <c r="J10" i="15"/>
  <c r="J17" i="20"/>
  <c r="G17" i="20"/>
  <c r="I17" i="20"/>
  <c r="I11" i="4"/>
  <c r="G11" i="4"/>
  <c r="I10" i="14"/>
  <c r="J10" i="14"/>
  <c r="G10" i="19"/>
  <c r="J10" i="19"/>
  <c r="G10" i="16"/>
  <c r="I10" i="16"/>
  <c r="J10" i="13"/>
  <c r="I10" i="13"/>
  <c r="G10" i="18"/>
  <c r="I10" i="18"/>
  <c r="J16" i="20" l="1"/>
  <c r="I16" i="20"/>
  <c r="G16" i="20"/>
  <c r="J15" i="20" l="1"/>
  <c r="G15" i="20"/>
  <c r="I15" i="20"/>
  <c r="J14" i="20" l="1"/>
  <c r="I14" i="20"/>
  <c r="G14" i="20"/>
  <c r="J13" i="20" l="1"/>
  <c r="G13" i="20"/>
  <c r="I13" i="20"/>
  <c r="J12" i="20" l="1"/>
  <c r="G12" i="20"/>
  <c r="I12" i="20"/>
  <c r="J10" i="20" l="1"/>
  <c r="J11" i="20"/>
  <c r="I11" i="20"/>
  <c r="G11" i="20"/>
  <c r="G10" i="20" l="1"/>
  <c r="I10" i="20"/>
</calcChain>
</file>

<file path=xl/comments1.xml><?xml version="1.0" encoding="utf-8"?>
<comments xmlns="http://schemas.openxmlformats.org/spreadsheetml/2006/main">
  <authors>
    <author>FIN_ED</author>
  </authors>
  <commentList>
    <comment ref="H97" authorId="0">
      <text>
        <r>
          <rPr>
            <b/>
            <sz val="9"/>
            <color indexed="81"/>
            <rFont val="Tahoma"/>
            <family val="2"/>
            <charset val="238"/>
          </rPr>
          <t>FIN_ED: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<sst xmlns="http://schemas.openxmlformats.org/spreadsheetml/2006/main" count="1816" uniqueCount="309">
  <si>
    <t>Załącznik Nr 2</t>
  </si>
  <si>
    <t>WYSZCZEGÓLNIENIE   WYDATKÓW</t>
  </si>
  <si>
    <t>Plan</t>
  </si>
  <si>
    <t>Przewidywane</t>
  </si>
  <si>
    <t>Kolumna</t>
  </si>
  <si>
    <t>Projekt</t>
  </si>
  <si>
    <t>Dział</t>
  </si>
  <si>
    <t>Rozdział</t>
  </si>
  <si>
    <t>§</t>
  </si>
  <si>
    <t>wydatków</t>
  </si>
  <si>
    <t>wykonanie</t>
  </si>
  <si>
    <t>6:5</t>
  </si>
  <si>
    <t>planu</t>
  </si>
  <si>
    <t>8:6</t>
  </si>
  <si>
    <t>8:5</t>
  </si>
  <si>
    <t>Uwagi</t>
  </si>
  <si>
    <t>(x100)</t>
  </si>
  <si>
    <t>010</t>
  </si>
  <si>
    <t>Rolnictwo i Łowiectwo</t>
  </si>
  <si>
    <t>01005</t>
  </si>
  <si>
    <t>Prace geodezyjno-urządzeniowe na potrzeby rolnictwa</t>
  </si>
  <si>
    <t>4300</t>
  </si>
  <si>
    <t>zakup usług pozostałych</t>
  </si>
  <si>
    <t>020</t>
  </si>
  <si>
    <t>Leśnictwo</t>
  </si>
  <si>
    <t>02001</t>
  </si>
  <si>
    <t>Gospodarka leśna</t>
  </si>
  <si>
    <t>różne wydatki na rzecz osób fizycznych</t>
  </si>
  <si>
    <t>02002</t>
  </si>
  <si>
    <t>Nadzór nad gospodarką leśną</t>
  </si>
  <si>
    <t>4210</t>
  </si>
  <si>
    <t>zakup materiałów i wyposażenia</t>
  </si>
  <si>
    <t>WYSZCZEGÓLNIENIE  WYDATKÓW</t>
  </si>
  <si>
    <t>Transport i Łączność</t>
  </si>
  <si>
    <t>Drogi publiczne powiatowe</t>
  </si>
  <si>
    <t>Zarząd Dróg Powiatowych</t>
  </si>
  <si>
    <t>3020</t>
  </si>
  <si>
    <t>wydatki osobowe niezaliczone do wynagrodzeń</t>
  </si>
  <si>
    <t>4010</t>
  </si>
  <si>
    <t>wynagrodzenia osobowe pracowników</t>
  </si>
  <si>
    <t>4040</t>
  </si>
  <si>
    <t>dodatkowe wynagrodzenie roczne</t>
  </si>
  <si>
    <t>składki na ubezpieczenia społeczne</t>
  </si>
  <si>
    <t>składki na Fundusz Pracy</t>
  </si>
  <si>
    <t>wpłaty na Państwowy Fundusz Rehabilitacji Osób Niepełnosprawnych</t>
  </si>
  <si>
    <t>wynagrodzenia bezosobowe</t>
  </si>
  <si>
    <t>zakup energii</t>
  </si>
  <si>
    <t>zakup usług remontowych</t>
  </si>
  <si>
    <t>zakup usług zdrowotnych</t>
  </si>
  <si>
    <t>zakup usług dostępu do sieci Internet</t>
  </si>
  <si>
    <t>opłaty z tytułu zakupu usług telekomunikacyjnych   swiadczonych w ruchomej publicznej sieci telefonicznej</t>
  </si>
  <si>
    <t>opłaty z tytułu zakupu usług telekomunikacyjnych świadczonych w stacjonarnej publicznej sieci telefonicznej</t>
  </si>
  <si>
    <t>zakup usług obejmujących wykonanie ekspertyz, analiz i opinii</t>
  </si>
  <si>
    <t>4410</t>
  </si>
  <si>
    <t>podróże służbowe krajowe</t>
  </si>
  <si>
    <t>odpisy na ZFŚS</t>
  </si>
  <si>
    <t>podatek od nieruchomości</t>
  </si>
  <si>
    <t>pozostałe podatki na rzecz budżetów jednostek samorządu terytorialnego</t>
  </si>
  <si>
    <t>opłaty na rzecz budżetów jednostek samorządu terytorialnego</t>
  </si>
  <si>
    <t>kary i odszkodowania wypłacane na rzecz osób fizycznych</t>
  </si>
  <si>
    <t>szkolenia pracowników niebędących członkami korpusu służby cywilnej</t>
  </si>
  <si>
    <t>wydatki inwestycyjne jednostek budżetowych</t>
  </si>
  <si>
    <t>wydatki na zakupy inwestycyjne jednostek budżetowych</t>
  </si>
  <si>
    <t>Drogi publiczne gminne</t>
  </si>
  <si>
    <t>dotacja celowa na pomoc finansową udzielaną między jednostkami samorządu terytorialnego na dofinansowanie własnych zadań inwestycyjnych i zakupów inwestycyjnych</t>
  </si>
  <si>
    <t>630</t>
  </si>
  <si>
    <t>Turystyka</t>
  </si>
  <si>
    <t>63003</t>
  </si>
  <si>
    <t>Zadania w zakresie upowszechniania turystyki</t>
  </si>
  <si>
    <t>dotacje celowe przekazane do samorządu województwa na inwestycje i zakupy inwestycyjne realizowane na podstawie porozumień (umów) między jednostkami samorządu terytorialnego</t>
  </si>
  <si>
    <t>63095</t>
  </si>
  <si>
    <t>Pozostała działalność</t>
  </si>
  <si>
    <t>2360</t>
  </si>
  <si>
    <t xml:space="preserve">dotacje celowe z budżetu jednostki samorządu terytorialnego, udzielone w rtybie art.221 ustawy na finansowanie lub dofinansowanie zadań zleconych do realizacji organizacjom prowadzącym działalność pożytku publicznego </t>
  </si>
  <si>
    <t>Gospodarka Mieszkaniowa</t>
  </si>
  <si>
    <t>Gospodarka Gruntami i Nieruchomościami</t>
  </si>
  <si>
    <t xml:space="preserve"> (x100)</t>
  </si>
  <si>
    <t>Działalność Usługowa</t>
  </si>
  <si>
    <t>Prace Geodezyjne i Kartograficzne /nieinwestycyjne/</t>
  </si>
  <si>
    <t>Opracowania Geodezyjne i kartograficzne</t>
  </si>
  <si>
    <t>Nadzór Budowlany</t>
  </si>
  <si>
    <t>4020</t>
  </si>
  <si>
    <t>wynagrodzenia osobowe członków korpusu służby cywilnej</t>
  </si>
  <si>
    <t>4110</t>
  </si>
  <si>
    <t>4120</t>
  </si>
  <si>
    <t>4240</t>
  </si>
  <si>
    <t>zakup pomocy naukowych, dydaktycznych i książek</t>
  </si>
  <si>
    <t>4260</t>
  </si>
  <si>
    <t>4270</t>
  </si>
  <si>
    <t>4280</t>
  </si>
  <si>
    <t>4430</t>
  </si>
  <si>
    <t>różne opłaty i składki</t>
  </si>
  <si>
    <t>4440</t>
  </si>
  <si>
    <t>koszty postępowania sądowego i prokuratorskiego</t>
  </si>
  <si>
    <t>Administracja Publiczna</t>
  </si>
  <si>
    <t>Urzędy Wojewódzkie</t>
  </si>
  <si>
    <t>odpis na ZFŚS</t>
  </si>
  <si>
    <t>Urzędy Marszałkowskie</t>
  </si>
  <si>
    <t>Dotacja celowa na pomoc finansową udzielaną między jednostkami samorządu terytorialnego na dofinansowanie własnych zadań bieżących</t>
  </si>
  <si>
    <t>Rady Powiatów</t>
  </si>
  <si>
    <t>Starostwa Powiatowe</t>
  </si>
  <si>
    <t>zakup leków, wyrobów medycznych i produktów biobójczych</t>
  </si>
  <si>
    <t>zakup usług obejmujących tłumaczenia</t>
  </si>
  <si>
    <t>podróże służbowe zagraniczne</t>
  </si>
  <si>
    <t>opłaty na rzecz budżetu państwa</t>
  </si>
  <si>
    <t>pozostałe odsetki</t>
  </si>
  <si>
    <t>Urzędy Gmin (Miast i Miast na prawach powiatów)</t>
  </si>
  <si>
    <t>Kwalifikacja wojskowa</t>
  </si>
  <si>
    <t>Promocja jednostek samorządu terytorialnego</t>
  </si>
  <si>
    <t>Urzędy Naczelnych Organów Władzy Państwowej, Kontroli i Ochrony Prawa Oraz Sądownictwa</t>
  </si>
  <si>
    <t>Wybory do rad gmin, rad powiatów i sejmików województw, wybory wójtów, burmistrzów i prezydentów miasta oraz referenda gminne i wojewódzkie</t>
  </si>
  <si>
    <t>Obrona narodowa</t>
  </si>
  <si>
    <t>Pozostałe wydatki obronne</t>
  </si>
  <si>
    <t>Bezpieczeństwo publiczne i ochrona przeciwpożarowa</t>
  </si>
  <si>
    <t>Wpłaty jednostek na państwowy fundusz celowy</t>
  </si>
  <si>
    <t>Komendy Powiatowe Policji</t>
  </si>
  <si>
    <t>Komendy Powiatowe Państwowej Straży Pożarnej</t>
  </si>
  <si>
    <t>Komenda Powiatowa Państwowej Straży Pożarnej</t>
  </si>
  <si>
    <t>wydatki osobowe niezaliczone do uposażeń wypłacane żołnierzom i funkcjonariuszom</t>
  </si>
  <si>
    <t>dodatkowe uposażenie roczne dla żołnierzy zawodowych oraz nagrody roczne dla funkcjonariuszy</t>
  </si>
  <si>
    <t>zakup sprzętu i uzbrojenia</t>
  </si>
  <si>
    <t>Szkolenia członków korpusu służby cywilnej</t>
  </si>
  <si>
    <t>Obrona Cywilna</t>
  </si>
  <si>
    <t>Zarządzanie kryzysowe</t>
  </si>
  <si>
    <t>Obsługa długu publicznego</t>
  </si>
  <si>
    <t>8070</t>
  </si>
  <si>
    <t>Różne Rozliczenia</t>
  </si>
  <si>
    <t>Rezerwy ogólne i celowe</t>
  </si>
  <si>
    <t>rezerwy</t>
  </si>
  <si>
    <t>w tym :</t>
  </si>
  <si>
    <t xml:space="preserve">rezerwa ogólna </t>
  </si>
  <si>
    <t xml:space="preserve">rezerwa celowa </t>
  </si>
  <si>
    <t>Oświata i wychowanie</t>
  </si>
  <si>
    <t>Szkoły podstawowe specjalne</t>
  </si>
  <si>
    <t>Specjalny Ośrodek Szkolno-Wychowawczy</t>
  </si>
  <si>
    <t>składki na Fundusz Emerytur Pomostowych</t>
  </si>
  <si>
    <t>Starostwo Powiatowe</t>
  </si>
  <si>
    <t>Gimnazja specjalne</t>
  </si>
  <si>
    <t>Licea Ogólnokształcące</t>
  </si>
  <si>
    <t>Liceum Ogólnokształcące</t>
  </si>
  <si>
    <t>dotacja podmiotowa z budżetu dla niepublicznej jednostki systemu oświaty</t>
  </si>
  <si>
    <t>Zespół Szkół Budowlanych</t>
  </si>
  <si>
    <t>Szkoły Zawodowe</t>
  </si>
  <si>
    <t>Zespół Szkół Zawodowych</t>
  </si>
  <si>
    <t>Szkoły Zawodowe Specjalne</t>
  </si>
  <si>
    <t>Dokształcanie i doskonalenie nauczycieli</t>
  </si>
  <si>
    <t>dotacje celowe przekazane gminie na zadania bieżące realizowane na podstawie porozumień(umów) między jednostkami samorządu terytorialnego</t>
  </si>
  <si>
    <t>Ochrona zdrowia</t>
  </si>
  <si>
    <t>Szpitale ogólne</t>
  </si>
  <si>
    <t>pokrycie ujemnego wyniku finansowego i przejętych zobowiązań po likwidowanych i przekształcanych jednostkach zaliczanych do sektora finansów publicznych</t>
  </si>
  <si>
    <t>Składki na ubezpieczenie zdrowotne oraz świadczenia dla osób nieobjętych obowiązkiem ubezpieczenia zdrowotnego</t>
  </si>
  <si>
    <t>Powiatowy Urząd Pracy</t>
  </si>
  <si>
    <t>składki na ubezpieczenie zdrowotne</t>
  </si>
  <si>
    <t>Powiatowy Dom Dziecka</t>
  </si>
  <si>
    <t>Powiatowe Centrum Pomocy Rodzinie</t>
  </si>
  <si>
    <t>Pomoc społeczna</t>
  </si>
  <si>
    <t>świadczenia społeczne</t>
  </si>
  <si>
    <t>zakup środków żywności</t>
  </si>
  <si>
    <t>dotacja celowa z budżetu na finansowanie lub dofinansowanie zadań zleconych do realizacji pozostałym jednostkom niezaliczanym do sektora finansów publicznych</t>
  </si>
  <si>
    <t>Domy Pomocy Społecznej</t>
  </si>
  <si>
    <t>Powiatowy Dom Pomocy Społecznej</t>
  </si>
  <si>
    <t>Ośrodki Wsparcia</t>
  </si>
  <si>
    <t>Rodziny Zastępcze</t>
  </si>
  <si>
    <t>dotacje celowe przekazane dla powiatu na zadania bieżące realizowane na podstawie porozumień (umów) między jednostkami samorządu terytorialnego</t>
  </si>
  <si>
    <t>Zadania w Zakresie Przeciwdziałania Przemocy w Rodzinie</t>
  </si>
  <si>
    <t>Powiatowe Centra Pomocy Rodzinie</t>
  </si>
  <si>
    <t>opłaty za administrowanie i czynsze za budynki, lokale i pomieszczenia garażowe</t>
  </si>
  <si>
    <t>Jednostki specjalistycznego poradnictwa, mieszkania chronione i ośrodki interwencji kryzysowej</t>
  </si>
  <si>
    <t>Dokształcanie  i doskonalenie nauczycieli</t>
  </si>
  <si>
    <t>Pozostałe zadania w zakresie polityki społecznej</t>
  </si>
  <si>
    <t>Rehabilitacja zawodowa i społeczna osób niepełnosprawnych</t>
  </si>
  <si>
    <t>dotacja podmiotowa z budżetu dla jednostek niezaliczanych do sektora finansów publicznych</t>
  </si>
  <si>
    <t>Zespoły do spraw orzekania o niepełnosprawności</t>
  </si>
  <si>
    <t>Powiatowe Urzędy Pracy</t>
  </si>
  <si>
    <t>Edukacyjna Opieka Wychowawcza</t>
  </si>
  <si>
    <t>Specjalne Ośrodki Szkolno-Wychowawcze</t>
  </si>
  <si>
    <t>Poradnie Psychologiczno-Pedagogiczne, w tym poradnie specjalistyczne</t>
  </si>
  <si>
    <t>Poradnia Psychologiczno-Pedagogiczna</t>
  </si>
  <si>
    <t>Internaty i bursy szkolne</t>
  </si>
  <si>
    <t>Kolonie i obozy oraz inne formy wypoczynku dzieci i młodzieży szkolnej, a także szkolenia młodzieży</t>
  </si>
  <si>
    <t>Pomoc materialna dla uczniów</t>
  </si>
  <si>
    <t>Stypendia dla uczniów</t>
  </si>
  <si>
    <t>Szkolne Schroniska Młodzieżowe</t>
  </si>
  <si>
    <t>Gospodarka Komunalna i Ochrona Środowiska</t>
  </si>
  <si>
    <t>Wpływy i wydatki związane z gromadzeniem środków z opłat i kar za korzystanie ze środowiska</t>
  </si>
  <si>
    <t>Kultura i Ochrona Dziedzictwa Narodowego</t>
  </si>
  <si>
    <t>Biblioteki</t>
  </si>
  <si>
    <t>Obiekty Sportowe</t>
  </si>
  <si>
    <t>nagrody o charakterze szczególnym niezaliczane do wynagrodzeń</t>
  </si>
  <si>
    <t>stypendia różne</t>
  </si>
  <si>
    <t>stypendia dla uczniów</t>
  </si>
  <si>
    <t xml:space="preserve">Zadania w zakresie  Kultury Fizycznej </t>
  </si>
  <si>
    <t xml:space="preserve">Kultura Fizyczna </t>
  </si>
  <si>
    <t xml:space="preserve">Zwrot dotacji oraz płatności, w tym wykorzystanych nie zgodnie z przeznaczeniem lub wykorzystanych z naruszeniem procedur, o których mowa w art..184 ustawy, pobranych nienależnie lub w nadmiernej wysokości </t>
  </si>
  <si>
    <t>podatek od towarów i usług (VAT)</t>
  </si>
  <si>
    <t>4309</t>
  </si>
  <si>
    <t>dotacje celowe przekazane gminie na inwestycje i zakupy inwestycyjne realizowane na podstawie porozumień (umów) między jednostkami samorządu terytorialnego</t>
  </si>
  <si>
    <t xml:space="preserve">kary i odszkodowania wypłacane na rzecz osób prawnych i innych jednostek organizacyjnych </t>
  </si>
  <si>
    <t>2330</t>
  </si>
  <si>
    <t>dotacje celowe przekazane do samorządu województwa na zadania bieżące realizowane na podstawie porozumień(umów) między jednostkami samorządu terytorialnego</t>
  </si>
  <si>
    <t>Wynagrodzenia bezosobowe</t>
  </si>
  <si>
    <t xml:space="preserve">Opłaty na rzecz budżetu państwa </t>
  </si>
  <si>
    <t>Zakup usług remontowych</t>
  </si>
  <si>
    <t xml:space="preserve">Zespół Szkół Zawodowych </t>
  </si>
  <si>
    <t xml:space="preserve">Liceum ogółnokształcace </t>
  </si>
  <si>
    <t xml:space="preserve">Zespół Szkół Licealnych i Zawodowych </t>
  </si>
  <si>
    <t>Nagrody o charakterze szczególnym niezaliczane do wynagrodzeń</t>
  </si>
  <si>
    <t>Wydatki na zakupy inwestycyjne jednostek budżetowych</t>
  </si>
  <si>
    <t>Opłaty na rzecz budżetów jednostki</t>
  </si>
  <si>
    <t>podróże słuzbowe krajowe</t>
  </si>
  <si>
    <t>Podróże służbowe krajowe</t>
  </si>
  <si>
    <t>Zwrot dotacji oraz płatności,w tym wykorzystanych nie zgodnie z przeznaczeniem lub wykorzystanych z naruszeniem procedur,o których mowa w art.184 ustawy pobranych nienależnie lub w nadmiernej wysokości</t>
  </si>
  <si>
    <t>do Uzasadnienia  Projektu</t>
  </si>
  <si>
    <t>wydatki na zkupy inwestycyjne jednostek budżetowych</t>
  </si>
  <si>
    <t>Inne formy pomocy dla uczniów</t>
  </si>
  <si>
    <t>4170</t>
  </si>
  <si>
    <t>4360</t>
  </si>
  <si>
    <t>różnewydatki na rzecz osób fizycznych</t>
  </si>
  <si>
    <t>Dotacja celowa na pomoc finansową udzielaną między jednostkami samorządu terytorialnego na dofinansowanie własnych zadań inwestycyjnych i zakupów inwestycyjnych</t>
  </si>
  <si>
    <t>nagrody konkursowe</t>
  </si>
  <si>
    <t>4190</t>
  </si>
  <si>
    <t>4420</t>
  </si>
  <si>
    <t>Podróże służbowe zagraniczne</t>
  </si>
  <si>
    <t>Wczesne wspomaganie rozwoju dziecka</t>
  </si>
  <si>
    <t>Zadania z zakresu geodezji i kartografii</t>
  </si>
  <si>
    <t>Podatek od towarów i usług (VAT)</t>
  </si>
  <si>
    <t>odsetki,dyskonto i inne rozliczenia dotyczące skarbowych papierów wartościowych,kredytów i pożyczek oraz innych instrumentów finansowych,związanych z obsługą długu krajowego</t>
  </si>
  <si>
    <t>opłaty z tytułu  zakupu usług telekomunikacyjnych</t>
  </si>
  <si>
    <t>uposażenia żołnierzy zawodowych oraz funkcjonariuszy</t>
  </si>
  <si>
    <t>równoważniki pieniężne i ekwiwalenty dla żołnierzy i funkcjonariuszy oraz pozostałe należności</t>
  </si>
  <si>
    <t xml:space="preserve">inne należności żołnierzy zawodowych oraz funkcjonariuszy  zaliczane do wynagrodzeń </t>
  </si>
  <si>
    <t>Pozostałe odsetki</t>
  </si>
  <si>
    <t>4700</t>
  </si>
  <si>
    <t>Lokalny transport zbiorowy</t>
  </si>
  <si>
    <t>Wymiar sprawiedliwości</t>
  </si>
  <si>
    <t>Nieodpłatna pomoc prawna</t>
  </si>
  <si>
    <t>Zwrot dotacji oraz płatności,w tym wykorzystanych niezgodnie z przeznaczeniem lub wykorzystanych z naruszeniem procedur,o których mowa w art..184 ustawy,pobranych</t>
  </si>
  <si>
    <t>Odsetki od dotacji oraz płatności wykorzystanych niezgodnie z przeznaczeniem lub wykorzystanych z naruszeniem procedur,o których mowa w art.. 184 ustawy,pobranych nienależnie lub w nadmiernej wysokości</t>
  </si>
  <si>
    <t>Działalność placówek opiekuńczo-wychowawczych</t>
  </si>
  <si>
    <t>Rodzina</t>
  </si>
  <si>
    <t xml:space="preserve">Dotacje celowe przekazane gminie na inwestycje i zakupy inwestycyjne realizowane na podstawie porozumień (umów) między jednostkami samorządu terytorialnego </t>
  </si>
  <si>
    <t>3030</t>
  </si>
  <si>
    <t>85141</t>
  </si>
  <si>
    <t>Ratownictwo medyczne</t>
  </si>
  <si>
    <t>Dotacje celowe z budżetu na finansowanie lub dofinansowanie kosztów realizacji inwestycji i zakupów inwestycyjnych jednostek nie zaliczanych do sektora finansów publicznych</t>
  </si>
  <si>
    <t>Pomoc materialna dla uczniów o charakterze motywacyjnym</t>
  </si>
  <si>
    <t>Wydatki inwestycyjne jednostek budżetowych</t>
  </si>
  <si>
    <t>uposażenie i świadczenia pieniężne wypłacone przez okres roku żołnierzom i funkcjonariuszom zwolnionym ze służby</t>
  </si>
  <si>
    <t>wydatki na zakupy inwestycyjne</t>
  </si>
  <si>
    <t>Kary i odszkodowania i grzywny wypłacane na rzecz osób prawnych i innych jednostek organizacyjnych</t>
  </si>
  <si>
    <t>odsetki od nieterminowych wpłat podatku od towarów i usług (VAT)</t>
  </si>
  <si>
    <t>Wpłaty od jednostek na państwowy fundusz celowy</t>
  </si>
  <si>
    <t>wpłaty jednostek na państwowy fundusz celowy na finansowanie lub dofinansowanie zadań inwestycyjnych</t>
  </si>
  <si>
    <t>Usuwanie skutków klęsk żywiołowych</t>
  </si>
  <si>
    <t>Realizacja zadań wymagających stosowania specjalnej organizacji nauki i metod pracy dla dzieci i młodzieży w gimnazjach i klasach dotychczasowego gimnazjum prowadzonych w innych typach szkół, liceach ogólnokształcących, technikach, branżowych szkołach I stopnia i klasach dotychczasowej zasadniczej szkoły zawodowej prowadzonych w branżowych szkołach I stopnia oraz szkołach artystycznych</t>
  </si>
  <si>
    <t>Technika</t>
  </si>
  <si>
    <t>Szkoły Policealne</t>
  </si>
  <si>
    <t>Branżowe szkoły I i II stopnia</t>
  </si>
  <si>
    <t>Krajowe pasażerskie przewozy kolejowe</t>
  </si>
  <si>
    <t>Dotacje celowe przekazane do samorządu województwa na zadania bieżące realizowane na podstawie porozumień (umów ) między jednostkami samorządu terytorialnego</t>
  </si>
  <si>
    <t>dotacje podmiotowe z budżetu dla niepublicznej jednostki systemu oświaty</t>
  </si>
  <si>
    <t>kwalifikacyjne kursy zawodowe</t>
  </si>
  <si>
    <t>na 2019 r.</t>
  </si>
  <si>
    <t xml:space="preserve">                       Plan  wydatków na 2019 rok - dział 851</t>
  </si>
  <si>
    <t>Zapewnienie uczniom prawa do bezpłatnego dostępu do podręczników, materiałów edukacyjnych lub materiałów ćwiczeniowych</t>
  </si>
  <si>
    <t xml:space="preserve">rózne wydatki na rzecz osób fizycznych </t>
  </si>
  <si>
    <t>Wspieranie rodziny</t>
  </si>
  <si>
    <t>zwrot dotacji oraz płatności,w tym wykorzystanych niezgodnie z przeznaczeniem lub wykorzystanych z naruszeniem procedur,o których mowa w art.184 ustawy,pobranych nienależnie lub w nadmiernej wysokości</t>
  </si>
  <si>
    <t>rózne opłaty i składki</t>
  </si>
  <si>
    <t>odsetki od dotacji oraz płatności,w tym wykorzystanych niezgodnie z przeznaczeniem lub wykorzystanych z naruszeniem procedur,o których mowa w art.184 ustawy,pobranych nienależnie lub w nadmiernej wysokości</t>
  </si>
  <si>
    <t xml:space="preserve">Starostwo Powiatowe </t>
  </si>
  <si>
    <t>zakup materiałów i wyposażenia Starostwo</t>
  </si>
  <si>
    <t>wniesienie wkładów do spółek prawa handlowego oraz uzupełnienie funduszy statutowych banków państwowych i innych instytucji finansowych</t>
  </si>
  <si>
    <t>zakup usług przez jednostki samorządu terytorialnego od innych jednostek samorządu terytorineglo</t>
  </si>
  <si>
    <t>wydatki na zakupy inwestycyjne jednostek budżetowych Zarząd Dróg</t>
  </si>
  <si>
    <t>wydatki na zakup i ojęcie akcji</t>
  </si>
  <si>
    <t>budżetu na rok 2020</t>
  </si>
  <si>
    <t>2019 r.</t>
  </si>
  <si>
    <t>na 2020 r.</t>
  </si>
  <si>
    <t>2019r.</t>
  </si>
  <si>
    <t>01010</t>
  </si>
  <si>
    <t>Infrastruktura wodociągowa i sanitacyjna wsi</t>
  </si>
  <si>
    <t>Wpłaty na Państwowy Fundusz Rehabilitacji Osób Niepełnosprawnych</t>
  </si>
  <si>
    <t>Dopłaty w spółkach prawa handlowego</t>
  </si>
  <si>
    <t xml:space="preserve">zakup materiałów i wyposażenia </t>
  </si>
  <si>
    <t>Zakup usług obejmujacych wykonanie ekspertyz,analiz i opinii</t>
  </si>
  <si>
    <t>Składki na Fundusz Pracy oraz Solidarnościowy Fundusz Wsparcia Osób Niepełnosprawnych</t>
  </si>
  <si>
    <t>Obsługa papierów wartościowych, kredytów i pożyczek oraz innych zobowiązań jednostek samorządu terytorialnego zaliczanych do tytułu dłużnego - kredyty i pożyczki</t>
  </si>
  <si>
    <t xml:space="preserve">                                       Plan wydatków na 2020 rok - dział 801</t>
  </si>
  <si>
    <t xml:space="preserve">                       Plan  wydatków na  2020 rok - dział 852</t>
  </si>
  <si>
    <t xml:space="preserve">                       Plan wydatków na 2020 rok - dział 853</t>
  </si>
  <si>
    <t xml:space="preserve">                  Plan wydatków na 2020 rok - dział 854</t>
  </si>
  <si>
    <t xml:space="preserve">                       Plan  wydatków na  2020 rok - dział 855</t>
  </si>
  <si>
    <t xml:space="preserve">                Plan wydatków na 2020 rok - dział 900</t>
  </si>
  <si>
    <t xml:space="preserve">                Plan wydatków na 2020 rok - dział 921</t>
  </si>
  <si>
    <t xml:space="preserve">                     Plan wydatków na 2020 rok - dział 926</t>
  </si>
  <si>
    <t xml:space="preserve">           Plan wydatków na 2020 rok - dział 758</t>
  </si>
  <si>
    <t xml:space="preserve">         Plan wydatków na 2020 rok - dział 757</t>
  </si>
  <si>
    <t xml:space="preserve">                        Plan wydatków na 2020 rok - dział 755</t>
  </si>
  <si>
    <t xml:space="preserve">                        Plan wydatków na 2020 rok - dział 754</t>
  </si>
  <si>
    <t xml:space="preserve">            Plan wydatków na 2020 rok - dział 752</t>
  </si>
  <si>
    <t xml:space="preserve">            Plan wydatków na 2020 rok - dział 751</t>
  </si>
  <si>
    <t xml:space="preserve">         Plan wydatków na 2020 rok - dział 750</t>
  </si>
  <si>
    <t xml:space="preserve">            Plan wydatków na 2020 rok - dział 710</t>
  </si>
  <si>
    <t xml:space="preserve">            Plan wydatków na 2020 rok - dział 700</t>
  </si>
  <si>
    <t>Plan wydatków na rok 2020 - Dział 630</t>
  </si>
  <si>
    <t xml:space="preserve">              Plan wydatków na 2020 rok - dział 600</t>
  </si>
  <si>
    <t>Plan wydatków na rok 2020- Dział 020</t>
  </si>
  <si>
    <t>Plan wydatków na rok 2020- Dział 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</si>
</sst>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z_ł_-;\-* #,##0.00\ _z_ł_-;_-* \-??\ _z_ł_-;_-@_-"/>
  </numFmts>
  <fonts count="30" x14ac:knownFonts="1"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7"/>
      <name val="Tahoma"/>
      <family val="2"/>
      <charset val="238"/>
    </font>
    <font>
      <b/>
      <sz val="11"/>
      <name val="Tahoma"/>
      <family val="2"/>
      <charset val="238"/>
    </font>
    <font>
      <b/>
      <sz val="11"/>
      <name val="Arial CE"/>
      <family val="2"/>
      <charset val="238"/>
    </font>
    <font>
      <b/>
      <i/>
      <sz val="9"/>
      <name val="Tahoma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0"/>
      <color theme="0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8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auto="1"/>
      </bottom>
      <diagonal/>
    </border>
    <border>
      <left style="thin">
        <color indexed="64"/>
      </left>
      <right style="medium">
        <color indexed="8"/>
      </right>
      <top/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/>
      <top style="thin">
        <color auto="1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auto="1"/>
      </top>
      <bottom style="hair">
        <color indexed="8"/>
      </bottom>
      <diagonal/>
    </border>
    <border>
      <left style="thin">
        <color indexed="8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164" fontId="13" fillId="0" borderId="0" applyFill="0" applyBorder="0" applyAlignment="0" applyProtection="0"/>
  </cellStyleXfs>
  <cellXfs count="201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2" fillId="2" borderId="1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15" xfId="0" applyFont="1" applyBorder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9" fillId="0" borderId="0" xfId="0" applyFont="1" applyBorder="1"/>
    <xf numFmtId="3" fontId="9" fillId="0" borderId="0" xfId="0" applyNumberFormat="1" applyFont="1" applyBorder="1"/>
    <xf numFmtId="3" fontId="9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/>
    <xf numFmtId="49" fontId="14" fillId="0" borderId="55" xfId="0" applyNumberFormat="1" applyFont="1" applyBorder="1" applyAlignment="1">
      <alignment horizontal="center" vertical="center"/>
    </xf>
    <xf numFmtId="49" fontId="14" fillId="0" borderId="56" xfId="0" applyNumberFormat="1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3" fontId="14" fillId="0" borderId="57" xfId="1" applyNumberFormat="1" applyFont="1" applyFill="1" applyBorder="1" applyAlignment="1" applyProtection="1">
      <alignment horizontal="right" vertical="center"/>
    </xf>
    <xf numFmtId="3" fontId="14" fillId="0" borderId="56" xfId="1" applyNumberFormat="1" applyFont="1" applyFill="1" applyBorder="1" applyAlignment="1" applyProtection="1">
      <alignment horizontal="right" vertical="center"/>
    </xf>
    <xf numFmtId="4" fontId="14" fillId="0" borderId="56" xfId="1" applyNumberFormat="1" applyFont="1" applyFill="1" applyBorder="1" applyAlignment="1" applyProtection="1">
      <alignment horizontal="right" vertical="center"/>
    </xf>
    <xf numFmtId="3" fontId="14" fillId="0" borderId="57" xfId="0" applyNumberFormat="1" applyFont="1" applyBorder="1" applyAlignment="1">
      <alignment horizontal="right" vertical="center"/>
    </xf>
    <xf numFmtId="4" fontId="14" fillId="0" borderId="57" xfId="0" applyNumberFormat="1" applyFont="1" applyBorder="1" applyAlignment="1">
      <alignment horizontal="right" vertical="center"/>
    </xf>
    <xf numFmtId="4" fontId="14" fillId="0" borderId="58" xfId="0" applyNumberFormat="1" applyFont="1" applyBorder="1" applyAlignment="1">
      <alignment horizontal="right" vertical="center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3" fontId="15" fillId="0" borderId="0" xfId="0" applyNumberFormat="1" applyFont="1" applyBorder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/>
    <xf numFmtId="0" fontId="15" fillId="0" borderId="0" xfId="0" applyFont="1" applyBorder="1" applyAlignment="1">
      <alignment horizontal="center" vertical="center"/>
    </xf>
    <xf numFmtId="0" fontId="15" fillId="2" borderId="1" xfId="0" applyFont="1" applyFill="1" applyBorder="1"/>
    <xf numFmtId="0" fontId="15" fillId="2" borderId="59" xfId="0" applyFont="1" applyFill="1" applyBorder="1"/>
    <xf numFmtId="0" fontId="15" fillId="2" borderId="2" xfId="0" applyFont="1" applyFill="1" applyBorder="1" applyAlignment="1">
      <alignment horizontal="center" vertical="center"/>
    </xf>
    <xf numFmtId="3" fontId="15" fillId="2" borderId="60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61" xfId="0" applyFont="1" applyFill="1" applyBorder="1"/>
    <xf numFmtId="0" fontId="15" fillId="2" borderId="3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3" fontId="15" fillId="2" borderId="27" xfId="0" applyNumberFormat="1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15" fillId="2" borderId="24" xfId="0" applyFont="1" applyFill="1" applyBorder="1"/>
    <xf numFmtId="0" fontId="15" fillId="2" borderId="5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center" vertical="center"/>
    </xf>
    <xf numFmtId="3" fontId="15" fillId="2" borderId="64" xfId="0" applyNumberFormat="1" applyFont="1" applyFill="1" applyBorder="1" applyAlignment="1">
      <alignment horizontal="center" vertical="center"/>
    </xf>
    <xf numFmtId="0" fontId="15" fillId="2" borderId="65" xfId="0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3" fontId="14" fillId="0" borderId="7" xfId="1" applyNumberFormat="1" applyFont="1" applyFill="1" applyBorder="1" applyAlignment="1" applyProtection="1">
      <alignment horizontal="right" vertical="center"/>
    </xf>
    <xf numFmtId="4" fontId="14" fillId="0" borderId="7" xfId="1" applyNumberFormat="1" applyFont="1" applyFill="1" applyBorder="1" applyAlignment="1" applyProtection="1">
      <alignment horizontal="right" vertical="center"/>
    </xf>
    <xf numFmtId="3" fontId="14" fillId="0" borderId="7" xfId="0" applyNumberFormat="1" applyFont="1" applyBorder="1" applyAlignment="1">
      <alignment vertical="center"/>
    </xf>
    <xf numFmtId="4" fontId="14" fillId="0" borderId="4" xfId="0" applyNumberFormat="1" applyFont="1" applyBorder="1" applyAlignment="1">
      <alignment horizontal="right" vertical="center"/>
    </xf>
    <xf numFmtId="4" fontId="14" fillId="0" borderId="7" xfId="0" applyNumberFormat="1" applyFont="1" applyBorder="1" applyAlignment="1">
      <alignment horizontal="right" vertical="center"/>
    </xf>
    <xf numFmtId="4" fontId="14" fillId="0" borderId="31" xfId="0" applyNumberFormat="1" applyFont="1" applyBorder="1" applyAlignment="1">
      <alignment horizontal="right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" fontId="14" fillId="0" borderId="57" xfId="1" applyNumberFormat="1" applyFont="1" applyFill="1" applyBorder="1" applyAlignment="1" applyProtection="1">
      <alignment horizontal="right" vertical="center"/>
    </xf>
    <xf numFmtId="4" fontId="14" fillId="0" borderId="66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/>
    <xf numFmtId="0" fontId="15" fillId="2" borderId="2" xfId="0" applyFont="1" applyFill="1" applyBorder="1"/>
    <xf numFmtId="3" fontId="14" fillId="0" borderId="4" xfId="0" applyNumberFormat="1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3" fontId="14" fillId="0" borderId="3" xfId="0" applyNumberFormat="1" applyFont="1" applyBorder="1" applyAlignment="1">
      <alignment vertical="center"/>
    </xf>
    <xf numFmtId="3" fontId="14" fillId="0" borderId="37" xfId="0" applyNumberFormat="1" applyFont="1" applyBorder="1" applyAlignment="1">
      <alignment vertic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/>
    <xf numFmtId="3" fontId="15" fillId="0" borderId="8" xfId="1" applyNumberFormat="1" applyFont="1" applyFill="1" applyBorder="1" applyAlignment="1" applyProtection="1">
      <alignment horizontal="right"/>
    </xf>
    <xf numFmtId="4" fontId="15" fillId="0" borderId="8" xfId="1" applyNumberFormat="1" applyFont="1" applyFill="1" applyBorder="1" applyAlignment="1" applyProtection="1">
      <alignment horizontal="right"/>
    </xf>
    <xf numFmtId="3" fontId="15" fillId="0" borderId="8" xfId="0" applyNumberFormat="1" applyFont="1" applyBorder="1" applyAlignment="1">
      <alignment horizontal="right"/>
    </xf>
    <xf numFmtId="4" fontId="15" fillId="0" borderId="8" xfId="0" applyNumberFormat="1" applyFont="1" applyBorder="1" applyAlignment="1">
      <alignment horizontal="right"/>
    </xf>
    <xf numFmtId="4" fontId="15" fillId="0" borderId="67" xfId="0" applyNumberFormat="1" applyFont="1" applyBorder="1" applyAlignment="1">
      <alignment horizontal="right"/>
    </xf>
    <xf numFmtId="4" fontId="14" fillId="0" borderId="19" xfId="0" applyNumberFormat="1" applyFont="1" applyBorder="1" applyAlignment="1">
      <alignment horizontal="right"/>
    </xf>
    <xf numFmtId="0" fontId="15" fillId="0" borderId="9" xfId="0" applyFont="1" applyBorder="1" applyAlignment="1">
      <alignment horizontal="center"/>
    </xf>
    <xf numFmtId="49" fontId="15" fillId="0" borderId="9" xfId="0" applyNumberFormat="1" applyFont="1" applyBorder="1"/>
    <xf numFmtId="3" fontId="15" fillId="0" borderId="9" xfId="1" applyNumberFormat="1" applyFont="1" applyFill="1" applyBorder="1" applyAlignment="1" applyProtection="1">
      <alignment horizontal="right"/>
    </xf>
    <xf numFmtId="4" fontId="15" fillId="0" borderId="9" xfId="1" applyNumberFormat="1" applyFont="1" applyFill="1" applyBorder="1" applyAlignment="1" applyProtection="1">
      <alignment horizontal="right"/>
    </xf>
    <xf numFmtId="3" fontId="15" fillId="0" borderId="9" xfId="0" applyNumberFormat="1" applyFont="1" applyBorder="1" applyAlignment="1">
      <alignment horizontal="right"/>
    </xf>
    <xf numFmtId="4" fontId="15" fillId="0" borderId="9" xfId="0" applyNumberFormat="1" applyFont="1" applyBorder="1" applyAlignment="1">
      <alignment horizontal="right"/>
    </xf>
    <xf numFmtId="4" fontId="14" fillId="0" borderId="30" xfId="0" applyNumberFormat="1" applyFont="1" applyBorder="1" applyAlignment="1">
      <alignment horizontal="right"/>
    </xf>
    <xf numFmtId="0" fontId="14" fillId="0" borderId="10" xfId="0" applyFont="1" applyBorder="1" applyAlignment="1">
      <alignment vertical="center"/>
    </xf>
    <xf numFmtId="49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/>
    <xf numFmtId="3" fontId="15" fillId="0" borderId="8" xfId="1" applyNumberFormat="1" applyFont="1" applyFill="1" applyBorder="1" applyAlignment="1" applyProtection="1">
      <alignment horizontal="right" vertical="center"/>
    </xf>
    <xf numFmtId="4" fontId="15" fillId="0" borderId="8" xfId="1" applyNumberFormat="1" applyFont="1" applyFill="1" applyBorder="1" applyAlignment="1" applyProtection="1">
      <alignment horizontal="right" vertical="center"/>
    </xf>
    <xf numFmtId="3" fontId="15" fillId="0" borderId="8" xfId="0" applyNumberFormat="1" applyFont="1" applyBorder="1" applyAlignment="1">
      <alignment vertical="center"/>
    </xf>
    <xf numFmtId="4" fontId="15" fillId="0" borderId="8" xfId="0" applyNumberFormat="1" applyFont="1" applyBorder="1" applyAlignment="1">
      <alignment horizontal="right" vertical="center"/>
    </xf>
    <xf numFmtId="4" fontId="15" fillId="0" borderId="67" xfId="0" applyNumberFormat="1" applyFont="1" applyBorder="1" applyAlignment="1">
      <alignment horizontal="right" vertical="center"/>
    </xf>
    <xf numFmtId="4" fontId="15" fillId="0" borderId="19" xfId="0" applyNumberFormat="1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3" fontId="15" fillId="0" borderId="11" xfId="1" applyNumberFormat="1" applyFont="1" applyFill="1" applyBorder="1" applyAlignment="1" applyProtection="1">
      <alignment horizontal="right" vertical="center"/>
    </xf>
    <xf numFmtId="4" fontId="15" fillId="0" borderId="11" xfId="1" applyNumberFormat="1" applyFont="1" applyFill="1" applyBorder="1" applyAlignment="1" applyProtection="1">
      <alignment horizontal="right" vertical="center"/>
    </xf>
    <xf numFmtId="3" fontId="15" fillId="0" borderId="11" xfId="0" applyNumberFormat="1" applyFont="1" applyBorder="1" applyAlignment="1">
      <alignment vertical="center"/>
    </xf>
    <xf numFmtId="4" fontId="15" fillId="0" borderId="11" xfId="0" applyNumberFormat="1" applyFont="1" applyBorder="1" applyAlignment="1">
      <alignment horizontal="right" vertical="center"/>
    </xf>
    <xf numFmtId="4" fontId="15" fillId="0" borderId="40" xfId="0" applyNumberFormat="1" applyFont="1" applyBorder="1" applyAlignment="1">
      <alignment horizontal="right" vertical="center"/>
    </xf>
    <xf numFmtId="4" fontId="15" fillId="0" borderId="20" xfId="0" applyNumberFormat="1" applyFont="1" applyBorder="1" applyAlignment="1">
      <alignment vertical="center"/>
    </xf>
    <xf numFmtId="49" fontId="14" fillId="0" borderId="35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right" vertical="center"/>
    </xf>
    <xf numFmtId="4" fontId="14" fillId="0" borderId="68" xfId="0" applyNumberFormat="1" applyFont="1" applyBorder="1" applyAlignment="1">
      <alignment horizontal="right" vertical="center"/>
    </xf>
    <xf numFmtId="49" fontId="14" fillId="0" borderId="69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3" fontId="14" fillId="0" borderId="10" xfId="1" applyNumberFormat="1" applyFont="1" applyFill="1" applyBorder="1" applyAlignment="1" applyProtection="1">
      <alignment horizontal="right" vertical="center"/>
    </xf>
    <xf numFmtId="4" fontId="14" fillId="0" borderId="10" xfId="1" applyNumberFormat="1" applyFont="1" applyFill="1" applyBorder="1" applyAlignment="1" applyProtection="1">
      <alignment horizontal="right" vertical="center"/>
    </xf>
    <xf numFmtId="3" fontId="14" fillId="0" borderId="10" xfId="0" applyNumberFormat="1" applyFont="1" applyBorder="1" applyAlignment="1">
      <alignment vertical="center"/>
    </xf>
    <xf numFmtId="4" fontId="14" fillId="0" borderId="10" xfId="0" applyNumberFormat="1" applyFont="1" applyBorder="1" applyAlignment="1">
      <alignment horizontal="right" vertical="center"/>
    </xf>
    <xf numFmtId="4" fontId="14" fillId="0" borderId="70" xfId="0" applyNumberFormat="1" applyFont="1" applyBorder="1" applyAlignment="1">
      <alignment horizontal="right" vertical="center"/>
    </xf>
    <xf numFmtId="4" fontId="14" fillId="0" borderId="28" xfId="0" applyNumberFormat="1" applyFont="1" applyBorder="1" applyAlignment="1">
      <alignment vertical="center"/>
    </xf>
    <xf numFmtId="49" fontId="14" fillId="0" borderId="37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4" fillId="0" borderId="7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3" fontId="15" fillId="0" borderId="4" xfId="1" applyNumberFormat="1" applyFont="1" applyFill="1" applyBorder="1" applyAlignment="1" applyProtection="1">
      <alignment horizontal="right" vertical="center"/>
    </xf>
    <xf numFmtId="4" fontId="15" fillId="0" borderId="4" xfId="1" applyNumberFormat="1" applyFont="1" applyFill="1" applyBorder="1" applyAlignment="1" applyProtection="1">
      <alignment horizontal="right" vertical="center"/>
    </xf>
    <xf numFmtId="3" fontId="15" fillId="0" borderId="4" xfId="0" applyNumberFormat="1" applyFont="1" applyBorder="1" applyAlignment="1">
      <alignment vertical="center"/>
    </xf>
    <xf numFmtId="4" fontId="15" fillId="0" borderId="4" xfId="0" applyNumberFormat="1" applyFont="1" applyBorder="1" applyAlignment="1">
      <alignment horizontal="right" vertical="center"/>
    </xf>
    <xf numFmtId="4" fontId="15" fillId="0" borderId="27" xfId="0" applyNumberFormat="1" applyFont="1" applyBorder="1" applyAlignment="1">
      <alignment horizontal="right" vertical="center"/>
    </xf>
    <xf numFmtId="0" fontId="15" fillId="0" borderId="24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 wrapText="1"/>
    </xf>
    <xf numFmtId="3" fontId="15" fillId="0" borderId="13" xfId="1" applyNumberFormat="1" applyFont="1" applyFill="1" applyBorder="1" applyAlignment="1" applyProtection="1">
      <alignment horizontal="right" vertical="center"/>
    </xf>
    <xf numFmtId="4" fontId="15" fillId="0" borderId="13" xfId="1" applyNumberFormat="1" applyFont="1" applyFill="1" applyBorder="1" applyAlignment="1" applyProtection="1">
      <alignment horizontal="right" vertical="center"/>
    </xf>
    <xf numFmtId="3" fontId="15" fillId="0" borderId="13" xfId="0" applyNumberFormat="1" applyFont="1" applyBorder="1" applyAlignment="1">
      <alignment vertical="center"/>
    </xf>
    <xf numFmtId="4" fontId="15" fillId="0" borderId="13" xfId="0" applyNumberFormat="1" applyFont="1" applyBorder="1" applyAlignment="1">
      <alignment horizontal="right" vertical="center"/>
    </xf>
    <xf numFmtId="0" fontId="15" fillId="0" borderId="23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3" fontId="15" fillId="0" borderId="10" xfId="1" applyNumberFormat="1" applyFont="1" applyFill="1" applyBorder="1" applyAlignment="1" applyProtection="1">
      <alignment horizontal="right" vertical="center"/>
    </xf>
    <xf numFmtId="4" fontId="15" fillId="0" borderId="10" xfId="1" applyNumberFormat="1" applyFont="1" applyFill="1" applyBorder="1" applyAlignment="1" applyProtection="1">
      <alignment horizontal="right" vertical="center"/>
    </xf>
    <xf numFmtId="3" fontId="15" fillId="0" borderId="10" xfId="0" applyNumberFormat="1" applyFont="1" applyBorder="1" applyAlignment="1">
      <alignment vertical="center"/>
    </xf>
    <xf numFmtId="4" fontId="15" fillId="0" borderId="10" xfId="0" applyNumberFormat="1" applyFont="1" applyBorder="1" applyAlignment="1">
      <alignment horizontal="right" vertical="center"/>
    </xf>
    <xf numFmtId="0" fontId="15" fillId="0" borderId="28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/>
    </xf>
    <xf numFmtId="0" fontId="15" fillId="0" borderId="12" xfId="0" applyFont="1" applyBorder="1"/>
    <xf numFmtId="3" fontId="15" fillId="0" borderId="12" xfId="0" applyNumberFormat="1" applyFont="1" applyBorder="1"/>
    <xf numFmtId="4" fontId="15" fillId="0" borderId="12" xfId="0" applyNumberFormat="1" applyFont="1" applyBorder="1" applyAlignment="1">
      <alignment horizontal="right"/>
    </xf>
    <xf numFmtId="4" fontId="15" fillId="0" borderId="38" xfId="0" applyNumberFormat="1" applyFont="1" applyBorder="1" applyAlignment="1">
      <alignment horizontal="right"/>
    </xf>
    <xf numFmtId="0" fontId="15" fillId="0" borderId="22" xfId="0" applyFont="1" applyBorder="1"/>
    <xf numFmtId="3" fontId="15" fillId="0" borderId="4" xfId="0" applyNumberFormat="1" applyFont="1" applyBorder="1"/>
    <xf numFmtId="0" fontId="15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3" fontId="15" fillId="0" borderId="12" xfId="0" applyNumberFormat="1" applyFont="1" applyBorder="1" applyAlignment="1">
      <alignment vertical="center"/>
    </xf>
    <xf numFmtId="4" fontId="15" fillId="0" borderId="12" xfId="0" applyNumberFormat="1" applyFont="1" applyBorder="1" applyAlignment="1">
      <alignment horizontal="right" vertical="center"/>
    </xf>
    <xf numFmtId="4" fontId="15" fillId="0" borderId="38" xfId="0" applyNumberFormat="1" applyFont="1" applyBorder="1" applyAlignment="1">
      <alignment horizontal="right" vertical="center"/>
    </xf>
    <xf numFmtId="0" fontId="15" fillId="0" borderId="22" xfId="0" applyFont="1" applyBorder="1" applyAlignment="1">
      <alignment vertical="center"/>
    </xf>
    <xf numFmtId="49" fontId="15" fillId="0" borderId="12" xfId="0" applyNumberFormat="1" applyFont="1" applyBorder="1"/>
    <xf numFmtId="49" fontId="15" fillId="0" borderId="12" xfId="0" applyNumberFormat="1" applyFont="1" applyBorder="1" applyAlignment="1" applyProtection="1">
      <alignment vertical="center" wrapText="1"/>
      <protection locked="0"/>
    </xf>
    <xf numFmtId="3" fontId="15" fillId="0" borderId="12" xfId="0" applyNumberFormat="1" applyFont="1" applyBorder="1" applyAlignment="1">
      <alignment horizontal="right" vertical="center"/>
    </xf>
    <xf numFmtId="4" fontId="15" fillId="0" borderId="12" xfId="0" applyNumberFormat="1" applyFont="1" applyFill="1" applyBorder="1" applyAlignment="1">
      <alignment horizontal="right" vertical="center"/>
    </xf>
    <xf numFmtId="3" fontId="15" fillId="0" borderId="12" xfId="0" applyNumberFormat="1" applyFont="1" applyFill="1" applyBorder="1" applyAlignment="1">
      <alignment vertical="center"/>
    </xf>
    <xf numFmtId="4" fontId="15" fillId="0" borderId="38" xfId="0" applyNumberFormat="1" applyFont="1" applyFill="1" applyBorder="1" applyAlignment="1">
      <alignment horizontal="right" vertical="center"/>
    </xf>
    <xf numFmtId="0" fontId="15" fillId="0" borderId="13" xfId="0" applyFont="1" applyBorder="1"/>
    <xf numFmtId="3" fontId="15" fillId="0" borderId="13" xfId="0" applyNumberFormat="1" applyFont="1" applyBorder="1"/>
    <xf numFmtId="4" fontId="15" fillId="0" borderId="13" xfId="0" applyNumberFormat="1" applyFont="1" applyBorder="1" applyAlignment="1">
      <alignment horizontal="right"/>
    </xf>
    <xf numFmtId="0" fontId="15" fillId="0" borderId="23" xfId="0" applyFont="1" applyBorder="1"/>
    <xf numFmtId="0" fontId="15" fillId="0" borderId="22" xfId="0" applyFont="1" applyBorder="1" applyAlignment="1">
      <alignment horizontal="right" vertical="center"/>
    </xf>
    <xf numFmtId="0" fontId="15" fillId="0" borderId="12" xfId="0" applyFont="1" applyBorder="1" applyAlignment="1"/>
    <xf numFmtId="0" fontId="15" fillId="0" borderId="9" xfId="0" applyFont="1" applyBorder="1" applyAlignment="1">
      <alignment vertical="center"/>
    </xf>
    <xf numFmtId="4" fontId="15" fillId="0" borderId="4" xfId="0" applyNumberFormat="1" applyFont="1" applyBorder="1" applyAlignment="1">
      <alignment horizontal="right"/>
    </xf>
    <xf numFmtId="4" fontId="15" fillId="0" borderId="27" xfId="0" applyNumberFormat="1" applyFont="1" applyBorder="1" applyAlignment="1">
      <alignment horizontal="right"/>
    </xf>
    <xf numFmtId="0" fontId="15" fillId="0" borderId="24" xfId="0" applyFont="1" applyBorder="1"/>
    <xf numFmtId="0" fontId="15" fillId="0" borderId="3" xfId="0" applyFont="1" applyBorder="1"/>
    <xf numFmtId="0" fontId="15" fillId="0" borderId="4" xfId="0" applyFont="1" applyBorder="1"/>
    <xf numFmtId="3" fontId="15" fillId="0" borderId="4" xfId="0" applyNumberFormat="1" applyFont="1" applyBorder="1" applyAlignment="1">
      <alignment horizontal="right" vertical="center"/>
    </xf>
    <xf numFmtId="4" fontId="15" fillId="0" borderId="17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4" fontId="14" fillId="0" borderId="16" xfId="1" applyNumberFormat="1" applyFont="1" applyFill="1" applyBorder="1" applyAlignment="1" applyProtection="1">
      <alignment horizontal="right" vertical="center"/>
    </xf>
    <xf numFmtId="3" fontId="14" fillId="0" borderId="16" xfId="0" applyNumberFormat="1" applyFont="1" applyBorder="1" applyAlignment="1">
      <alignment vertical="center"/>
    </xf>
    <xf numFmtId="4" fontId="14" fillId="0" borderId="16" xfId="0" applyNumberFormat="1" applyFont="1" applyBorder="1" applyAlignment="1">
      <alignment horizontal="right" vertical="center"/>
    </xf>
    <xf numFmtId="4" fontId="14" fillId="0" borderId="34" xfId="0" applyNumberFormat="1" applyFont="1" applyBorder="1" applyAlignment="1">
      <alignment horizontal="right" vertical="center"/>
    </xf>
    <xf numFmtId="0" fontId="14" fillId="0" borderId="29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3" fontId="14" fillId="0" borderId="16" xfId="1" applyNumberFormat="1" applyFont="1" applyFill="1" applyBorder="1" applyAlignment="1" applyProtection="1">
      <alignment horizontal="right" vertical="center"/>
    </xf>
    <xf numFmtId="0" fontId="14" fillId="0" borderId="2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right" vertical="center"/>
    </xf>
    <xf numFmtId="4" fontId="14" fillId="4" borderId="72" xfId="0" applyNumberFormat="1" applyFont="1" applyFill="1" applyBorder="1" applyAlignment="1">
      <alignment horizontal="right" vertical="center"/>
    </xf>
    <xf numFmtId="0" fontId="14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 applyProtection="1">
      <alignment vertical="center" wrapText="1"/>
      <protection locked="0"/>
    </xf>
    <xf numFmtId="4" fontId="15" fillId="0" borderId="12" xfId="1" applyNumberFormat="1" applyFont="1" applyFill="1" applyBorder="1" applyAlignment="1" applyProtection="1">
      <alignment horizontal="right" vertical="center"/>
    </xf>
    <xf numFmtId="3" fontId="15" fillId="0" borderId="12" xfId="1" applyNumberFormat="1" applyFont="1" applyFill="1" applyBorder="1" applyAlignment="1" applyProtection="1">
      <alignment horizontal="right"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3" fontId="15" fillId="0" borderId="9" xfId="0" applyNumberFormat="1" applyFont="1" applyBorder="1" applyAlignment="1">
      <alignment vertical="center"/>
    </xf>
    <xf numFmtId="4" fontId="15" fillId="0" borderId="9" xfId="0" applyNumberFormat="1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3" fontId="15" fillId="0" borderId="8" xfId="0" applyNumberFormat="1" applyFont="1" applyBorder="1" applyAlignment="1">
      <alignment vertical="center" wrapText="1"/>
    </xf>
    <xf numFmtId="4" fontId="15" fillId="0" borderId="8" xfId="0" applyNumberFormat="1" applyFont="1" applyBorder="1" applyAlignment="1">
      <alignment vertical="center"/>
    </xf>
    <xf numFmtId="3" fontId="15" fillId="0" borderId="19" xfId="0" applyNumberFormat="1" applyFont="1" applyBorder="1" applyAlignment="1">
      <alignment vertical="center"/>
    </xf>
    <xf numFmtId="0" fontId="15" fillId="0" borderId="18" xfId="0" applyFont="1" applyBorder="1"/>
    <xf numFmtId="49" fontId="15" fillId="0" borderId="14" xfId="0" applyNumberFormat="1" applyFont="1" applyBorder="1" applyAlignment="1">
      <alignment horizontal="center" vertical="center"/>
    </xf>
    <xf numFmtId="3" fontId="15" fillId="0" borderId="14" xfId="0" applyNumberFormat="1" applyFont="1" applyBorder="1" applyAlignment="1">
      <alignment vertical="center" wrapText="1"/>
    </xf>
    <xf numFmtId="3" fontId="15" fillId="0" borderId="14" xfId="0" applyNumberFormat="1" applyFont="1" applyBorder="1" applyAlignment="1">
      <alignment vertical="center"/>
    </xf>
    <xf numFmtId="4" fontId="15" fillId="0" borderId="14" xfId="0" applyNumberFormat="1" applyFont="1" applyBorder="1" applyAlignment="1">
      <alignment vertical="center"/>
    </xf>
    <xf numFmtId="3" fontId="15" fillId="0" borderId="8" xfId="0" applyNumberFormat="1" applyFont="1" applyBorder="1" applyAlignment="1">
      <alignment horizontal="right" vertical="center"/>
    </xf>
    <xf numFmtId="4" fontId="14" fillId="0" borderId="10" xfId="0" applyNumberFormat="1" applyFont="1" applyBorder="1" applyAlignment="1">
      <alignment vertical="center"/>
    </xf>
    <xf numFmtId="3" fontId="14" fillId="0" borderId="28" xfId="0" applyNumberFormat="1" applyFont="1" applyBorder="1" applyAlignment="1">
      <alignment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3" fontId="15" fillId="0" borderId="21" xfId="1" applyNumberFormat="1" applyFont="1" applyFill="1" applyBorder="1" applyAlignment="1" applyProtection="1">
      <alignment horizontal="right" vertical="center"/>
    </xf>
    <xf numFmtId="4" fontId="15" fillId="0" borderId="21" xfId="1" applyNumberFormat="1" applyFont="1" applyFill="1" applyBorder="1" applyAlignment="1" applyProtection="1">
      <alignment horizontal="right" vertical="center"/>
    </xf>
    <xf numFmtId="3" fontId="15" fillId="0" borderId="21" xfId="0" applyNumberFormat="1" applyFont="1" applyBorder="1" applyAlignment="1">
      <alignment horizontal="right" vertical="center"/>
    </xf>
    <xf numFmtId="4" fontId="15" fillId="0" borderId="21" xfId="0" applyNumberFormat="1" applyFont="1" applyBorder="1" applyAlignment="1">
      <alignment horizontal="right" vertical="center"/>
    </xf>
    <xf numFmtId="0" fontId="15" fillId="0" borderId="36" xfId="0" applyFont="1" applyBorder="1" applyAlignment="1">
      <alignment vertical="center"/>
    </xf>
    <xf numFmtId="49" fontId="15" fillId="0" borderId="12" xfId="0" applyNumberFormat="1" applyFont="1" applyBorder="1" applyAlignment="1">
      <alignment vertical="center"/>
    </xf>
    <xf numFmtId="3" fontId="15" fillId="0" borderId="13" xfId="0" applyNumberFormat="1" applyFont="1" applyBorder="1" applyAlignment="1">
      <alignment horizontal="right" vertical="center"/>
    </xf>
    <xf numFmtId="4" fontId="15" fillId="0" borderId="71" xfId="0" applyNumberFormat="1" applyFont="1" applyBorder="1" applyAlignment="1">
      <alignment horizontal="right" vertical="center"/>
    </xf>
    <xf numFmtId="49" fontId="15" fillId="0" borderId="12" xfId="0" applyNumberFormat="1" applyFont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0" fontId="15" fillId="0" borderId="14" xfId="0" applyFont="1" applyBorder="1"/>
    <xf numFmtId="0" fontId="15" fillId="0" borderId="11" xfId="0" applyFont="1" applyBorder="1" applyAlignment="1">
      <alignment vertical="center" wrapText="1"/>
    </xf>
    <xf numFmtId="0" fontId="15" fillId="0" borderId="2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75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49" fontId="15" fillId="0" borderId="21" xfId="0" applyNumberFormat="1" applyFont="1" applyBorder="1" applyAlignment="1">
      <alignment horizontal="center"/>
    </xf>
    <xf numFmtId="0" fontId="15" fillId="0" borderId="21" xfId="0" applyFont="1" applyBorder="1"/>
    <xf numFmtId="3" fontId="15" fillId="0" borderId="21" xfId="0" applyNumberFormat="1" applyFont="1" applyBorder="1"/>
    <xf numFmtId="4" fontId="15" fillId="0" borderId="21" xfId="0" applyNumberFormat="1" applyFont="1" applyBorder="1" applyAlignment="1">
      <alignment horizontal="right"/>
    </xf>
    <xf numFmtId="3" fontId="15" fillId="0" borderId="21" xfId="0" applyNumberFormat="1" applyFont="1" applyBorder="1" applyAlignment="1">
      <alignment horizontal="right"/>
    </xf>
    <xf numFmtId="4" fontId="15" fillId="0" borderId="52" xfId="0" applyNumberFormat="1" applyFont="1" applyBorder="1" applyAlignment="1">
      <alignment horizontal="right"/>
    </xf>
    <xf numFmtId="0" fontId="15" fillId="0" borderId="36" xfId="0" applyFont="1" applyBorder="1"/>
    <xf numFmtId="49" fontId="15" fillId="0" borderId="12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right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11" xfId="0" applyFont="1" applyBorder="1" applyAlignment="1">
      <alignment horizontal="center"/>
    </xf>
    <xf numFmtId="3" fontId="15" fillId="0" borderId="11" xfId="0" applyNumberFormat="1" applyFont="1" applyBorder="1"/>
    <xf numFmtId="0" fontId="15" fillId="0" borderId="20" xfId="0" applyFont="1" applyBorder="1"/>
    <xf numFmtId="4" fontId="14" fillId="0" borderId="2" xfId="1" applyNumberFormat="1" applyFont="1" applyFill="1" applyBorder="1" applyAlignment="1" applyProtection="1">
      <alignment horizontal="right" vertical="center"/>
    </xf>
    <xf numFmtId="4" fontId="14" fillId="0" borderId="79" xfId="1" applyNumberFormat="1" applyFont="1" applyFill="1" applyBorder="1" applyAlignment="1" applyProtection="1">
      <alignment horizontal="right" vertical="center"/>
    </xf>
    <xf numFmtId="3" fontId="14" fillId="0" borderId="69" xfId="0" applyNumberFormat="1" applyFont="1" applyBorder="1" applyAlignment="1">
      <alignment horizontal="right" vertical="center"/>
    </xf>
    <xf numFmtId="0" fontId="14" fillId="0" borderId="17" xfId="0" applyFont="1" applyBorder="1" applyAlignment="1">
      <alignment horizontal="center" vertical="center"/>
    </xf>
    <xf numFmtId="4" fontId="14" fillId="0" borderId="17" xfId="1" applyNumberFormat="1" applyFont="1" applyFill="1" applyBorder="1" applyAlignment="1" applyProtection="1">
      <alignment horizontal="right" vertical="center"/>
    </xf>
    <xf numFmtId="4" fontId="14" fillId="0" borderId="17" xfId="0" applyNumberFormat="1" applyFont="1" applyBorder="1" applyAlignment="1">
      <alignment horizontal="right" vertical="center"/>
    </xf>
    <xf numFmtId="4" fontId="14" fillId="0" borderId="80" xfId="0" applyNumberFormat="1" applyFont="1" applyBorder="1" applyAlignment="1">
      <alignment horizontal="right" vertical="center"/>
    </xf>
    <xf numFmtId="0" fontId="14" fillId="0" borderId="24" xfId="0" applyFont="1" applyBorder="1" applyAlignment="1">
      <alignment vertical="center"/>
    </xf>
    <xf numFmtId="0" fontId="14" fillId="0" borderId="58" xfId="0" applyFont="1" applyBorder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4" fontId="15" fillId="0" borderId="52" xfId="0" applyNumberFormat="1" applyFont="1" applyBorder="1" applyAlignment="1">
      <alignment horizontal="right" vertical="center"/>
    </xf>
    <xf numFmtId="0" fontId="14" fillId="0" borderId="36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4" fillId="0" borderId="10" xfId="0" applyFont="1" applyBorder="1" applyAlignment="1" applyProtection="1">
      <alignment vertical="center" wrapText="1"/>
      <protection locked="0"/>
    </xf>
    <xf numFmtId="0" fontId="15" fillId="0" borderId="10" xfId="0" applyFont="1" applyBorder="1" applyAlignment="1" applyProtection="1">
      <alignment vertical="center" wrapText="1"/>
      <protection locked="0"/>
    </xf>
    <xf numFmtId="3" fontId="15" fillId="0" borderId="10" xfId="0" applyNumberFormat="1" applyFont="1" applyBorder="1" applyAlignment="1">
      <alignment horizontal="right" vertical="center"/>
    </xf>
    <xf numFmtId="3" fontId="14" fillId="0" borderId="16" xfId="0" applyNumberFormat="1" applyFont="1" applyBorder="1" applyAlignment="1">
      <alignment horizontal="right" vertical="center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3" fontId="15" fillId="0" borderId="17" xfId="0" applyNumberFormat="1" applyFont="1" applyBorder="1" applyAlignment="1">
      <alignment vertical="center"/>
    </xf>
    <xf numFmtId="3" fontId="15" fillId="0" borderId="17" xfId="0" applyNumberFormat="1" applyFont="1" applyBorder="1" applyAlignment="1">
      <alignment horizontal="right" vertical="center"/>
    </xf>
    <xf numFmtId="4" fontId="15" fillId="0" borderId="80" xfId="0" applyNumberFormat="1" applyFont="1" applyBorder="1" applyAlignment="1">
      <alignment horizontal="right" vertical="center"/>
    </xf>
    <xf numFmtId="0" fontId="15" fillId="0" borderId="50" xfId="0" applyFont="1" applyBorder="1" applyAlignment="1">
      <alignment vertical="center"/>
    </xf>
    <xf numFmtId="0" fontId="15" fillId="0" borderId="16" xfId="0" applyFont="1" applyBorder="1" applyAlignment="1">
      <alignment horizontal="center" vertical="center"/>
    </xf>
    <xf numFmtId="3" fontId="15" fillId="0" borderId="16" xfId="0" applyNumberFormat="1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38" xfId="0" applyFont="1" applyBorder="1" applyAlignment="1">
      <alignment vertical="center" wrapText="1"/>
    </xf>
    <xf numFmtId="4" fontId="15" fillId="0" borderId="9" xfId="0" applyNumberFormat="1" applyFont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vertical="center" wrapText="1"/>
    </xf>
    <xf numFmtId="3" fontId="15" fillId="0" borderId="21" xfId="0" applyNumberFormat="1" applyFont="1" applyBorder="1" applyAlignment="1">
      <alignment vertical="center"/>
    </xf>
    <xf numFmtId="3" fontId="15" fillId="0" borderId="9" xfId="0" applyNumberFormat="1" applyFont="1" applyBorder="1"/>
    <xf numFmtId="0" fontId="15" fillId="0" borderId="30" xfId="0" applyFont="1" applyBorder="1"/>
    <xf numFmtId="49" fontId="15" fillId="0" borderId="11" xfId="0" applyNumberFormat="1" applyFont="1" applyBorder="1"/>
    <xf numFmtId="0" fontId="14" fillId="0" borderId="4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3" fontId="16" fillId="0" borderId="0" xfId="0" applyNumberFormat="1" applyFont="1" applyBorder="1"/>
    <xf numFmtId="0" fontId="18" fillId="0" borderId="0" xfId="0" applyFont="1" applyBorder="1"/>
    <xf numFmtId="0" fontId="17" fillId="0" borderId="0" xfId="0" applyFont="1" applyBorder="1" applyAlignment="1">
      <alignment horizontal="center" vertical="center"/>
    </xf>
    <xf numFmtId="0" fontId="16" fillId="2" borderId="1" xfId="0" applyFont="1" applyFill="1" applyBorder="1"/>
    <xf numFmtId="0" fontId="16" fillId="2" borderId="2" xfId="0" applyFont="1" applyFill="1" applyBorder="1"/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6" fillId="2" borderId="61" xfId="0" applyFont="1" applyFill="1" applyBorder="1"/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49" fontId="16" fillId="2" borderId="4" xfId="0" applyNumberFormat="1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6" fillId="2" borderId="24" xfId="0" applyFont="1" applyFill="1" applyBorder="1"/>
    <xf numFmtId="0" fontId="19" fillId="2" borderId="5" xfId="0" applyFont="1" applyFill="1" applyBorder="1" applyAlignment="1">
      <alignment horizontal="center" vertical="center"/>
    </xf>
    <xf numFmtId="0" fontId="19" fillId="2" borderId="63" xfId="0" applyFont="1" applyFill="1" applyBorder="1" applyAlignment="1">
      <alignment horizontal="center" vertical="center"/>
    </xf>
    <xf numFmtId="3" fontId="19" fillId="2" borderId="64" xfId="0" applyNumberFormat="1" applyFont="1" applyFill="1" applyBorder="1" applyAlignment="1">
      <alignment horizontal="center" vertical="center"/>
    </xf>
    <xf numFmtId="0" fontId="19" fillId="2" borderId="65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4" fontId="14" fillId="0" borderId="56" xfId="1" applyNumberFormat="1" applyFont="1" applyFill="1" applyBorder="1" applyAlignment="1" applyProtection="1">
      <alignment vertical="center"/>
    </xf>
    <xf numFmtId="4" fontId="14" fillId="0" borderId="7" xfId="1" applyNumberFormat="1" applyFont="1" applyFill="1" applyBorder="1" applyAlignment="1" applyProtection="1">
      <alignment vertical="center"/>
    </xf>
    <xf numFmtId="4" fontId="14" fillId="0" borderId="7" xfId="0" applyNumberFormat="1" applyFont="1" applyBorder="1" applyAlignment="1">
      <alignment vertical="center"/>
    </xf>
    <xf numFmtId="0" fontId="14" fillId="0" borderId="81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right" vertical="center"/>
    </xf>
    <xf numFmtId="3" fontId="16" fillId="0" borderId="8" xfId="0" applyNumberFormat="1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4" fillId="0" borderId="16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1" xfId="0" applyFont="1" applyBorder="1" applyAlignment="1">
      <alignment vertical="center" wrapText="1"/>
    </xf>
    <xf numFmtId="0" fontId="15" fillId="0" borderId="12" xfId="0" applyFont="1" applyBorder="1" applyAlignment="1">
      <alignment wrapText="1"/>
    </xf>
    <xf numFmtId="0" fontId="15" fillId="0" borderId="82" xfId="0" applyFont="1" applyBorder="1" applyAlignment="1">
      <alignment horizontal="center" vertical="center"/>
    </xf>
    <xf numFmtId="3" fontId="15" fillId="0" borderId="43" xfId="0" applyNumberFormat="1" applyFont="1" applyBorder="1" applyAlignment="1">
      <alignment vertical="center"/>
    </xf>
    <xf numFmtId="0" fontId="15" fillId="0" borderId="44" xfId="0" applyFont="1" applyBorder="1" applyAlignment="1">
      <alignment horizontal="center"/>
    </xf>
    <xf numFmtId="0" fontId="15" fillId="0" borderId="44" xfId="0" applyFont="1" applyBorder="1"/>
    <xf numFmtId="3" fontId="15" fillId="0" borderId="44" xfId="0" applyNumberFormat="1" applyFont="1" applyBorder="1"/>
    <xf numFmtId="4" fontId="15" fillId="0" borderId="44" xfId="0" applyNumberFormat="1" applyFont="1" applyBorder="1" applyAlignment="1">
      <alignment horizontal="right"/>
    </xf>
    <xf numFmtId="4" fontId="15" fillId="0" borderId="83" xfId="0" applyNumberFormat="1" applyFont="1" applyBorder="1" applyAlignment="1">
      <alignment horizontal="right"/>
    </xf>
    <xf numFmtId="0" fontId="15" fillId="0" borderId="45" xfId="0" applyFont="1" applyBorder="1"/>
    <xf numFmtId="0" fontId="15" fillId="0" borderId="21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 wrapText="1"/>
    </xf>
    <xf numFmtId="3" fontId="15" fillId="0" borderId="12" xfId="0" applyNumberFormat="1" applyFont="1" applyBorder="1" applyAlignment="1">
      <alignment vertical="center" wrapText="1"/>
    </xf>
    <xf numFmtId="4" fontId="15" fillId="0" borderId="12" xfId="0" applyNumberFormat="1" applyFont="1" applyBorder="1" applyAlignment="1">
      <alignment horizontal="right" vertical="center" wrapText="1"/>
    </xf>
    <xf numFmtId="4" fontId="15" fillId="0" borderId="38" xfId="0" applyNumberFormat="1" applyFont="1" applyBorder="1" applyAlignment="1">
      <alignment horizontal="right" vertical="center" wrapText="1"/>
    </xf>
    <xf numFmtId="0" fontId="15" fillId="0" borderId="22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vertical="center" wrapText="1"/>
    </xf>
    <xf numFmtId="4" fontId="15" fillId="0" borderId="4" xfId="0" applyNumberFormat="1" applyFont="1" applyBorder="1" applyAlignment="1">
      <alignment horizontal="right" vertical="center" wrapText="1"/>
    </xf>
    <xf numFmtId="0" fontId="15" fillId="0" borderId="24" xfId="0" applyFont="1" applyBorder="1" applyAlignment="1">
      <alignment vertical="center" wrapText="1"/>
    </xf>
    <xf numFmtId="4" fontId="15" fillId="0" borderId="17" xfId="0" applyNumberFormat="1" applyFont="1" applyBorder="1" applyAlignment="1">
      <alignment horizontal="right"/>
    </xf>
    <xf numFmtId="0" fontId="14" fillId="0" borderId="85" xfId="0" applyFont="1" applyBorder="1"/>
    <xf numFmtId="0" fontId="14" fillId="0" borderId="72" xfId="0" applyFont="1" applyBorder="1"/>
    <xf numFmtId="0" fontId="14" fillId="0" borderId="27" xfId="0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56" xfId="0" applyNumberFormat="1" applyFont="1" applyBorder="1" applyAlignment="1">
      <alignment vertical="center"/>
    </xf>
    <xf numFmtId="4" fontId="14" fillId="0" borderId="56" xfId="0" applyNumberFormat="1" applyFont="1" applyBorder="1" applyAlignment="1">
      <alignment horizontal="right" vertical="center"/>
    </xf>
    <xf numFmtId="1" fontId="14" fillId="0" borderId="4" xfId="0" applyNumberFormat="1" applyFont="1" applyBorder="1" applyAlignment="1">
      <alignment horizontal="center" vertical="center"/>
    </xf>
    <xf numFmtId="0" fontId="14" fillId="0" borderId="74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3" fontId="14" fillId="0" borderId="7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3" fontId="14" fillId="0" borderId="57" xfId="0" applyNumberFormat="1" applyFont="1" applyBorder="1" applyAlignment="1">
      <alignment vertical="center"/>
    </xf>
    <xf numFmtId="0" fontId="20" fillId="0" borderId="68" xfId="0" applyFont="1" applyBorder="1" applyAlignment="1">
      <alignment vertical="center"/>
    </xf>
    <xf numFmtId="0" fontId="16" fillId="0" borderId="76" xfId="0" applyFont="1" applyBorder="1" applyAlignment="1">
      <alignment horizontal="center" vertical="center"/>
    </xf>
    <xf numFmtId="0" fontId="16" fillId="0" borderId="67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3" fontId="16" fillId="0" borderId="13" xfId="0" applyNumberFormat="1" applyFont="1" applyBorder="1" applyAlignment="1">
      <alignment vertical="center"/>
    </xf>
    <xf numFmtId="4" fontId="16" fillId="0" borderId="13" xfId="0" applyNumberFormat="1" applyFont="1" applyBorder="1" applyAlignment="1">
      <alignment horizontal="right" vertical="center"/>
    </xf>
    <xf numFmtId="0" fontId="16" fillId="0" borderId="23" xfId="0" applyFont="1" applyBorder="1" applyAlignment="1">
      <alignment vertical="center"/>
    </xf>
    <xf numFmtId="0" fontId="16" fillId="0" borderId="11" xfId="0" applyFont="1" applyBorder="1"/>
    <xf numFmtId="3" fontId="16" fillId="0" borderId="11" xfId="0" applyNumberFormat="1" applyFont="1" applyBorder="1"/>
    <xf numFmtId="2" fontId="16" fillId="0" borderId="11" xfId="0" applyNumberFormat="1" applyFont="1" applyBorder="1" applyAlignment="1">
      <alignment horizontal="right"/>
    </xf>
    <xf numFmtId="4" fontId="16" fillId="0" borderId="11" xfId="0" applyNumberFormat="1" applyFont="1" applyBorder="1" applyAlignment="1">
      <alignment horizontal="right" vertical="center"/>
    </xf>
    <xf numFmtId="0" fontId="16" fillId="0" borderId="20" xfId="0" applyFont="1" applyBorder="1"/>
    <xf numFmtId="0" fontId="20" fillId="0" borderId="7" xfId="0" applyFont="1" applyBorder="1" applyAlignment="1">
      <alignment horizontal="center" vertical="center"/>
    </xf>
    <xf numFmtId="3" fontId="20" fillId="0" borderId="7" xfId="0" applyNumberFormat="1" applyFont="1" applyBorder="1" applyAlignment="1">
      <alignment vertical="center"/>
    </xf>
    <xf numFmtId="4" fontId="20" fillId="0" borderId="7" xfId="0" applyNumberFormat="1" applyFont="1" applyBorder="1" applyAlignment="1">
      <alignment horizontal="right" vertical="center"/>
    </xf>
    <xf numFmtId="4" fontId="20" fillId="0" borderId="16" xfId="0" applyNumberFormat="1" applyFont="1" applyBorder="1" applyAlignment="1">
      <alignment horizontal="right" vertical="center"/>
    </xf>
    <xf numFmtId="0" fontId="20" fillId="0" borderId="31" xfId="0" applyFont="1" applyBorder="1" applyAlignment="1">
      <alignment vertical="center"/>
    </xf>
    <xf numFmtId="0" fontId="14" fillId="0" borderId="75" xfId="0" applyFont="1" applyFill="1" applyBorder="1" applyAlignment="1">
      <alignment horizontal="center" vertical="center"/>
    </xf>
    <xf numFmtId="3" fontId="14" fillId="0" borderId="57" xfId="0" applyNumberFormat="1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4" fontId="14" fillId="0" borderId="57" xfId="0" applyNumberFormat="1" applyFont="1" applyFill="1" applyBorder="1" applyAlignment="1">
      <alignment horizontal="right" vertical="center"/>
    </xf>
    <xf numFmtId="0" fontId="14" fillId="0" borderId="58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3" fontId="14" fillId="0" borderId="7" xfId="0" applyNumberFormat="1" applyFont="1" applyFill="1" applyBorder="1" applyAlignment="1">
      <alignment horizontal="center" vertical="center"/>
    </xf>
    <xf numFmtId="3" fontId="14" fillId="0" borderId="57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4" fontId="15" fillId="0" borderId="27" xfId="0" applyNumberFormat="1" applyFont="1" applyFill="1" applyBorder="1" applyAlignment="1">
      <alignment horizontal="right" vertical="center"/>
    </xf>
    <xf numFmtId="0" fontId="15" fillId="0" borderId="24" xfId="0" applyFont="1" applyFill="1" applyBorder="1" applyAlignment="1">
      <alignment vertical="center"/>
    </xf>
    <xf numFmtId="0" fontId="14" fillId="0" borderId="10" xfId="0" applyFont="1" applyBorder="1" applyAlignment="1">
      <alignment vertical="top" wrapText="1"/>
    </xf>
    <xf numFmtId="1" fontId="15" fillId="0" borderId="4" xfId="0" applyNumberFormat="1" applyFont="1" applyBorder="1" applyAlignment="1">
      <alignment horizontal="center"/>
    </xf>
    <xf numFmtId="0" fontId="14" fillId="0" borderId="50" xfId="0" applyFont="1" applyBorder="1" applyAlignment="1">
      <alignment vertical="center"/>
    </xf>
    <xf numFmtId="1" fontId="14" fillId="0" borderId="10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vertical="center" wrapText="1"/>
    </xf>
    <xf numFmtId="4" fontId="15" fillId="0" borderId="11" xfId="0" applyNumberFormat="1" applyFont="1" applyBorder="1" applyAlignment="1">
      <alignment vertical="center"/>
    </xf>
    <xf numFmtId="49" fontId="14" fillId="0" borderId="7" xfId="0" applyNumberFormat="1" applyFont="1" applyFill="1" applyBorder="1" applyAlignment="1">
      <alignment horizontal="center" vertical="center"/>
    </xf>
    <xf numFmtId="4" fontId="14" fillId="0" borderId="7" xfId="0" applyNumberFormat="1" applyFont="1" applyFill="1" applyBorder="1" applyAlignment="1">
      <alignment horizontal="right" vertical="center"/>
    </xf>
    <xf numFmtId="0" fontId="14" fillId="0" borderId="31" xfId="0" applyFont="1" applyFill="1" applyBorder="1" applyAlignment="1">
      <alignment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4" fontId="14" fillId="0" borderId="4" xfId="1" applyNumberFormat="1" applyFont="1" applyFill="1" applyBorder="1" applyAlignment="1" applyProtection="1">
      <alignment horizontal="right" vertical="center"/>
    </xf>
    <xf numFmtId="4" fontId="14" fillId="0" borderId="27" xfId="0" applyNumberFormat="1" applyFont="1" applyBorder="1" applyAlignment="1">
      <alignment horizontal="right" vertical="center"/>
    </xf>
    <xf numFmtId="3" fontId="14" fillId="0" borderId="10" xfId="1" applyNumberFormat="1" applyFont="1" applyFill="1" applyBorder="1" applyAlignment="1" applyProtection="1">
      <alignment vertical="center"/>
    </xf>
    <xf numFmtId="4" fontId="14" fillId="0" borderId="10" xfId="0" applyNumberFormat="1" applyFont="1" applyBorder="1" applyAlignment="1">
      <alignment horizontal="right"/>
    </xf>
    <xf numFmtId="49" fontId="15" fillId="0" borderId="13" xfId="0" applyNumberFormat="1" applyFont="1" applyBorder="1"/>
    <xf numFmtId="0" fontId="15" fillId="0" borderId="21" xfId="0" applyFont="1" applyBorder="1" applyAlignment="1"/>
    <xf numFmtId="4" fontId="14" fillId="0" borderId="86" xfId="0" applyNumberFormat="1" applyFont="1" applyBorder="1" applyAlignment="1">
      <alignment horizontal="right" vertical="center"/>
    </xf>
    <xf numFmtId="0" fontId="15" fillId="0" borderId="12" xfId="0" applyFont="1" applyBorder="1" applyAlignment="1" applyProtection="1">
      <alignment vertical="center" wrapText="1"/>
      <protection locked="0"/>
    </xf>
    <xf numFmtId="4" fontId="15" fillId="0" borderId="12" xfId="0" applyNumberFormat="1" applyFont="1" applyBorder="1" applyAlignment="1">
      <alignment vertical="center"/>
    </xf>
    <xf numFmtId="0" fontId="15" fillId="0" borderId="12" xfId="0" applyFont="1" applyBorder="1" applyAlignment="1" applyProtection="1">
      <alignment vertical="center"/>
      <protection locked="0"/>
    </xf>
    <xf numFmtId="0" fontId="15" fillId="4" borderId="12" xfId="0" applyFont="1" applyFill="1" applyBorder="1" applyAlignment="1">
      <alignment vertical="center"/>
    </xf>
    <xf numFmtId="0" fontId="15" fillId="0" borderId="9" xfId="0" applyFont="1" applyBorder="1" applyAlignment="1" applyProtection="1">
      <alignment vertical="center" wrapText="1"/>
      <protection locked="0"/>
    </xf>
    <xf numFmtId="4" fontId="15" fillId="0" borderId="21" xfId="0" applyNumberFormat="1" applyFont="1" applyBorder="1" applyAlignment="1">
      <alignment vertical="center"/>
    </xf>
    <xf numFmtId="0" fontId="15" fillId="0" borderId="9" xfId="0" applyFont="1" applyBorder="1"/>
    <xf numFmtId="4" fontId="14" fillId="0" borderId="16" xfId="0" applyNumberFormat="1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4" fontId="15" fillId="0" borderId="4" xfId="0" applyNumberFormat="1" applyFont="1" applyBorder="1" applyAlignment="1">
      <alignment vertical="center"/>
    </xf>
    <xf numFmtId="49" fontId="15" fillId="0" borderId="17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right" vertical="center" wrapText="1"/>
    </xf>
    <xf numFmtId="0" fontId="14" fillId="0" borderId="28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4" fontId="15" fillId="0" borderId="8" xfId="0" applyNumberFormat="1" applyFont="1" applyBorder="1" applyAlignment="1">
      <alignment horizontal="right" vertical="center" wrapText="1"/>
    </xf>
    <xf numFmtId="4" fontId="15" fillId="0" borderId="9" xfId="1" applyNumberFormat="1" applyFont="1" applyFill="1" applyBorder="1" applyAlignment="1" applyProtection="1">
      <alignment horizontal="right" vertical="center"/>
    </xf>
    <xf numFmtId="0" fontId="15" fillId="0" borderId="71" xfId="0" applyFont="1" applyBorder="1" applyAlignment="1">
      <alignment vertical="center" wrapText="1"/>
    </xf>
    <xf numFmtId="4" fontId="15" fillId="0" borderId="11" xfId="0" applyNumberFormat="1" applyFont="1" applyBorder="1" applyAlignment="1">
      <alignment horizontal="right"/>
    </xf>
    <xf numFmtId="0" fontId="14" fillId="0" borderId="19" xfId="0" applyFont="1" applyBorder="1" applyAlignment="1">
      <alignment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4" fontId="15" fillId="0" borderId="21" xfId="0" applyNumberFormat="1" applyFont="1" applyBorder="1" applyAlignment="1" applyProtection="1">
      <alignment horizontal="right" vertical="center"/>
      <protection locked="0"/>
    </xf>
    <xf numFmtId="3" fontId="14" fillId="0" borderId="10" xfId="0" applyNumberFormat="1" applyFont="1" applyBorder="1" applyAlignment="1" applyProtection="1">
      <alignment vertical="center"/>
      <protection locked="0"/>
    </xf>
    <xf numFmtId="4" fontId="14" fillId="0" borderId="10" xfId="0" applyNumberFormat="1" applyFont="1" applyBorder="1" applyAlignment="1" applyProtection="1">
      <alignment horizontal="right" vertical="center"/>
      <protection locked="0"/>
    </xf>
    <xf numFmtId="4" fontId="15" fillId="0" borderId="4" xfId="0" applyNumberFormat="1" applyFont="1" applyBorder="1" applyAlignment="1" applyProtection="1">
      <alignment horizontal="right"/>
      <protection locked="0"/>
    </xf>
    <xf numFmtId="0" fontId="15" fillId="0" borderId="10" xfId="0" applyFont="1" applyBorder="1" applyAlignment="1">
      <alignment horizontal="center"/>
    </xf>
    <xf numFmtId="3" fontId="14" fillId="0" borderId="10" xfId="0" applyNumberFormat="1" applyFont="1" applyBorder="1" applyAlignment="1" applyProtection="1">
      <alignment horizontal="right" vertical="center"/>
      <protection locked="0"/>
    </xf>
    <xf numFmtId="3" fontId="15" fillId="0" borderId="8" xfId="0" applyNumberFormat="1" applyFont="1" applyBorder="1" applyAlignment="1" applyProtection="1">
      <alignment horizontal="right" vertical="center"/>
      <protection locked="0"/>
    </xf>
    <xf numFmtId="4" fontId="15" fillId="0" borderId="8" xfId="0" applyNumberFormat="1" applyFont="1" applyBorder="1" applyAlignment="1" applyProtection="1">
      <alignment horizontal="right" vertical="center"/>
      <protection locked="0"/>
    </xf>
    <xf numFmtId="4" fontId="15" fillId="0" borderId="4" xfId="0" applyNumberFormat="1" applyFont="1" applyBorder="1" applyAlignment="1" applyProtection="1">
      <alignment horizontal="right" vertical="center"/>
      <protection locked="0"/>
    </xf>
    <xf numFmtId="0" fontId="15" fillId="0" borderId="24" xfId="0" applyFont="1" applyBorder="1" applyAlignment="1" applyProtection="1">
      <alignment vertical="center"/>
      <protection locked="0"/>
    </xf>
    <xf numFmtId="1" fontId="15" fillId="0" borderId="4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3" fontId="15" fillId="0" borderId="4" xfId="0" applyNumberFormat="1" applyFont="1" applyBorder="1" applyAlignment="1" applyProtection="1">
      <alignment vertical="center"/>
      <protection locked="0"/>
    </xf>
    <xf numFmtId="4" fontId="15" fillId="0" borderId="13" xfId="0" applyNumberFormat="1" applyFont="1" applyBorder="1" applyAlignment="1" applyProtection="1">
      <alignment horizontal="right" vertical="center"/>
      <protection locked="0"/>
    </xf>
    <xf numFmtId="0" fontId="15" fillId="0" borderId="23" xfId="0" applyFont="1" applyBorder="1" applyAlignment="1" applyProtection="1">
      <alignment vertical="center"/>
      <protection locked="0"/>
    </xf>
    <xf numFmtId="3" fontId="15" fillId="0" borderId="12" xfId="1" applyNumberFormat="1" applyFont="1" applyFill="1" applyBorder="1" applyAlignment="1" applyProtection="1">
      <alignment vertical="center"/>
    </xf>
    <xf numFmtId="0" fontId="15" fillId="0" borderId="17" xfId="0" applyFont="1" applyBorder="1" applyAlignment="1">
      <alignment vertical="center" wrapText="1"/>
    </xf>
    <xf numFmtId="1" fontId="15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3" fontId="15" fillId="0" borderId="10" xfId="0" applyNumberFormat="1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right" vertical="center"/>
    </xf>
    <xf numFmtId="1" fontId="15" fillId="0" borderId="17" xfId="0" applyNumberFormat="1" applyFont="1" applyBorder="1" applyAlignment="1">
      <alignment horizontal="center" vertical="center"/>
    </xf>
    <xf numFmtId="1" fontId="15" fillId="4" borderId="4" xfId="0" applyNumberFormat="1" applyFont="1" applyFill="1" applyBorder="1" applyAlignment="1">
      <alignment horizontal="center" vertical="center"/>
    </xf>
    <xf numFmtId="4" fontId="15" fillId="0" borderId="13" xfId="0" applyNumberFormat="1" applyFont="1" applyBorder="1" applyAlignment="1">
      <alignment vertical="center"/>
    </xf>
    <xf numFmtId="0" fontId="15" fillId="0" borderId="42" xfId="0" applyFont="1" applyBorder="1" applyAlignment="1">
      <alignment horizontal="center" vertical="center"/>
    </xf>
    <xf numFmtId="3" fontId="15" fillId="0" borderId="21" xfId="0" applyNumberFormat="1" applyFont="1" applyBorder="1" applyAlignment="1">
      <alignment vertical="center" wrapText="1"/>
    </xf>
    <xf numFmtId="4" fontId="15" fillId="0" borderId="21" xfId="0" applyNumberFormat="1" applyFont="1" applyBorder="1" applyAlignment="1">
      <alignment horizontal="right" vertical="center" wrapText="1"/>
    </xf>
    <xf numFmtId="49" fontId="15" fillId="0" borderId="16" xfId="0" applyNumberFormat="1" applyFont="1" applyBorder="1"/>
    <xf numFmtId="4" fontId="15" fillId="0" borderId="16" xfId="1" applyNumberFormat="1" applyFont="1" applyFill="1" applyBorder="1" applyAlignment="1" applyProtection="1">
      <alignment horizontal="right" vertical="center"/>
    </xf>
    <xf numFmtId="0" fontId="15" fillId="0" borderId="43" xfId="0" applyFont="1" applyBorder="1" applyAlignment="1">
      <alignment horizontal="center" vertical="center"/>
    </xf>
    <xf numFmtId="49" fontId="15" fillId="0" borderId="44" xfId="0" applyNumberFormat="1" applyFont="1" applyBorder="1" applyAlignment="1">
      <alignment horizontal="center"/>
    </xf>
    <xf numFmtId="0" fontId="15" fillId="0" borderId="44" xfId="0" applyFont="1" applyBorder="1" applyAlignment="1">
      <alignment horizontal="center" vertical="center"/>
    </xf>
    <xf numFmtId="4" fontId="15" fillId="0" borderId="44" xfId="0" applyNumberFormat="1" applyFont="1" applyBorder="1" applyAlignment="1">
      <alignment vertical="center"/>
    </xf>
    <xf numFmtId="4" fontId="15" fillId="0" borderId="44" xfId="0" applyNumberFormat="1" applyFont="1" applyBorder="1" applyAlignment="1">
      <alignment horizontal="right" vertical="center"/>
    </xf>
    <xf numFmtId="3" fontId="15" fillId="0" borderId="44" xfId="0" applyNumberFormat="1" applyFont="1" applyBorder="1" applyAlignment="1">
      <alignment horizontal="right" vertical="center"/>
    </xf>
    <xf numFmtId="0" fontId="15" fillId="0" borderId="45" xfId="0" applyFont="1" applyBorder="1" applyAlignment="1">
      <alignment vertical="center"/>
    </xf>
    <xf numFmtId="4" fontId="15" fillId="0" borderId="44" xfId="0" applyNumberFormat="1" applyFont="1" applyBorder="1" applyAlignment="1">
      <alignment horizontal="right" vertical="center" wrapText="1"/>
    </xf>
    <xf numFmtId="0" fontId="14" fillId="0" borderId="43" xfId="0" applyFont="1" applyBorder="1" applyAlignment="1">
      <alignment horizontal="center" vertical="center"/>
    </xf>
    <xf numFmtId="0" fontId="14" fillId="0" borderId="16" xfId="0" applyFont="1" applyBorder="1" applyAlignment="1">
      <alignment vertical="center" wrapText="1"/>
    </xf>
    <xf numFmtId="4" fontId="15" fillId="0" borderId="17" xfId="0" applyNumberFormat="1" applyFont="1" applyBorder="1"/>
    <xf numFmtId="0" fontId="15" fillId="0" borderId="48" xfId="0" applyFont="1" applyBorder="1" applyAlignment="1">
      <alignment horizontal="center" vertical="center"/>
    </xf>
    <xf numFmtId="4" fontId="15" fillId="0" borderId="4" xfId="0" applyNumberFormat="1" applyFont="1" applyBorder="1"/>
    <xf numFmtId="0" fontId="15" fillId="0" borderId="48" xfId="0" applyFont="1" applyBorder="1" applyAlignment="1" applyProtection="1">
      <alignment vertical="center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77" xfId="0" applyFont="1" applyBorder="1" applyAlignment="1">
      <alignment vertical="center" wrapText="1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15" fillId="4" borderId="38" xfId="0" applyFont="1" applyFill="1" applyBorder="1" applyAlignment="1" applyProtection="1">
      <alignment horizontal="center" vertical="center"/>
      <protection locked="0"/>
    </xf>
    <xf numFmtId="0" fontId="15" fillId="4" borderId="90" xfId="0" applyFont="1" applyFill="1" applyBorder="1" applyAlignment="1" applyProtection="1">
      <alignment vertical="center"/>
      <protection locked="0"/>
    </xf>
    <xf numFmtId="49" fontId="15" fillId="4" borderId="90" xfId="0" applyNumberFormat="1" applyFont="1" applyFill="1" applyBorder="1" applyAlignment="1" applyProtection="1">
      <alignment vertical="center"/>
      <protection locked="0"/>
    </xf>
    <xf numFmtId="0" fontId="15" fillId="0" borderId="89" xfId="0" applyFont="1" applyBorder="1" applyAlignment="1">
      <alignment vertical="center"/>
    </xf>
    <xf numFmtId="0" fontId="15" fillId="0" borderId="4" xfId="0" applyFont="1" applyBorder="1" applyAlignment="1" applyProtection="1">
      <alignment vertical="center" wrapText="1"/>
      <protection locked="0"/>
    </xf>
    <xf numFmtId="0" fontId="15" fillId="0" borderId="43" xfId="0" applyFont="1" applyBorder="1" applyAlignment="1">
      <alignment vertical="center" wrapText="1"/>
    </xf>
    <xf numFmtId="4" fontId="15" fillId="0" borderId="43" xfId="0" applyNumberFormat="1" applyFont="1" applyBorder="1" applyAlignment="1">
      <alignment vertical="center"/>
    </xf>
    <xf numFmtId="4" fontId="15" fillId="0" borderId="43" xfId="0" applyNumberFormat="1" applyFont="1" applyBorder="1" applyAlignment="1">
      <alignment horizontal="right" vertical="center"/>
    </xf>
    <xf numFmtId="1" fontId="15" fillId="0" borderId="8" xfId="0" applyNumberFormat="1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0" fontId="15" fillId="0" borderId="44" xfId="0" applyFont="1" applyBorder="1" applyAlignment="1">
      <alignment vertical="center" wrapText="1"/>
    </xf>
    <xf numFmtId="0" fontId="15" fillId="4" borderId="4" xfId="0" applyFont="1" applyFill="1" applyBorder="1" applyAlignment="1">
      <alignment vertical="center"/>
    </xf>
    <xf numFmtId="49" fontId="15" fillId="0" borderId="9" xfId="0" applyNumberFormat="1" applyFont="1" applyBorder="1" applyAlignment="1">
      <alignment horizontal="center" vertical="center"/>
    </xf>
    <xf numFmtId="49" fontId="15" fillId="0" borderId="91" xfId="0" applyNumberFormat="1" applyFont="1" applyBorder="1" applyAlignment="1">
      <alignment horizontal="center"/>
    </xf>
    <xf numFmtId="0" fontId="15" fillId="0" borderId="92" xfId="0" applyFont="1" applyBorder="1" applyAlignment="1"/>
    <xf numFmtId="0" fontId="15" fillId="0" borderId="10" xfId="0" applyFont="1" applyBorder="1"/>
    <xf numFmtId="1" fontId="14" fillId="0" borderId="43" xfId="0" applyNumberFormat="1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4" fontId="14" fillId="0" borderId="17" xfId="0" applyNumberFormat="1" applyFont="1" applyBorder="1" applyAlignment="1">
      <alignment vertical="center"/>
    </xf>
    <xf numFmtId="1" fontId="14" fillId="0" borderId="16" xfId="0" applyNumberFormat="1" applyFont="1" applyBorder="1" applyAlignment="1">
      <alignment horizontal="center" vertical="center"/>
    </xf>
    <xf numFmtId="3" fontId="14" fillId="0" borderId="17" xfId="0" applyNumberFormat="1" applyFont="1" applyBorder="1" applyAlignment="1">
      <alignment vertical="center"/>
    </xf>
    <xf numFmtId="0" fontId="15" fillId="0" borderId="44" xfId="0" applyFont="1" applyBorder="1" applyAlignment="1">
      <alignment wrapText="1"/>
    </xf>
    <xf numFmtId="3" fontId="15" fillId="0" borderId="8" xfId="1" applyNumberFormat="1" applyFont="1" applyFill="1" applyBorder="1" applyAlignment="1" applyProtection="1">
      <alignment vertical="center"/>
    </xf>
    <xf numFmtId="3" fontId="15" fillId="0" borderId="17" xfId="1" applyNumberFormat="1" applyFont="1" applyFill="1" applyBorder="1" applyAlignment="1" applyProtection="1">
      <alignment vertical="center"/>
    </xf>
    <xf numFmtId="4" fontId="15" fillId="0" borderId="17" xfId="1" applyNumberFormat="1" applyFont="1" applyFill="1" applyBorder="1" applyAlignment="1" applyProtection="1">
      <alignment horizontal="right" vertical="center"/>
    </xf>
    <xf numFmtId="3" fontId="15" fillId="0" borderId="44" xfId="0" applyNumberFormat="1" applyFont="1" applyBorder="1" applyAlignment="1">
      <alignment vertical="center"/>
    </xf>
    <xf numFmtId="0" fontId="15" fillId="0" borderId="41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2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1" fontId="14" fillId="0" borderId="17" xfId="0" applyNumberFormat="1" applyFont="1" applyBorder="1" applyAlignment="1">
      <alignment horizontal="center" vertical="center"/>
    </xf>
    <xf numFmtId="3" fontId="14" fillId="0" borderId="17" xfId="1" applyNumberFormat="1" applyFont="1" applyFill="1" applyBorder="1" applyAlignment="1" applyProtection="1">
      <alignment vertical="center"/>
    </xf>
    <xf numFmtId="0" fontId="14" fillId="0" borderId="41" xfId="0" applyFont="1" applyBorder="1" applyAlignment="1">
      <alignment vertical="center" wrapText="1"/>
    </xf>
    <xf numFmtId="3" fontId="14" fillId="0" borderId="41" xfId="0" applyNumberFormat="1" applyFont="1" applyBorder="1" applyAlignment="1">
      <alignment vertical="center"/>
    </xf>
    <xf numFmtId="4" fontId="14" fillId="0" borderId="41" xfId="0" applyNumberFormat="1" applyFont="1" applyBorder="1" applyAlignment="1">
      <alignment horizontal="right" vertical="center"/>
    </xf>
    <xf numFmtId="0" fontId="14" fillId="0" borderId="95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 wrapText="1"/>
    </xf>
    <xf numFmtId="4" fontId="14" fillId="0" borderId="66" xfId="0" applyNumberFormat="1" applyFont="1" applyFill="1" applyBorder="1" applyAlignment="1">
      <alignment horizontal="right" vertical="center"/>
    </xf>
    <xf numFmtId="3" fontId="15" fillId="0" borderId="9" xfId="1" applyNumberFormat="1" applyFont="1" applyFill="1" applyBorder="1" applyAlignment="1" applyProtection="1">
      <alignment horizontal="right" vertical="center"/>
    </xf>
    <xf numFmtId="4" fontId="15" fillId="0" borderId="77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vertical="center"/>
    </xf>
    <xf numFmtId="4" fontId="14" fillId="0" borderId="4" xfId="0" applyNumberFormat="1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5" fillId="0" borderId="72" xfId="0" applyFont="1" applyBorder="1" applyAlignment="1">
      <alignment horizontal="center" vertical="center"/>
    </xf>
    <xf numFmtId="0" fontId="15" fillId="0" borderId="27" xfId="0" applyFont="1" applyBorder="1" applyAlignment="1">
      <alignment vertical="center"/>
    </xf>
    <xf numFmtId="3" fontId="15" fillId="0" borderId="22" xfId="0" applyNumberFormat="1" applyFont="1" applyBorder="1" applyAlignment="1">
      <alignment vertical="center"/>
    </xf>
    <xf numFmtId="0" fontId="15" fillId="0" borderId="96" xfId="0" applyFont="1" applyBorder="1"/>
    <xf numFmtId="0" fontId="15" fillId="0" borderId="97" xfId="0" applyFont="1" applyBorder="1"/>
    <xf numFmtId="3" fontId="15" fillId="0" borderId="54" xfId="0" applyNumberFormat="1" applyFont="1" applyBorder="1" applyAlignment="1">
      <alignment vertical="center"/>
    </xf>
    <xf numFmtId="2" fontId="15" fillId="0" borderId="54" xfId="0" applyNumberFormat="1" applyFont="1" applyBorder="1" applyAlignment="1">
      <alignment horizontal="right" vertical="center"/>
    </xf>
    <xf numFmtId="3" fontId="15" fillId="0" borderId="54" xfId="0" applyNumberFormat="1" applyFont="1" applyBorder="1" applyAlignment="1">
      <alignment horizontal="right" vertical="center"/>
    </xf>
    <xf numFmtId="0" fontId="15" fillId="0" borderId="98" xfId="0" applyFont="1" applyBorder="1"/>
    <xf numFmtId="3" fontId="15" fillId="0" borderId="97" xfId="0" applyNumberFormat="1" applyFont="1" applyBorder="1" applyAlignment="1">
      <alignment vertical="center"/>
    </xf>
    <xf numFmtId="2" fontId="15" fillId="0" borderId="97" xfId="0" applyNumberFormat="1" applyFont="1" applyBorder="1" applyAlignment="1">
      <alignment horizontal="right" vertical="center"/>
    </xf>
    <xf numFmtId="3" fontId="15" fillId="0" borderId="97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vertical="center" wrapText="1"/>
    </xf>
    <xf numFmtId="3" fontId="15" fillId="0" borderId="72" xfId="0" applyNumberFormat="1" applyFont="1" applyBorder="1" applyAlignment="1">
      <alignment horizontal="right" vertical="center"/>
    </xf>
    <xf numFmtId="2" fontId="15" fillId="0" borderId="72" xfId="0" applyNumberFormat="1" applyFont="1" applyBorder="1" applyAlignment="1">
      <alignment horizontal="right" vertical="center"/>
    </xf>
    <xf numFmtId="0" fontId="15" fillId="0" borderId="99" xfId="0" applyFont="1" applyBorder="1"/>
    <xf numFmtId="0" fontId="14" fillId="0" borderId="100" xfId="0" applyFont="1" applyBorder="1" applyAlignment="1">
      <alignment vertical="center"/>
    </xf>
    <xf numFmtId="4" fontId="14" fillId="0" borderId="56" xfId="0" applyNumberFormat="1" applyFont="1" applyFill="1" applyBorder="1" applyAlignment="1">
      <alignment horizontal="right" vertical="center"/>
    </xf>
    <xf numFmtId="0" fontId="14" fillId="0" borderId="74" xfId="0" applyFont="1" applyFill="1" applyBorder="1" applyAlignment="1">
      <alignment vertical="center"/>
    </xf>
    <xf numFmtId="0" fontId="15" fillId="2" borderId="93" xfId="0" applyFont="1" applyFill="1" applyBorder="1"/>
    <xf numFmtId="0" fontId="15" fillId="2" borderId="25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/>
    </xf>
    <xf numFmtId="0" fontId="15" fillId="2" borderId="101" xfId="0" applyFont="1" applyFill="1" applyBorder="1" applyAlignment="1">
      <alignment horizontal="center" vertical="center"/>
    </xf>
    <xf numFmtId="3" fontId="15" fillId="0" borderId="25" xfId="0" applyNumberFormat="1" applyFont="1" applyBorder="1" applyAlignment="1">
      <alignment vertical="center"/>
    </xf>
    <xf numFmtId="3" fontId="15" fillId="0" borderId="8" xfId="1" applyNumberFormat="1" applyFont="1" applyFill="1" applyBorder="1" applyAlignment="1" applyProtection="1">
      <alignment horizontal="right" vertical="center" wrapText="1"/>
    </xf>
    <xf numFmtId="4" fontId="15" fillId="0" borderId="8" xfId="1" applyNumberFormat="1" applyFont="1" applyFill="1" applyBorder="1" applyAlignment="1" applyProtection="1">
      <alignment horizontal="right" vertical="center" wrapText="1"/>
    </xf>
    <xf numFmtId="0" fontId="15" fillId="0" borderId="44" xfId="0" applyFont="1" applyBorder="1" applyAlignment="1">
      <alignment vertical="center"/>
    </xf>
    <xf numFmtId="0" fontId="15" fillId="0" borderId="36" xfId="0" applyFont="1" applyBorder="1" applyAlignment="1">
      <alignment vertical="center" wrapText="1"/>
    </xf>
    <xf numFmtId="0" fontId="15" fillId="4" borderId="1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vertical="center"/>
    </xf>
    <xf numFmtId="3" fontId="14" fillId="4" borderId="10" xfId="0" applyNumberFormat="1" applyFont="1" applyFill="1" applyBorder="1" applyAlignment="1">
      <alignment vertical="center"/>
    </xf>
    <xf numFmtId="0" fontId="15" fillId="4" borderId="48" xfId="0" applyFont="1" applyFill="1" applyBorder="1" applyAlignment="1">
      <alignment horizontal="center" vertical="center"/>
    </xf>
    <xf numFmtId="0" fontId="15" fillId="4" borderId="48" xfId="0" applyFont="1" applyFill="1" applyBorder="1" applyAlignment="1">
      <alignment vertical="center" wrapText="1"/>
    </xf>
    <xf numFmtId="3" fontId="15" fillId="4" borderId="10" xfId="0" applyNumberFormat="1" applyFont="1" applyFill="1" applyBorder="1" applyAlignment="1">
      <alignment vertical="center"/>
    </xf>
    <xf numFmtId="4" fontId="15" fillId="4" borderId="10" xfId="0" applyNumberFormat="1" applyFont="1" applyFill="1" applyBorder="1" applyAlignment="1">
      <alignment horizontal="right" vertical="center"/>
    </xf>
    <xf numFmtId="0" fontId="15" fillId="4" borderId="17" xfId="0" applyFont="1" applyFill="1" applyBorder="1" applyAlignment="1">
      <alignment horizontal="center" vertical="center"/>
    </xf>
    <xf numFmtId="3" fontId="14" fillId="4" borderId="17" xfId="0" applyNumberFormat="1" applyFont="1" applyFill="1" applyBorder="1" applyAlignment="1">
      <alignment vertical="center"/>
    </xf>
    <xf numFmtId="0" fontId="15" fillId="4" borderId="72" xfId="0" applyFont="1" applyFill="1" applyBorder="1" applyAlignment="1">
      <alignment horizontal="center" vertical="center"/>
    </xf>
    <xf numFmtId="3" fontId="15" fillId="4" borderId="72" xfId="0" applyNumberFormat="1" applyFont="1" applyFill="1" applyBorder="1" applyAlignment="1">
      <alignment vertical="center"/>
    </xf>
    <xf numFmtId="3" fontId="15" fillId="4" borderId="16" xfId="0" applyNumberFormat="1" applyFont="1" applyFill="1" applyBorder="1" applyAlignment="1">
      <alignment vertical="center"/>
    </xf>
    <xf numFmtId="4" fontId="15" fillId="4" borderId="72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center" vertical="center"/>
    </xf>
    <xf numFmtId="3" fontId="15" fillId="0" borderId="8" xfId="0" applyNumberFormat="1" applyFont="1" applyBorder="1" applyAlignment="1" applyProtection="1">
      <alignment vertical="center" wrapText="1"/>
      <protection locked="0"/>
    </xf>
    <xf numFmtId="0" fontId="15" fillId="0" borderId="82" xfId="0" applyFont="1" applyBorder="1" applyAlignment="1">
      <alignment vertical="center"/>
    </xf>
    <xf numFmtId="0" fontId="14" fillId="0" borderId="9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3" fontId="14" fillId="0" borderId="17" xfId="1" applyNumberFormat="1" applyFont="1" applyFill="1" applyBorder="1" applyAlignment="1" applyProtection="1">
      <alignment horizontal="right" vertical="center" wrapText="1"/>
    </xf>
    <xf numFmtId="4" fontId="14" fillId="0" borderId="17" xfId="1" applyNumberFormat="1" applyFont="1" applyFill="1" applyBorder="1" applyAlignment="1" applyProtection="1">
      <alignment horizontal="right" vertical="center" wrapText="1"/>
    </xf>
    <xf numFmtId="3" fontId="14" fillId="0" borderId="17" xfId="0" applyNumberFormat="1" applyFont="1" applyBorder="1" applyAlignment="1">
      <alignment vertical="center" wrapText="1"/>
    </xf>
    <xf numFmtId="4" fontId="14" fillId="0" borderId="17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 wrapText="1"/>
    </xf>
    <xf numFmtId="4" fontId="14" fillId="0" borderId="10" xfId="1" applyNumberFormat="1" applyFont="1" applyFill="1" applyBorder="1" applyAlignment="1" applyProtection="1">
      <alignment horizontal="right" vertical="center" wrapText="1"/>
    </xf>
    <xf numFmtId="0" fontId="14" fillId="0" borderId="19" xfId="0" applyFont="1" applyBorder="1" applyAlignment="1">
      <alignment vertical="center" wrapText="1"/>
    </xf>
    <xf numFmtId="4" fontId="14" fillId="4" borderId="10" xfId="0" applyNumberFormat="1" applyFont="1" applyFill="1" applyBorder="1" applyAlignment="1">
      <alignment horizontal="right" vertical="center"/>
    </xf>
    <xf numFmtId="0" fontId="14" fillId="4" borderId="17" xfId="0" applyFont="1" applyFill="1" applyBorder="1" applyAlignment="1">
      <alignment vertical="center"/>
    </xf>
    <xf numFmtId="0" fontId="14" fillId="4" borderId="27" xfId="0" applyFont="1" applyFill="1" applyBorder="1" applyAlignment="1">
      <alignment horizontal="center" vertical="center"/>
    </xf>
    <xf numFmtId="4" fontId="14" fillId="4" borderId="69" xfId="0" applyNumberFormat="1" applyFont="1" applyFill="1" applyBorder="1" applyAlignment="1">
      <alignment horizontal="right" vertical="center"/>
    </xf>
    <xf numFmtId="4" fontId="14" fillId="4" borderId="17" xfId="0" applyNumberFormat="1" applyFont="1" applyFill="1" applyBorder="1" applyAlignment="1">
      <alignment horizontal="right" vertical="center"/>
    </xf>
    <xf numFmtId="3" fontId="14" fillId="4" borderId="72" xfId="0" applyNumberFormat="1" applyFont="1" applyFill="1" applyBorder="1" applyAlignment="1">
      <alignment vertical="center"/>
    </xf>
    <xf numFmtId="3" fontId="14" fillId="4" borderId="16" xfId="0" applyNumberFormat="1" applyFont="1" applyFill="1" applyBorder="1" applyAlignment="1">
      <alignment vertical="center"/>
    </xf>
    <xf numFmtId="4" fontId="14" fillId="4" borderId="16" xfId="0" applyNumberFormat="1" applyFont="1" applyFill="1" applyBorder="1" applyAlignment="1">
      <alignment horizontal="right" vertical="center"/>
    </xf>
    <xf numFmtId="0" fontId="14" fillId="0" borderId="86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 wrapText="1"/>
    </xf>
    <xf numFmtId="3" fontId="14" fillId="0" borderId="86" xfId="1" applyNumberFormat="1" applyFont="1" applyFill="1" applyBorder="1" applyAlignment="1" applyProtection="1">
      <alignment vertical="center"/>
    </xf>
    <xf numFmtId="4" fontId="14" fillId="0" borderId="86" xfId="1" applyNumberFormat="1" applyFont="1" applyFill="1" applyBorder="1" applyAlignment="1" applyProtection="1">
      <alignment horizontal="right" vertical="center"/>
    </xf>
    <xf numFmtId="0" fontId="15" fillId="0" borderId="10" xfId="0" applyFont="1" applyBorder="1" applyAlignment="1">
      <alignment vertical="center"/>
    </xf>
    <xf numFmtId="0" fontId="14" fillId="0" borderId="102" xfId="0" applyFont="1" applyBorder="1" applyAlignment="1">
      <alignment horizontal="center" vertical="center"/>
    </xf>
    <xf numFmtId="0" fontId="14" fillId="0" borderId="87" xfId="0" applyFont="1" applyBorder="1" applyAlignment="1">
      <alignment vertical="center"/>
    </xf>
    <xf numFmtId="0" fontId="15" fillId="0" borderId="88" xfId="0" applyFont="1" applyBorder="1" applyAlignment="1">
      <alignment horizontal="center" vertical="center"/>
    </xf>
    <xf numFmtId="3" fontId="14" fillId="0" borderId="57" xfId="1" applyNumberFormat="1" applyFont="1" applyFill="1" applyBorder="1" applyAlignment="1" applyProtection="1">
      <alignment vertical="center"/>
    </xf>
    <xf numFmtId="49" fontId="15" fillId="0" borderId="4" xfId="0" applyNumberFormat="1" applyFont="1" applyBorder="1" applyAlignment="1">
      <alignment vertical="center"/>
    </xf>
    <xf numFmtId="3" fontId="15" fillId="0" borderId="24" xfId="0" applyNumberFormat="1" applyFont="1" applyBorder="1" applyAlignment="1">
      <alignment vertical="center"/>
    </xf>
    <xf numFmtId="3" fontId="15" fillId="0" borderId="103" xfId="0" applyNumberFormat="1" applyFont="1" applyBorder="1" applyAlignment="1">
      <alignment vertical="center"/>
    </xf>
    <xf numFmtId="49" fontId="15" fillId="0" borderId="104" xfId="0" applyNumberFormat="1" applyFont="1" applyBorder="1" applyAlignment="1">
      <alignment horizontal="center" vertical="center"/>
    </xf>
    <xf numFmtId="49" fontId="15" fillId="0" borderId="51" xfId="0" applyNumberFormat="1" applyFont="1" applyBorder="1" applyAlignment="1">
      <alignment horizontal="center"/>
    </xf>
    <xf numFmtId="3" fontId="15" fillId="0" borderId="51" xfId="0" applyNumberFormat="1" applyFont="1" applyBorder="1" applyAlignment="1">
      <alignment vertical="center"/>
    </xf>
    <xf numFmtId="4" fontId="15" fillId="0" borderId="51" xfId="0" applyNumberFormat="1" applyFont="1" applyBorder="1" applyAlignment="1">
      <alignment vertical="center"/>
    </xf>
    <xf numFmtId="0" fontId="15" fillId="0" borderId="103" xfId="0" applyFont="1" applyBorder="1"/>
    <xf numFmtId="4" fontId="15" fillId="0" borderId="51" xfId="0" applyNumberFormat="1" applyFont="1" applyBorder="1"/>
    <xf numFmtId="0" fontId="15" fillId="0" borderId="106" xfId="0" applyFont="1" applyBorder="1"/>
    <xf numFmtId="4" fontId="15" fillId="0" borderId="91" xfId="0" applyNumberFormat="1" applyFont="1" applyBorder="1"/>
    <xf numFmtId="0" fontId="14" fillId="0" borderId="104" xfId="0" applyFont="1" applyBorder="1" applyAlignment="1" applyProtection="1">
      <alignment vertical="center"/>
      <protection locked="0"/>
    </xf>
    <xf numFmtId="3" fontId="14" fillId="0" borderId="104" xfId="0" applyNumberFormat="1" applyFont="1" applyBorder="1" applyAlignment="1">
      <alignment vertical="center"/>
    </xf>
    <xf numFmtId="4" fontId="14" fillId="0" borderId="104" xfId="0" applyNumberFormat="1" applyFont="1" applyBorder="1" applyAlignment="1">
      <alignment vertical="center"/>
    </xf>
    <xf numFmtId="3" fontId="14" fillId="0" borderId="56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/>
    </xf>
    <xf numFmtId="3" fontId="15" fillId="0" borderId="4" xfId="0" applyNumberFormat="1" applyFont="1" applyBorder="1" applyAlignment="1"/>
    <xf numFmtId="0" fontId="15" fillId="0" borderId="24" xfId="0" applyFont="1" applyBorder="1" applyAlignment="1"/>
    <xf numFmtId="3" fontId="15" fillId="0" borderId="12" xfId="0" applyNumberFormat="1" applyFont="1" applyBorder="1" applyAlignment="1"/>
    <xf numFmtId="0" fontId="15" fillId="0" borderId="22" xfId="0" applyFont="1" applyBorder="1" applyAlignment="1"/>
    <xf numFmtId="4" fontId="15" fillId="0" borderId="77" xfId="0" applyNumberFormat="1" applyFont="1" applyBorder="1" applyAlignment="1">
      <alignment vertical="center"/>
    </xf>
    <xf numFmtId="3" fontId="15" fillId="0" borderId="30" xfId="0" applyNumberFormat="1" applyFont="1" applyBorder="1" applyAlignment="1">
      <alignment vertical="center"/>
    </xf>
    <xf numFmtId="3" fontId="15" fillId="0" borderId="94" xfId="0" applyNumberFormat="1" applyFont="1" applyBorder="1" applyAlignment="1">
      <alignment vertical="center"/>
    </xf>
    <xf numFmtId="3" fontId="15" fillId="0" borderId="6" xfId="0" applyNumberFormat="1" applyFont="1" applyBorder="1" applyAlignment="1">
      <alignment vertical="center" wrapText="1"/>
    </xf>
    <xf numFmtId="3" fontId="14" fillId="0" borderId="10" xfId="0" applyNumberFormat="1" applyFont="1" applyBorder="1" applyAlignment="1"/>
    <xf numFmtId="0" fontId="14" fillId="0" borderId="28" xfId="0" applyFont="1" applyBorder="1" applyAlignment="1"/>
    <xf numFmtId="3" fontId="14" fillId="0" borderId="33" xfId="0" applyNumberFormat="1" applyFont="1" applyBorder="1" applyAlignment="1">
      <alignment vertical="center"/>
    </xf>
    <xf numFmtId="0" fontId="15" fillId="0" borderId="109" xfId="0" applyFont="1" applyBorder="1" applyAlignment="1">
      <alignment horizontal="center" vertical="center"/>
    </xf>
    <xf numFmtId="0" fontId="15" fillId="0" borderId="109" xfId="0" applyFont="1" applyBorder="1" applyAlignment="1" applyProtection="1">
      <alignment vertical="center"/>
      <protection locked="0"/>
    </xf>
    <xf numFmtId="3" fontId="15" fillId="0" borderId="109" xfId="0" applyNumberFormat="1" applyFont="1" applyBorder="1" applyAlignment="1">
      <alignment vertical="center"/>
    </xf>
    <xf numFmtId="0" fontId="15" fillId="0" borderId="90" xfId="0" applyFont="1" applyBorder="1" applyAlignment="1">
      <alignment horizontal="center" vertical="center"/>
    </xf>
    <xf numFmtId="0" fontId="15" fillId="0" borderId="90" xfId="0" applyFont="1" applyBorder="1" applyAlignment="1" applyProtection="1">
      <alignment vertical="center"/>
      <protection locked="0"/>
    </xf>
    <xf numFmtId="3" fontId="15" fillId="0" borderId="90" xfId="0" applyNumberFormat="1" applyFont="1" applyBorder="1" applyAlignment="1">
      <alignment vertical="center"/>
    </xf>
    <xf numFmtId="0" fontId="15" fillId="0" borderId="90" xfId="0" applyFont="1" applyBorder="1"/>
    <xf numFmtId="0" fontId="15" fillId="0" borderId="111" xfId="0" applyFont="1" applyBorder="1" applyAlignment="1">
      <alignment horizontal="center" vertical="center"/>
    </xf>
    <xf numFmtId="0" fontId="15" fillId="0" borderId="111" xfId="0" applyFont="1" applyBorder="1"/>
    <xf numFmtId="3" fontId="15" fillId="0" borderId="111" xfId="0" applyNumberFormat="1" applyFont="1" applyBorder="1" applyAlignment="1">
      <alignment vertical="center"/>
    </xf>
    <xf numFmtId="4" fontId="15" fillId="0" borderId="111" xfId="0" applyNumberFormat="1" applyFont="1" applyBorder="1" applyAlignment="1">
      <alignment vertical="center"/>
    </xf>
    <xf numFmtId="4" fontId="15" fillId="0" borderId="111" xfId="0" applyNumberFormat="1" applyFont="1" applyBorder="1" applyAlignment="1">
      <alignment horizontal="right" vertical="center"/>
    </xf>
    <xf numFmtId="0" fontId="15" fillId="0" borderId="112" xfId="0" applyFont="1" applyBorder="1" applyAlignment="1">
      <alignment horizontal="center" vertical="center"/>
    </xf>
    <xf numFmtId="0" fontId="15" fillId="0" borderId="112" xfId="0" applyFont="1" applyBorder="1"/>
    <xf numFmtId="3" fontId="15" fillId="0" borderId="112" xfId="0" applyNumberFormat="1" applyFont="1" applyBorder="1" applyAlignment="1">
      <alignment vertical="center"/>
    </xf>
    <xf numFmtId="4" fontId="15" fillId="0" borderId="112" xfId="0" applyNumberFormat="1" applyFont="1" applyBorder="1" applyAlignment="1">
      <alignment vertical="center"/>
    </xf>
    <xf numFmtId="0" fontId="15" fillId="0" borderId="113" xfId="0" applyFont="1" applyBorder="1" applyAlignment="1">
      <alignment horizontal="center" vertical="center"/>
    </xf>
    <xf numFmtId="3" fontId="15" fillId="0" borderId="111" xfId="0" applyNumberFormat="1" applyFont="1" applyBorder="1" applyAlignment="1">
      <alignment horizontal="right" vertical="center"/>
    </xf>
    <xf numFmtId="49" fontId="15" fillId="0" borderId="111" xfId="0" applyNumberFormat="1" applyFont="1" applyBorder="1" applyAlignment="1" applyProtection="1">
      <alignment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left"/>
      <protection locked="0"/>
    </xf>
    <xf numFmtId="3" fontId="15" fillId="0" borderId="0" xfId="0" applyNumberFormat="1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Protection="1">
      <protection locked="0"/>
    </xf>
    <xf numFmtId="0" fontId="15" fillId="2" borderId="2" xfId="0" applyFont="1" applyFill="1" applyBorder="1" applyProtection="1"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/>
      <protection locked="0"/>
    </xf>
    <xf numFmtId="0" fontId="15" fillId="2" borderId="61" xfId="0" applyFont="1" applyFill="1" applyBorder="1" applyProtection="1"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49" fontId="15" fillId="2" borderId="4" xfId="0" applyNumberFormat="1" applyFont="1" applyFill="1" applyBorder="1" applyAlignment="1" applyProtection="1">
      <alignment horizontal="center"/>
      <protection locked="0"/>
    </xf>
    <xf numFmtId="0" fontId="15" fillId="2" borderId="24" xfId="0" applyFont="1" applyFill="1" applyBorder="1" applyAlignment="1" applyProtection="1">
      <alignment horizontal="center"/>
      <protection locked="0"/>
    </xf>
    <xf numFmtId="0" fontId="15" fillId="2" borderId="4" xfId="0" applyFont="1" applyFill="1" applyBorder="1" applyAlignment="1" applyProtection="1">
      <alignment horizontal="center"/>
      <protection locked="0"/>
    </xf>
    <xf numFmtId="0" fontId="15" fillId="2" borderId="24" xfId="0" applyFont="1" applyFill="1" applyBorder="1" applyProtection="1"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63" xfId="0" applyFont="1" applyFill="1" applyBorder="1" applyAlignment="1" applyProtection="1">
      <alignment horizontal="center" vertical="center"/>
      <protection locked="0"/>
    </xf>
    <xf numFmtId="3" fontId="15" fillId="2" borderId="64" xfId="0" applyNumberFormat="1" applyFont="1" applyFill="1" applyBorder="1" applyAlignment="1" applyProtection="1">
      <alignment horizontal="center" vertical="center"/>
      <protection locked="0"/>
    </xf>
    <xf numFmtId="0" fontId="15" fillId="2" borderId="65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4" fontId="15" fillId="0" borderId="12" xfId="0" applyNumberFormat="1" applyFont="1" applyBorder="1" applyAlignment="1" applyProtection="1">
      <alignment horizontal="right" vertical="center"/>
      <protection locked="0"/>
    </xf>
    <xf numFmtId="3" fontId="15" fillId="0" borderId="12" xfId="0" applyNumberFormat="1" applyFont="1" applyBorder="1" applyAlignment="1" applyProtection="1">
      <alignment horizontal="right" vertical="center"/>
      <protection locked="0"/>
    </xf>
    <xf numFmtId="3" fontId="15" fillId="0" borderId="4" xfId="0" applyNumberFormat="1" applyFont="1" applyBorder="1" applyAlignment="1" applyProtection="1">
      <alignment horizontal="right" vertical="center"/>
      <protection locked="0"/>
    </xf>
    <xf numFmtId="4" fontId="15" fillId="0" borderId="8" xfId="0" applyNumberFormat="1" applyFont="1" applyBorder="1" applyAlignment="1" applyProtection="1">
      <alignment vertical="center"/>
      <protection locked="0"/>
    </xf>
    <xf numFmtId="3" fontId="15" fillId="0" borderId="8" xfId="0" applyNumberFormat="1" applyFont="1" applyBorder="1" applyAlignment="1" applyProtection="1">
      <alignment vertical="center"/>
      <protection locked="0"/>
    </xf>
    <xf numFmtId="4" fontId="15" fillId="0" borderId="12" xfId="0" applyNumberFormat="1" applyFont="1" applyBorder="1" applyAlignment="1" applyProtection="1">
      <alignment vertical="center"/>
      <protection locked="0"/>
    </xf>
    <xf numFmtId="3" fontId="15" fillId="0" borderId="12" xfId="0" applyNumberFormat="1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4" fontId="15" fillId="0" borderId="13" xfId="0" applyNumberFormat="1" applyFont="1" applyBorder="1" applyAlignment="1" applyProtection="1">
      <alignment vertical="center"/>
      <protection locked="0"/>
    </xf>
    <xf numFmtId="3" fontId="15" fillId="0" borderId="3" xfId="0" applyNumberFormat="1" applyFont="1" applyBorder="1" applyAlignment="1" applyProtection="1">
      <alignment vertical="center"/>
      <protection locked="0"/>
    </xf>
    <xf numFmtId="4" fontId="15" fillId="0" borderId="9" xfId="0" applyNumberFormat="1" applyFont="1" applyBorder="1" applyAlignment="1" applyProtection="1">
      <alignment vertical="center"/>
      <protection locked="0"/>
    </xf>
    <xf numFmtId="4" fontId="15" fillId="0" borderId="9" xfId="0" applyNumberFormat="1" applyFont="1" applyBorder="1" applyAlignment="1" applyProtection="1">
      <alignment horizontal="right" vertical="center"/>
      <protection locked="0"/>
    </xf>
    <xf numFmtId="4" fontId="15" fillId="0" borderId="16" xfId="0" applyNumberFormat="1" applyFont="1" applyBorder="1" applyAlignment="1" applyProtection="1">
      <alignment horizontal="right" vertical="center"/>
      <protection locked="0"/>
    </xf>
    <xf numFmtId="4" fontId="15" fillId="0" borderId="4" xfId="0" applyNumberFormat="1" applyFont="1" applyBorder="1" applyAlignment="1" applyProtection="1">
      <alignment vertical="center"/>
      <protection locked="0"/>
    </xf>
    <xf numFmtId="0" fontId="15" fillId="0" borderId="22" xfId="0" applyFont="1" applyBorder="1" applyAlignment="1" applyProtection="1">
      <alignment vertical="center"/>
      <protection locked="0"/>
    </xf>
    <xf numFmtId="4" fontId="15" fillId="0" borderId="8" xfId="1" applyNumberFormat="1" applyFont="1" applyFill="1" applyBorder="1" applyAlignment="1" applyProtection="1">
      <alignment vertical="center"/>
      <protection locked="0"/>
    </xf>
    <xf numFmtId="4" fontId="15" fillId="0" borderId="8" xfId="1" applyNumberFormat="1" applyFont="1" applyFill="1" applyBorder="1" applyAlignment="1" applyProtection="1">
      <alignment horizontal="right" vertical="center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3" fontId="15" fillId="0" borderId="8" xfId="1" applyNumberFormat="1" applyFont="1" applyFill="1" applyBorder="1" applyAlignment="1" applyProtection="1">
      <alignment vertical="center"/>
      <protection locked="0"/>
    </xf>
    <xf numFmtId="4" fontId="15" fillId="3" borderId="8" xfId="0" applyNumberFormat="1" applyFont="1" applyFill="1" applyBorder="1" applyAlignment="1" applyProtection="1">
      <alignment horizontal="right" vertical="center"/>
      <protection locked="0"/>
    </xf>
    <xf numFmtId="0" fontId="15" fillId="0" borderId="44" xfId="0" applyFont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vertical="center" wrapText="1"/>
      <protection locked="0"/>
    </xf>
    <xf numFmtId="4" fontId="14" fillId="0" borderId="10" xfId="0" applyNumberFormat="1" applyFont="1" applyBorder="1" applyAlignment="1" applyProtection="1">
      <alignment vertical="center"/>
      <protection locked="0"/>
    </xf>
    <xf numFmtId="3" fontId="15" fillId="0" borderId="9" xfId="0" applyNumberFormat="1" applyFont="1" applyBorder="1" applyAlignment="1" applyProtection="1">
      <alignment vertical="center"/>
      <protection locked="0"/>
    </xf>
    <xf numFmtId="0" fontId="15" fillId="0" borderId="30" xfId="0" applyFont="1" applyBorder="1" applyAlignment="1" applyProtection="1">
      <alignment vertical="center"/>
      <protection locked="0"/>
    </xf>
    <xf numFmtId="4" fontId="15" fillId="4" borderId="12" xfId="1" applyNumberFormat="1" applyFont="1" applyFill="1" applyBorder="1" applyAlignment="1" applyProtection="1">
      <alignment horizontal="right" vertical="center"/>
      <protection locked="0"/>
    </xf>
    <xf numFmtId="0" fontId="15" fillId="4" borderId="4" xfId="0" applyFont="1" applyFill="1" applyBorder="1" applyAlignment="1">
      <alignment vertical="center" wrapText="1"/>
    </xf>
    <xf numFmtId="0" fontId="14" fillId="0" borderId="22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4" fontId="14" fillId="0" borderId="2" xfId="0" applyNumberFormat="1" applyFont="1" applyBorder="1" applyAlignment="1" applyProtection="1">
      <alignment vertical="center"/>
      <protection locked="0"/>
    </xf>
    <xf numFmtId="4" fontId="14" fillId="0" borderId="2" xfId="0" applyNumberFormat="1" applyFont="1" applyBorder="1" applyAlignment="1" applyProtection="1">
      <alignment horizontal="right" vertical="center"/>
      <protection locked="0"/>
    </xf>
    <xf numFmtId="3" fontId="14" fillId="0" borderId="2" xfId="0" applyNumberFormat="1" applyFont="1" applyBorder="1" applyAlignment="1" applyProtection="1">
      <alignment vertical="center"/>
      <protection locked="0"/>
    </xf>
    <xf numFmtId="4" fontId="14" fillId="0" borderId="7" xfId="0" applyNumberFormat="1" applyFont="1" applyBorder="1" applyAlignment="1" applyProtection="1">
      <alignment horizontal="right" vertical="center"/>
      <protection locked="0"/>
    </xf>
    <xf numFmtId="0" fontId="14" fillId="0" borderId="31" xfId="0" applyFont="1" applyBorder="1" applyAlignment="1" applyProtection="1">
      <alignment vertical="center"/>
      <protection locked="0"/>
    </xf>
    <xf numFmtId="4" fontId="14" fillId="0" borderId="10" xfId="1" applyNumberFormat="1" applyFont="1" applyFill="1" applyBorder="1" applyAlignment="1" applyProtection="1">
      <alignment horizontal="right" vertical="center"/>
      <protection locked="0"/>
    </xf>
    <xf numFmtId="3" fontId="14" fillId="0" borderId="10" xfId="1" applyNumberFormat="1" applyFont="1" applyFill="1" applyBorder="1" applyAlignment="1" applyProtection="1">
      <alignment horizontal="right" vertical="center"/>
      <protection locked="0"/>
    </xf>
    <xf numFmtId="4" fontId="14" fillId="0" borderId="10" xfId="1" applyNumberFormat="1" applyFont="1" applyFill="1" applyBorder="1" applyAlignment="1" applyProtection="1">
      <alignment vertical="center"/>
      <protection locked="0"/>
    </xf>
    <xf numFmtId="3" fontId="14" fillId="0" borderId="10" xfId="1" applyNumberFormat="1" applyFont="1" applyFill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4" fillId="4" borderId="27" xfId="0" applyFont="1" applyFill="1" applyBorder="1" applyAlignment="1" applyProtection="1">
      <alignment horizontal="center" vertical="center"/>
      <protection locked="0"/>
    </xf>
    <xf numFmtId="0" fontId="15" fillId="4" borderId="4" xfId="0" applyFont="1" applyFill="1" applyBorder="1" applyAlignment="1" applyProtection="1">
      <alignment horizontal="center" vertical="center"/>
      <protection locked="0"/>
    </xf>
    <xf numFmtId="4" fontId="23" fillId="0" borderId="12" xfId="0" applyNumberFormat="1" applyFont="1" applyBorder="1" applyAlignment="1">
      <alignment horizontal="right" vertical="center"/>
    </xf>
    <xf numFmtId="4" fontId="23" fillId="0" borderId="12" xfId="0" applyNumberFormat="1" applyFont="1" applyBorder="1" applyAlignment="1">
      <alignment horizontal="right" vertical="center" wrapText="1"/>
    </xf>
    <xf numFmtId="4" fontId="23" fillId="0" borderId="12" xfId="0" applyNumberFormat="1" applyFont="1" applyBorder="1" applyAlignment="1">
      <alignment horizontal="right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vertical="center"/>
    </xf>
    <xf numFmtId="4" fontId="14" fillId="0" borderId="43" xfId="1" applyNumberFormat="1" applyFont="1" applyFill="1" applyBorder="1" applyAlignment="1" applyProtection="1">
      <alignment horizontal="right" vertical="center"/>
    </xf>
    <xf numFmtId="4" fontId="14" fillId="0" borderId="43" xfId="0" applyNumberFormat="1" applyFont="1" applyBorder="1" applyAlignment="1">
      <alignment horizontal="right" vertical="center"/>
    </xf>
    <xf numFmtId="0" fontId="14" fillId="0" borderId="89" xfId="0" applyFont="1" applyBorder="1" applyAlignment="1">
      <alignment vertical="center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>
      <alignment horizontal="right" vertical="center"/>
    </xf>
    <xf numFmtId="49" fontId="15" fillId="0" borderId="44" xfId="0" applyNumberFormat="1" applyFont="1" applyBorder="1" applyAlignment="1">
      <alignment horizontal="center" vertical="center"/>
    </xf>
    <xf numFmtId="4" fontId="23" fillId="0" borderId="8" xfId="0" applyNumberFormat="1" applyFont="1" applyBorder="1" applyAlignment="1">
      <alignment horizontal="right" vertical="center"/>
    </xf>
    <xf numFmtId="0" fontId="23" fillId="0" borderId="19" xfId="0" applyFont="1" applyBorder="1" applyAlignment="1">
      <alignment vertical="center"/>
    </xf>
    <xf numFmtId="49" fontId="14" fillId="0" borderId="10" xfId="0" applyNumberFormat="1" applyFont="1" applyBorder="1"/>
    <xf numFmtId="3" fontId="15" fillId="0" borderId="48" xfId="0" applyNumberFormat="1" applyFont="1" applyBorder="1" applyAlignment="1">
      <alignment vertical="center"/>
    </xf>
    <xf numFmtId="49" fontId="15" fillId="0" borderId="21" xfId="0" applyNumberFormat="1" applyFont="1" applyBorder="1" applyAlignment="1">
      <alignment vertical="center"/>
    </xf>
    <xf numFmtId="3" fontId="24" fillId="0" borderId="104" xfId="0" applyNumberFormat="1" applyFont="1" applyBorder="1" applyAlignment="1">
      <alignment vertical="center"/>
    </xf>
    <xf numFmtId="4" fontId="24" fillId="0" borderId="104" xfId="0" applyNumberFormat="1" applyFont="1" applyBorder="1" applyAlignment="1">
      <alignment vertical="center"/>
    </xf>
    <xf numFmtId="3" fontId="24" fillId="0" borderId="108" xfId="0" applyNumberFormat="1" applyFont="1" applyBorder="1" applyAlignment="1">
      <alignment vertical="center"/>
    </xf>
    <xf numFmtId="3" fontId="23" fillId="0" borderId="51" xfId="0" applyNumberFormat="1" applyFont="1" applyBorder="1" applyAlignment="1">
      <alignment vertical="center"/>
    </xf>
    <xf numFmtId="4" fontId="23" fillId="0" borderId="51" xfId="0" applyNumberFormat="1" applyFont="1" applyBorder="1" applyAlignment="1">
      <alignment vertical="center"/>
    </xf>
    <xf numFmtId="3" fontId="23" fillId="0" borderId="105" xfId="0" applyNumberFormat="1" applyFont="1" applyBorder="1" applyAlignment="1">
      <alignment vertical="center"/>
    </xf>
    <xf numFmtId="0" fontId="23" fillId="0" borderId="51" xfId="0" applyFont="1" applyBorder="1"/>
    <xf numFmtId="4" fontId="23" fillId="0" borderId="51" xfId="0" applyNumberFormat="1" applyFont="1" applyBorder="1"/>
    <xf numFmtId="0" fontId="23" fillId="0" borderId="105" xfId="0" applyFont="1" applyBorder="1"/>
    <xf numFmtId="0" fontId="23" fillId="0" borderId="91" xfId="0" applyFont="1" applyBorder="1"/>
    <xf numFmtId="4" fontId="23" fillId="0" borderId="91" xfId="0" applyNumberFormat="1" applyFont="1" applyBorder="1"/>
    <xf numFmtId="0" fontId="23" fillId="0" borderId="107" xfId="0" applyFont="1" applyBorder="1"/>
    <xf numFmtId="0" fontId="16" fillId="0" borderId="12" xfId="0" applyFont="1" applyBorder="1" applyAlignment="1" applyProtection="1">
      <alignment vertical="center"/>
      <protection locked="0"/>
    </xf>
    <xf numFmtId="3" fontId="15" fillId="0" borderId="44" xfId="1" applyNumberFormat="1" applyFont="1" applyFill="1" applyBorder="1" applyAlignment="1" applyProtection="1">
      <alignment horizontal="right" vertical="center"/>
    </xf>
    <xf numFmtId="4" fontId="15" fillId="0" borderId="44" xfId="1" applyNumberFormat="1" applyFont="1" applyFill="1" applyBorder="1" applyAlignment="1" applyProtection="1">
      <alignment horizontal="right" vertical="center"/>
    </xf>
    <xf numFmtId="0" fontId="15" fillId="0" borderId="111" xfId="0" applyFont="1" applyBorder="1" applyAlignment="1">
      <alignment vertical="center"/>
    </xf>
    <xf numFmtId="0" fontId="15" fillId="0" borderId="117" xfId="0" applyFont="1" applyBorder="1"/>
    <xf numFmtId="0" fontId="23" fillId="0" borderId="22" xfId="0" applyFont="1" applyBorder="1"/>
    <xf numFmtId="3" fontId="14" fillId="0" borderId="16" xfId="1" applyNumberFormat="1" applyFont="1" applyFill="1" applyBorder="1" applyAlignment="1" applyProtection="1">
      <alignment vertical="center"/>
    </xf>
    <xf numFmtId="0" fontId="14" fillId="0" borderId="12" xfId="0" applyFont="1" applyBorder="1" applyAlignment="1">
      <alignment vertical="center"/>
    </xf>
    <xf numFmtId="3" fontId="15" fillId="0" borderId="16" xfId="1" applyNumberFormat="1" applyFont="1" applyFill="1" applyBorder="1" applyAlignment="1" applyProtection="1">
      <alignment horizontal="right" vertical="center"/>
    </xf>
    <xf numFmtId="4" fontId="15" fillId="0" borderId="21" xfId="0" applyNumberFormat="1" applyFont="1" applyBorder="1" applyAlignment="1" applyProtection="1">
      <alignment vertical="center"/>
      <protection locked="0"/>
    </xf>
    <xf numFmtId="0" fontId="15" fillId="0" borderId="36" xfId="0" applyFont="1" applyBorder="1" applyAlignment="1" applyProtection="1">
      <alignment vertical="center"/>
      <protection locked="0"/>
    </xf>
    <xf numFmtId="3" fontId="15" fillId="0" borderId="78" xfId="0" applyNumberFormat="1" applyFont="1" applyBorder="1" applyAlignment="1">
      <alignment vertical="center"/>
    </xf>
    <xf numFmtId="49" fontId="15" fillId="0" borderId="12" xfId="0" applyNumberFormat="1" applyFont="1" applyBorder="1" applyAlignment="1" applyProtection="1">
      <alignment vertical="center"/>
      <protection locked="0"/>
    </xf>
    <xf numFmtId="0" fontId="15" fillId="4" borderId="21" xfId="0" applyFont="1" applyFill="1" applyBorder="1" applyAlignment="1" applyProtection="1">
      <alignment vertical="center"/>
      <protection locked="0"/>
    </xf>
    <xf numFmtId="3" fontId="15" fillId="0" borderId="21" xfId="0" applyNumberFormat="1" applyFont="1" applyBorder="1" applyAlignment="1" applyProtection="1">
      <alignment vertical="center"/>
      <protection locked="0"/>
    </xf>
    <xf numFmtId="4" fontId="15" fillId="4" borderId="90" xfId="1" applyNumberFormat="1" applyFont="1" applyFill="1" applyBorder="1" applyAlignment="1" applyProtection="1">
      <alignment horizontal="right" vertical="center"/>
      <protection locked="0"/>
    </xf>
    <xf numFmtId="4" fontId="15" fillId="4" borderId="39" xfId="1" applyNumberFormat="1" applyFont="1" applyFill="1" applyBorder="1" applyAlignment="1" applyProtection="1">
      <alignment horizontal="right" vertical="center"/>
      <protection locked="0"/>
    </xf>
    <xf numFmtId="49" fontId="15" fillId="0" borderId="120" xfId="0" applyNumberFormat="1" applyFont="1" applyBorder="1" applyAlignment="1">
      <alignment horizontal="center"/>
    </xf>
    <xf numFmtId="0" fontId="15" fillId="0" borderId="121" xfId="0" applyFont="1" applyBorder="1" applyAlignment="1"/>
    <xf numFmtId="4" fontId="15" fillId="0" borderId="120" xfId="0" applyNumberFormat="1" applyFont="1" applyBorder="1" applyAlignment="1">
      <alignment vertical="center"/>
    </xf>
    <xf numFmtId="3" fontId="23" fillId="0" borderId="120" xfId="0" applyNumberFormat="1" applyFont="1" applyBorder="1" applyAlignment="1">
      <alignment vertical="center"/>
    </xf>
    <xf numFmtId="4" fontId="23" fillId="0" borderId="120" xfId="0" applyNumberFormat="1" applyFont="1" applyBorder="1" applyAlignment="1">
      <alignment vertical="center"/>
    </xf>
    <xf numFmtId="3" fontId="23" fillId="0" borderId="122" xfId="0" applyNumberFormat="1" applyFont="1" applyBorder="1" applyAlignment="1">
      <alignment vertical="center"/>
    </xf>
    <xf numFmtId="0" fontId="15" fillId="0" borderId="111" xfId="0" applyFont="1" applyBorder="1" applyAlignment="1"/>
    <xf numFmtId="49" fontId="15" fillId="0" borderId="51" xfId="0" applyNumberFormat="1" applyFont="1" applyBorder="1" applyAlignment="1"/>
    <xf numFmtId="0" fontId="15" fillId="0" borderId="123" xfId="0" applyFont="1" applyBorder="1" applyAlignment="1"/>
    <xf numFmtId="4" fontId="14" fillId="0" borderId="57" xfId="1" applyNumberFormat="1" applyFont="1" applyFill="1" applyBorder="1" applyAlignment="1" applyProtection="1">
      <alignment vertical="center"/>
    </xf>
    <xf numFmtId="4" fontId="14" fillId="0" borderId="56" xfId="0" applyNumberFormat="1" applyFont="1" applyBorder="1" applyAlignment="1">
      <alignment vertical="center"/>
    </xf>
    <xf numFmtId="4" fontId="14" fillId="0" borderId="10" xfId="0" applyNumberFormat="1" applyFont="1" applyBorder="1" applyAlignment="1"/>
    <xf numFmtId="4" fontId="15" fillId="0" borderId="4" xfId="0" applyNumberFormat="1" applyFont="1" applyBorder="1" applyAlignment="1"/>
    <xf numFmtId="4" fontId="15" fillId="0" borderId="12" xfId="0" applyNumberFormat="1" applyFont="1" applyBorder="1" applyAlignment="1"/>
    <xf numFmtId="0" fontId="15" fillId="4" borderId="21" xfId="0" applyFont="1" applyFill="1" applyBorder="1" applyAlignment="1" applyProtection="1">
      <alignment horizontal="center" vertical="center"/>
      <protection locked="0"/>
    </xf>
    <xf numFmtId="0" fontId="14" fillId="0" borderId="4" xfId="0" applyFont="1" applyBorder="1"/>
    <xf numFmtId="0" fontId="15" fillId="0" borderId="124" xfId="0" applyFont="1" applyBorder="1" applyAlignment="1">
      <alignment horizontal="center" vertical="center"/>
    </xf>
    <xf numFmtId="4" fontId="15" fillId="0" borderId="124" xfId="0" applyNumberFormat="1" applyFont="1" applyBorder="1" applyAlignment="1">
      <alignment vertical="center"/>
    </xf>
    <xf numFmtId="0" fontId="15" fillId="0" borderId="125" xfId="0" applyFont="1" applyBorder="1" applyAlignment="1">
      <alignment vertical="center"/>
    </xf>
    <xf numFmtId="3" fontId="15" fillId="0" borderId="23" xfId="0" applyNumberFormat="1" applyFont="1" applyBorder="1" applyAlignment="1">
      <alignment vertical="center"/>
    </xf>
    <xf numFmtId="2" fontId="15" fillId="0" borderId="11" xfId="0" applyNumberFormat="1" applyFont="1" applyBorder="1" applyAlignment="1">
      <alignment horizontal="right" vertical="center"/>
    </xf>
    <xf numFmtId="0" fontId="15" fillId="4" borderId="78" xfId="0" applyFont="1" applyFill="1" applyBorder="1" applyAlignment="1" applyProtection="1">
      <alignment horizontal="center" vertical="center"/>
      <protection locked="0"/>
    </xf>
    <xf numFmtId="0" fontId="15" fillId="4" borderId="97" xfId="0" applyFont="1" applyFill="1" applyBorder="1" applyAlignment="1" applyProtection="1">
      <alignment vertical="center"/>
      <protection locked="0"/>
    </xf>
    <xf numFmtId="0" fontId="15" fillId="4" borderId="84" xfId="0" applyFont="1" applyFill="1" applyBorder="1" applyAlignment="1" applyProtection="1">
      <alignment vertical="center"/>
      <protection locked="0"/>
    </xf>
    <xf numFmtId="0" fontId="15" fillId="0" borderId="97" xfId="0" applyFont="1" applyBorder="1" applyAlignment="1" applyProtection="1">
      <alignment horizontal="center" vertical="center"/>
      <protection locked="0"/>
    </xf>
    <xf numFmtId="4" fontId="15" fillId="0" borderId="90" xfId="1" applyNumberFormat="1" applyFont="1" applyFill="1" applyBorder="1" applyAlignment="1" applyProtection="1">
      <alignment vertical="center"/>
      <protection locked="0"/>
    </xf>
    <xf numFmtId="4" fontId="15" fillId="0" borderId="90" xfId="1" applyNumberFormat="1" applyFont="1" applyFill="1" applyBorder="1" applyAlignment="1" applyProtection="1">
      <alignment horizontal="right" vertical="center"/>
      <protection locked="0"/>
    </xf>
    <xf numFmtId="4" fontId="15" fillId="0" borderId="90" xfId="0" applyNumberFormat="1" applyFont="1" applyBorder="1" applyAlignment="1" applyProtection="1">
      <alignment horizontal="right" vertical="center"/>
      <protection locked="0"/>
    </xf>
    <xf numFmtId="0" fontId="15" fillId="0" borderId="126" xfId="0" applyFont="1" applyBorder="1" applyAlignment="1" applyProtection="1">
      <alignment vertical="center"/>
      <protection locked="0"/>
    </xf>
    <xf numFmtId="0" fontId="0" fillId="0" borderId="97" xfId="0" applyBorder="1" applyProtection="1">
      <protection locked="0"/>
    </xf>
    <xf numFmtId="0" fontId="0" fillId="0" borderId="72" xfId="0" applyBorder="1" applyAlignment="1" applyProtection="1">
      <alignment horizontal="center"/>
      <protection locked="0"/>
    </xf>
    <xf numFmtId="0" fontId="14" fillId="0" borderId="72" xfId="0" applyFont="1" applyBorder="1" applyAlignment="1" applyProtection="1">
      <alignment vertical="center"/>
      <protection locked="0"/>
    </xf>
    <xf numFmtId="0" fontId="0" fillId="0" borderId="97" xfId="0" applyBorder="1" applyAlignment="1" applyProtection="1">
      <alignment horizontal="center"/>
      <protection locked="0"/>
    </xf>
    <xf numFmtId="0" fontId="0" fillId="0" borderId="84" xfId="0" applyBorder="1" applyProtection="1">
      <protection locked="0"/>
    </xf>
    <xf numFmtId="0" fontId="0" fillId="0" borderId="84" xfId="0" applyBorder="1" applyAlignment="1" applyProtection="1">
      <alignment horizontal="center"/>
      <protection locked="0"/>
    </xf>
    <xf numFmtId="4" fontId="25" fillId="0" borderId="97" xfId="0" applyNumberFormat="1" applyFont="1" applyBorder="1" applyProtection="1">
      <protection locked="0"/>
    </xf>
    <xf numFmtId="4" fontId="12" fillId="0" borderId="97" xfId="0" applyNumberFormat="1" applyFont="1" applyBorder="1" applyProtection="1">
      <protection locked="0"/>
    </xf>
    <xf numFmtId="4" fontId="25" fillId="0" borderId="84" xfId="0" applyNumberFormat="1" applyFont="1" applyBorder="1" applyProtection="1">
      <protection locked="0"/>
    </xf>
    <xf numFmtId="4" fontId="12" fillId="0" borderId="84" xfId="0" applyNumberFormat="1" applyFont="1" applyBorder="1" applyProtection="1">
      <protection locked="0"/>
    </xf>
    <xf numFmtId="1" fontId="12" fillId="0" borderId="97" xfId="0" applyNumberFormat="1" applyFont="1" applyBorder="1" applyProtection="1">
      <protection locked="0"/>
    </xf>
    <xf numFmtId="1" fontId="12" fillId="0" borderId="84" xfId="0" applyNumberFormat="1" applyFont="1" applyBorder="1" applyProtection="1">
      <protection locked="0"/>
    </xf>
    <xf numFmtId="4" fontId="26" fillId="0" borderId="72" xfId="0" applyNumberFormat="1" applyFont="1" applyBorder="1" applyProtection="1">
      <protection locked="0"/>
    </xf>
    <xf numFmtId="4" fontId="14" fillId="0" borderId="128" xfId="0" applyNumberFormat="1" applyFont="1" applyBorder="1" applyAlignment="1">
      <alignment vertical="center"/>
    </xf>
    <xf numFmtId="0" fontId="15" fillId="0" borderId="131" xfId="0" applyFont="1" applyBorder="1" applyAlignment="1">
      <alignment horizontal="center" vertical="center"/>
    </xf>
    <xf numFmtId="4" fontId="15" fillId="0" borderId="131" xfId="0" applyNumberFormat="1" applyFont="1" applyBorder="1" applyAlignment="1">
      <alignment vertical="center"/>
    </xf>
    <xf numFmtId="4" fontId="15" fillId="0" borderId="131" xfId="0" applyNumberFormat="1" applyFont="1" applyBorder="1" applyAlignment="1">
      <alignment horizontal="right" vertical="center"/>
    </xf>
    <xf numFmtId="3" fontId="15" fillId="0" borderId="131" xfId="0" applyNumberFormat="1" applyFont="1" applyBorder="1" applyAlignment="1">
      <alignment vertical="center"/>
    </xf>
    <xf numFmtId="0" fontId="14" fillId="0" borderId="133" xfId="0" applyFont="1" applyBorder="1" applyAlignment="1">
      <alignment horizontal="center" vertical="center"/>
    </xf>
    <xf numFmtId="0" fontId="15" fillId="0" borderId="131" xfId="0" applyFont="1" applyBorder="1"/>
    <xf numFmtId="3" fontId="9" fillId="0" borderId="130" xfId="0" applyNumberFormat="1" applyFont="1" applyBorder="1" applyAlignment="1">
      <alignment vertical="center"/>
    </xf>
    <xf numFmtId="49" fontId="15" fillId="0" borderId="131" xfId="0" applyNumberFormat="1" applyFont="1" applyBorder="1" applyAlignment="1">
      <alignment horizontal="center" vertical="center"/>
    </xf>
    <xf numFmtId="3" fontId="15" fillId="0" borderId="131" xfId="0" applyNumberFormat="1" applyFont="1" applyBorder="1" applyAlignment="1">
      <alignment vertical="center" wrapText="1"/>
    </xf>
    <xf numFmtId="3" fontId="14" fillId="0" borderId="43" xfId="1" applyNumberFormat="1" applyFont="1" applyFill="1" applyBorder="1" applyAlignment="1" applyProtection="1">
      <alignment horizontal="right" vertical="center"/>
    </xf>
    <xf numFmtId="3" fontId="14" fillId="0" borderId="43" xfId="0" applyNumberFormat="1" applyFont="1" applyBorder="1" applyAlignment="1">
      <alignment horizontal="right" vertical="center"/>
    </xf>
    <xf numFmtId="4" fontId="14" fillId="0" borderId="115" xfId="0" applyNumberFormat="1" applyFont="1" applyBorder="1" applyAlignment="1">
      <alignment horizontal="right" vertical="center"/>
    </xf>
    <xf numFmtId="0" fontId="14" fillId="0" borderId="89" xfId="0" applyFont="1" applyBorder="1" applyAlignment="1">
      <alignment horizontal="center" vertical="center"/>
    </xf>
    <xf numFmtId="0" fontId="14" fillId="0" borderId="43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3" fontId="15" fillId="0" borderId="90" xfId="0" applyNumberFormat="1" applyFont="1" applyBorder="1" applyAlignment="1" applyProtection="1">
      <alignment vertical="center"/>
      <protection locked="0"/>
    </xf>
    <xf numFmtId="3" fontId="15" fillId="0" borderId="137" xfId="0" applyNumberFormat="1" applyFont="1" applyBorder="1" applyAlignment="1">
      <alignment vertical="center"/>
    </xf>
    <xf numFmtId="0" fontId="15" fillId="0" borderId="136" xfId="0" applyFont="1" applyBorder="1" applyAlignment="1">
      <alignment vertical="center"/>
    </xf>
    <xf numFmtId="0" fontId="15" fillId="0" borderId="133" xfId="0" applyFont="1" applyBorder="1" applyAlignment="1">
      <alignment horizontal="center" vertical="center"/>
    </xf>
    <xf numFmtId="3" fontId="14" fillId="0" borderId="133" xfId="0" applyNumberFormat="1" applyFont="1" applyBorder="1" applyAlignment="1">
      <alignment horizontal="right" vertical="center"/>
    </xf>
    <xf numFmtId="0" fontId="14" fillId="0" borderId="133" xfId="0" applyFont="1" applyBorder="1" applyAlignment="1">
      <alignment vertical="top" wrapText="1"/>
    </xf>
    <xf numFmtId="3" fontId="14" fillId="0" borderId="133" xfId="1" applyNumberFormat="1" applyFont="1" applyFill="1" applyBorder="1" applyAlignment="1" applyProtection="1">
      <alignment horizontal="right" vertical="center"/>
    </xf>
    <xf numFmtId="4" fontId="14" fillId="0" borderId="133" xfId="1" applyNumberFormat="1" applyFont="1" applyFill="1" applyBorder="1" applyAlignment="1" applyProtection="1">
      <alignment horizontal="right" vertical="center"/>
    </xf>
    <xf numFmtId="4" fontId="14" fillId="0" borderId="133" xfId="0" applyNumberFormat="1" applyFont="1" applyBorder="1" applyAlignment="1">
      <alignment horizontal="right" vertical="center"/>
    </xf>
    <xf numFmtId="4" fontId="14" fillId="0" borderId="135" xfId="0" applyNumberFormat="1" applyFont="1" applyBorder="1" applyAlignment="1">
      <alignment horizontal="right" vertical="center"/>
    </xf>
    <xf numFmtId="0" fontId="14" fillId="0" borderId="130" xfId="0" applyFont="1" applyBorder="1" applyAlignment="1">
      <alignment vertical="center"/>
    </xf>
    <xf numFmtId="0" fontId="15" fillId="0" borderId="131" xfId="0" applyFont="1" applyBorder="1" applyAlignment="1">
      <alignment horizontal="center"/>
    </xf>
    <xf numFmtId="3" fontId="15" fillId="0" borderId="131" xfId="1" applyNumberFormat="1" applyFont="1" applyFill="1" applyBorder="1" applyAlignment="1" applyProtection="1">
      <alignment horizontal="right" vertical="center"/>
    </xf>
    <xf numFmtId="4" fontId="15" fillId="0" borderId="131" xfId="1" applyNumberFormat="1" applyFont="1" applyFill="1" applyBorder="1" applyAlignment="1" applyProtection="1">
      <alignment horizontal="right" vertical="center"/>
    </xf>
    <xf numFmtId="3" fontId="15" fillId="0" borderId="131" xfId="0" applyNumberFormat="1" applyFont="1" applyBorder="1" applyAlignment="1">
      <alignment horizontal="right" vertical="center"/>
    </xf>
    <xf numFmtId="0" fontId="15" fillId="0" borderId="132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3" fontId="15" fillId="0" borderId="132" xfId="0" applyNumberFormat="1" applyFont="1" applyBorder="1" applyAlignment="1">
      <alignment vertical="center"/>
    </xf>
    <xf numFmtId="4" fontId="14" fillId="0" borderId="46" xfId="0" applyNumberFormat="1" applyFont="1" applyBorder="1" applyAlignment="1">
      <alignment horizontal="right" vertical="center"/>
    </xf>
    <xf numFmtId="0" fontId="14" fillId="0" borderId="47" xfId="0" applyFont="1" applyBorder="1" applyAlignment="1">
      <alignment vertical="center"/>
    </xf>
    <xf numFmtId="4" fontId="14" fillId="0" borderId="43" xfId="0" applyNumberFormat="1" applyFont="1" applyBorder="1" applyAlignment="1">
      <alignment vertical="center"/>
    </xf>
    <xf numFmtId="1" fontId="15" fillId="0" borderId="44" xfId="0" applyNumberFormat="1" applyFont="1" applyBorder="1" applyAlignment="1">
      <alignment horizontal="center" vertical="center"/>
    </xf>
    <xf numFmtId="4" fontId="15" fillId="0" borderId="131" xfId="0" applyNumberFormat="1" applyFont="1" applyBorder="1" applyAlignment="1">
      <alignment horizontal="right"/>
    </xf>
    <xf numFmtId="0" fontId="15" fillId="0" borderId="30" xfId="0" applyFont="1" applyBorder="1" applyAlignment="1">
      <alignment horizontal="center" vertical="center"/>
    </xf>
    <xf numFmtId="3" fontId="15" fillId="0" borderId="124" xfId="1" applyNumberFormat="1" applyFont="1" applyFill="1" applyBorder="1" applyAlignment="1" applyProtection="1">
      <alignment horizontal="right" vertical="center"/>
    </xf>
    <xf numFmtId="3" fontId="15" fillId="0" borderId="124" xfId="0" applyNumberFormat="1" applyFont="1" applyBorder="1" applyAlignment="1">
      <alignment horizontal="right" vertical="center"/>
    </xf>
    <xf numFmtId="0" fontId="15" fillId="0" borderId="12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31" xfId="0" applyFont="1" applyBorder="1" applyAlignment="1">
      <alignment vertical="center"/>
    </xf>
    <xf numFmtId="0" fontId="14" fillId="0" borderId="133" xfId="0" applyFont="1" applyBorder="1" applyAlignment="1">
      <alignment vertical="center"/>
    </xf>
    <xf numFmtId="3" fontId="14" fillId="0" borderId="133" xfId="0" applyNumberFormat="1" applyFont="1" applyBorder="1" applyAlignment="1">
      <alignment vertical="center"/>
    </xf>
    <xf numFmtId="0" fontId="15" fillId="0" borderId="139" xfId="0" applyFont="1" applyBorder="1" applyAlignment="1">
      <alignment horizontal="center" vertical="center"/>
    </xf>
    <xf numFmtId="0" fontId="15" fillId="0" borderId="139" xfId="0" applyFont="1" applyBorder="1" applyAlignment="1">
      <alignment vertical="center"/>
    </xf>
    <xf numFmtId="0" fontId="15" fillId="0" borderId="90" xfId="0" applyFont="1" applyBorder="1" applyAlignment="1">
      <alignment horizontal="center"/>
    </xf>
    <xf numFmtId="3" fontId="15" fillId="0" borderId="90" xfId="0" applyNumberFormat="1" applyFont="1" applyBorder="1"/>
    <xf numFmtId="4" fontId="15" fillId="0" borderId="90" xfId="0" applyNumberFormat="1" applyFont="1" applyBorder="1"/>
    <xf numFmtId="4" fontId="15" fillId="0" borderId="90" xfId="0" applyNumberFormat="1" applyFont="1" applyBorder="1" applyAlignment="1">
      <alignment horizontal="right"/>
    </xf>
    <xf numFmtId="0" fontId="15" fillId="0" borderId="127" xfId="0" applyFont="1" applyBorder="1" applyAlignment="1">
      <alignment horizontal="center"/>
    </xf>
    <xf numFmtId="49" fontId="15" fillId="0" borderId="127" xfId="0" applyNumberFormat="1" applyFont="1" applyBorder="1"/>
    <xf numFmtId="3" fontId="15" fillId="0" borderId="127" xfId="0" applyNumberFormat="1" applyFont="1" applyBorder="1"/>
    <xf numFmtId="4" fontId="15" fillId="0" borderId="127" xfId="0" applyNumberFormat="1" applyFont="1" applyBorder="1"/>
    <xf numFmtId="4" fontId="15" fillId="0" borderId="127" xfId="0" applyNumberFormat="1" applyFont="1" applyBorder="1" applyAlignment="1">
      <alignment horizontal="right"/>
    </xf>
    <xf numFmtId="0" fontId="15" fillId="0" borderId="127" xfId="0" applyFont="1" applyBorder="1"/>
    <xf numFmtId="0" fontId="14" fillId="0" borderId="132" xfId="0" applyFont="1" applyBorder="1" applyAlignment="1">
      <alignment vertical="center"/>
    </xf>
    <xf numFmtId="4" fontId="15" fillId="0" borderId="140" xfId="0" applyNumberFormat="1" applyFont="1" applyBorder="1" applyAlignment="1" applyProtection="1">
      <alignment horizontal="right" vertical="center"/>
      <protection locked="0"/>
    </xf>
    <xf numFmtId="0" fontId="15" fillId="0" borderId="42" xfId="0" applyFont="1" applyBorder="1" applyAlignment="1" applyProtection="1">
      <alignment horizontal="center" vertical="center"/>
      <protection locked="0"/>
    </xf>
    <xf numFmtId="4" fontId="15" fillId="0" borderId="44" xfId="0" applyNumberFormat="1" applyFont="1" applyBorder="1" applyAlignment="1" applyProtection="1">
      <alignment vertical="center"/>
      <protection locked="0"/>
    </xf>
    <xf numFmtId="4" fontId="15" fillId="0" borderId="44" xfId="0" applyNumberFormat="1" applyFont="1" applyBorder="1" applyAlignment="1" applyProtection="1">
      <alignment horizontal="right" vertical="center"/>
      <protection locked="0"/>
    </xf>
    <xf numFmtId="3" fontId="15" fillId="0" borderId="44" xfId="0" applyNumberFormat="1" applyFont="1" applyBorder="1" applyAlignment="1" applyProtection="1">
      <alignment vertical="center"/>
      <protection locked="0"/>
    </xf>
    <xf numFmtId="4" fontId="15" fillId="0" borderId="127" xfId="0" applyNumberFormat="1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vertical="center"/>
      <protection locked="0"/>
    </xf>
    <xf numFmtId="0" fontId="15" fillId="0" borderId="44" xfId="0" applyFont="1" applyBorder="1" applyProtection="1">
      <protection locked="0"/>
    </xf>
    <xf numFmtId="4" fontId="15" fillId="0" borderId="131" xfId="0" applyNumberFormat="1" applyFont="1" applyBorder="1" applyAlignment="1" applyProtection="1">
      <alignment horizontal="right" vertical="center"/>
      <protection locked="0"/>
    </xf>
    <xf numFmtId="0" fontId="15" fillId="0" borderId="132" xfId="0" applyFont="1" applyBorder="1" applyAlignment="1" applyProtection="1">
      <alignment vertical="center"/>
      <protection locked="0"/>
    </xf>
    <xf numFmtId="4" fontId="15" fillId="0" borderId="43" xfId="0" applyNumberFormat="1" applyFont="1" applyBorder="1" applyAlignment="1" applyProtection="1">
      <alignment horizontal="right"/>
      <protection locked="0"/>
    </xf>
    <xf numFmtId="4" fontId="15" fillId="4" borderId="21" xfId="1" applyNumberFormat="1" applyFont="1" applyFill="1" applyBorder="1" applyAlignment="1" applyProtection="1">
      <alignment horizontal="right" vertical="center"/>
      <protection locked="0"/>
    </xf>
    <xf numFmtId="0" fontId="14" fillId="0" borderId="84" xfId="0" applyFont="1" applyBorder="1" applyAlignment="1" applyProtection="1">
      <alignment vertical="center"/>
      <protection locked="0"/>
    </xf>
    <xf numFmtId="4" fontId="26" fillId="0" borderId="84" xfId="0" applyNumberFormat="1" applyFont="1" applyBorder="1" applyProtection="1">
      <protection locked="0"/>
    </xf>
    <xf numFmtId="4" fontId="15" fillId="0" borderId="84" xfId="0" applyNumberFormat="1" applyFont="1" applyBorder="1" applyAlignment="1" applyProtection="1">
      <alignment horizontal="right" vertical="center"/>
      <protection locked="0"/>
    </xf>
    <xf numFmtId="4" fontId="15" fillId="0" borderId="97" xfId="0" applyNumberFormat="1" applyFont="1" applyBorder="1" applyAlignment="1" applyProtection="1">
      <alignment horizontal="right" vertical="center"/>
      <protection locked="0"/>
    </xf>
    <xf numFmtId="4" fontId="15" fillId="0" borderId="100" xfId="0" applyNumberFormat="1" applyFont="1" applyBorder="1" applyAlignment="1" applyProtection="1">
      <alignment horizontal="right"/>
      <protection locked="0"/>
    </xf>
    <xf numFmtId="4" fontId="15" fillId="0" borderId="72" xfId="0" applyNumberFormat="1" applyFont="1" applyBorder="1" applyAlignment="1" applyProtection="1">
      <alignment horizontal="right" vertical="center"/>
      <protection locked="0"/>
    </xf>
    <xf numFmtId="4" fontId="15" fillId="0" borderId="115" xfId="0" applyNumberFormat="1" applyFont="1" applyBorder="1" applyAlignment="1">
      <alignment horizontal="right" vertical="center"/>
    </xf>
    <xf numFmtId="3" fontId="15" fillId="0" borderId="44" xfId="1" applyNumberFormat="1" applyFont="1" applyFill="1" applyBorder="1" applyAlignment="1" applyProtection="1">
      <alignment vertical="center"/>
    </xf>
    <xf numFmtId="0" fontId="14" fillId="0" borderId="45" xfId="0" applyFont="1" applyBorder="1" applyAlignment="1">
      <alignment vertical="center"/>
    </xf>
    <xf numFmtId="0" fontId="15" fillId="0" borderId="143" xfId="0" applyFont="1" applyBorder="1" applyAlignment="1">
      <alignment horizontal="center" vertical="center"/>
    </xf>
    <xf numFmtId="0" fontId="15" fillId="0" borderId="144" xfId="0" applyFont="1" applyBorder="1" applyAlignment="1">
      <alignment horizontal="center" vertical="center"/>
    </xf>
    <xf numFmtId="0" fontId="15" fillId="0" borderId="144" xfId="0" applyFont="1" applyBorder="1" applyAlignment="1" applyProtection="1">
      <alignment vertical="center"/>
      <protection locked="0"/>
    </xf>
    <xf numFmtId="3" fontId="15" fillId="0" borderId="144" xfId="0" applyNumberFormat="1" applyFont="1" applyBorder="1" applyAlignment="1">
      <alignment vertical="center"/>
    </xf>
    <xf numFmtId="4" fontId="15" fillId="0" borderId="117" xfId="0" applyNumberFormat="1" applyFont="1" applyBorder="1" applyAlignment="1">
      <alignment vertical="center"/>
    </xf>
    <xf numFmtId="0" fontId="15" fillId="0" borderId="144" xfId="0" applyFont="1" applyBorder="1"/>
    <xf numFmtId="3" fontId="15" fillId="0" borderId="42" xfId="0" applyNumberFormat="1" applyFont="1" applyBorder="1" applyAlignment="1">
      <alignment vertical="center"/>
    </xf>
    <xf numFmtId="0" fontId="14" fillId="0" borderId="13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1" fontId="15" fillId="0" borderId="131" xfId="0" applyNumberFormat="1" applyFont="1" applyBorder="1" applyAlignment="1">
      <alignment horizontal="center" vertical="center"/>
    </xf>
    <xf numFmtId="0" fontId="15" fillId="0" borderId="131" xfId="0" applyFont="1" applyBorder="1" applyAlignment="1">
      <alignment vertical="center" wrapText="1"/>
    </xf>
    <xf numFmtId="3" fontId="14" fillId="0" borderId="46" xfId="0" applyNumberFormat="1" applyFont="1" applyBorder="1" applyAlignment="1">
      <alignment vertical="center"/>
    </xf>
    <xf numFmtId="3" fontId="15" fillId="0" borderId="16" xfId="0" applyNumberFormat="1" applyFont="1" applyBorder="1" applyAlignment="1" applyProtection="1">
      <alignment vertical="center"/>
      <protection locked="0"/>
    </xf>
    <xf numFmtId="0" fontId="15" fillId="0" borderId="29" xfId="0" applyFont="1" applyBorder="1" applyAlignment="1" applyProtection="1">
      <alignment vertical="center"/>
      <protection locked="0"/>
    </xf>
    <xf numFmtId="1" fontId="15" fillId="0" borderId="133" xfId="0" applyNumberFormat="1" applyFont="1" applyBorder="1" applyAlignment="1">
      <alignment horizontal="center" vertical="center"/>
    </xf>
    <xf numFmtId="0" fontId="14" fillId="0" borderId="133" xfId="0" applyFont="1" applyBorder="1" applyAlignment="1">
      <alignment vertical="center" wrapText="1"/>
    </xf>
    <xf numFmtId="1" fontId="15" fillId="0" borderId="43" xfId="0" applyNumberFormat="1" applyFont="1" applyBorder="1" applyAlignment="1">
      <alignment horizontal="center" vertical="center"/>
    </xf>
    <xf numFmtId="4" fontId="15" fillId="0" borderId="129" xfId="0" applyNumberFormat="1" applyFont="1" applyBorder="1" applyAlignment="1">
      <alignment horizontal="right" vertical="center"/>
    </xf>
    <xf numFmtId="3" fontId="15" fillId="0" borderId="44" xfId="0" applyNumberFormat="1" applyFont="1" applyBorder="1" applyAlignment="1">
      <alignment horizontal="right"/>
    </xf>
    <xf numFmtId="49" fontId="15" fillId="0" borderId="43" xfId="0" applyNumberFormat="1" applyFont="1" applyBorder="1" applyAlignment="1">
      <alignment horizontal="center" vertical="center"/>
    </xf>
    <xf numFmtId="0" fontId="15" fillId="0" borderId="43" xfId="0" applyFont="1" applyBorder="1" applyAlignment="1">
      <alignment vertical="top" wrapText="1"/>
    </xf>
    <xf numFmtId="4" fontId="14" fillId="0" borderId="133" xfId="0" applyNumberFormat="1" applyFont="1" applyBorder="1" applyAlignment="1" applyProtection="1">
      <alignment horizontal="right" vertical="center"/>
      <protection locked="0"/>
    </xf>
    <xf numFmtId="0" fontId="15" fillId="0" borderId="130" xfId="0" applyFont="1" applyBorder="1" applyAlignment="1" applyProtection="1">
      <alignment vertical="center"/>
      <protection locked="0"/>
    </xf>
    <xf numFmtId="0" fontId="14" fillId="0" borderId="130" xfId="0" applyFont="1" applyBorder="1" applyAlignment="1" applyProtection="1">
      <alignment vertical="center"/>
      <protection locked="0"/>
    </xf>
    <xf numFmtId="4" fontId="6" fillId="0" borderId="146" xfId="0" applyNumberFormat="1" applyFont="1" applyBorder="1" applyProtection="1">
      <protection locked="0"/>
    </xf>
    <xf numFmtId="4" fontId="12" fillId="0" borderId="147" xfId="0" applyNumberFormat="1" applyFont="1" applyBorder="1" applyProtection="1">
      <protection locked="0"/>
    </xf>
    <xf numFmtId="4" fontId="6" fillId="0" borderId="148" xfId="0" applyNumberFormat="1" applyFont="1" applyBorder="1" applyProtection="1">
      <protection locked="0"/>
    </xf>
    <xf numFmtId="4" fontId="12" fillId="0" borderId="146" xfId="0" applyNumberFormat="1" applyFont="1" applyBorder="1" applyProtection="1">
      <protection locked="0"/>
    </xf>
    <xf numFmtId="0" fontId="15" fillId="0" borderId="103" xfId="0" applyFont="1" applyBorder="1" applyAlignment="1" applyProtection="1">
      <alignment horizontal="center" vertical="center"/>
      <protection locked="0"/>
    </xf>
    <xf numFmtId="0" fontId="0" fillId="0" borderId="103" xfId="0" applyBorder="1" applyProtection="1">
      <protection locked="0"/>
    </xf>
    <xf numFmtId="0" fontId="0" fillId="0" borderId="149" xfId="0" applyBorder="1" applyProtection="1">
      <protection locked="0"/>
    </xf>
    <xf numFmtId="3" fontId="15" fillId="0" borderId="20" xfId="0" applyNumberFormat="1" applyFont="1" applyBorder="1" applyAlignment="1">
      <alignment vertical="center"/>
    </xf>
    <xf numFmtId="0" fontId="14" fillId="4" borderId="129" xfId="0" applyFont="1" applyFill="1" applyBorder="1" applyAlignment="1" applyProtection="1">
      <alignment horizontal="center" vertical="center"/>
      <protection locked="0"/>
    </xf>
    <xf numFmtId="4" fontId="15" fillId="0" borderId="134" xfId="0" applyNumberFormat="1" applyFont="1" applyBorder="1" applyAlignment="1">
      <alignment horizontal="right" vertical="center"/>
    </xf>
    <xf numFmtId="0" fontId="15" fillId="0" borderId="139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4" fontId="15" fillId="0" borderId="16" xfId="0" applyNumberFormat="1" applyFont="1" applyBorder="1" applyAlignment="1">
      <alignment vertical="center"/>
    </xf>
    <xf numFmtId="4" fontId="15" fillId="0" borderId="48" xfId="0" applyNumberFormat="1" applyFont="1" applyBorder="1" applyAlignment="1">
      <alignment vertical="center"/>
    </xf>
    <xf numFmtId="0" fontId="15" fillId="0" borderId="4" xfId="0" applyFont="1" applyBorder="1" applyAlignment="1">
      <alignment horizontal="left" vertical="center" wrapText="1"/>
    </xf>
    <xf numFmtId="4" fontId="15" fillId="0" borderId="119" xfId="0" applyNumberFormat="1" applyFont="1" applyBorder="1" applyAlignment="1">
      <alignment horizontal="right" vertical="center"/>
    </xf>
    <xf numFmtId="3" fontId="14" fillId="0" borderId="46" xfId="1" applyNumberFormat="1" applyFont="1" applyFill="1" applyBorder="1" applyAlignment="1" applyProtection="1">
      <alignment horizontal="right" vertical="center"/>
    </xf>
    <xf numFmtId="3" fontId="14" fillId="0" borderId="100" xfId="1" applyNumberFormat="1" applyFont="1" applyFill="1" applyBorder="1" applyAlignment="1" applyProtection="1">
      <alignment horizontal="right" vertical="center"/>
    </xf>
    <xf numFmtId="0" fontId="14" fillId="0" borderId="31" xfId="0" applyFont="1" applyBorder="1" applyAlignment="1">
      <alignment horizontal="center" vertical="center"/>
    </xf>
    <xf numFmtId="3" fontId="15" fillId="0" borderId="133" xfId="0" applyNumberFormat="1" applyFont="1" applyBorder="1" applyAlignment="1">
      <alignment vertical="center"/>
    </xf>
    <xf numFmtId="0" fontId="15" fillId="0" borderId="94" xfId="0" applyFont="1" applyBorder="1" applyAlignment="1">
      <alignment horizontal="center" vertical="center"/>
    </xf>
    <xf numFmtId="4" fontId="15" fillId="0" borderId="40" xfId="0" applyNumberFormat="1" applyFont="1" applyBorder="1" applyAlignment="1">
      <alignment horizontal="right"/>
    </xf>
    <xf numFmtId="3" fontId="15" fillId="0" borderId="124" xfId="0" applyNumberFormat="1" applyFont="1" applyBorder="1" applyAlignment="1">
      <alignment vertical="center"/>
    </xf>
    <xf numFmtId="4" fontId="15" fillId="0" borderId="21" xfId="0" applyNumberFormat="1" applyFont="1" applyFill="1" applyBorder="1" applyAlignment="1">
      <alignment horizontal="right" vertical="center"/>
    </xf>
    <xf numFmtId="1" fontId="15" fillId="0" borderId="43" xfId="0" applyNumberFormat="1" applyFont="1" applyBorder="1" applyAlignment="1">
      <alignment horizontal="center"/>
    </xf>
    <xf numFmtId="3" fontId="14" fillId="0" borderId="43" xfId="0" applyNumberFormat="1" applyFont="1" applyBorder="1"/>
    <xf numFmtId="0" fontId="14" fillId="0" borderId="89" xfId="0" applyFont="1" applyBorder="1"/>
    <xf numFmtId="1" fontId="15" fillId="0" borderId="21" xfId="0" applyNumberFormat="1" applyFont="1" applyBorder="1" applyAlignment="1">
      <alignment horizontal="center" vertical="center"/>
    </xf>
    <xf numFmtId="4" fontId="14" fillId="0" borderId="16" xfId="0" applyNumberFormat="1" applyFont="1" applyBorder="1" applyAlignment="1">
      <alignment horizontal="right"/>
    </xf>
    <xf numFmtId="3" fontId="15" fillId="0" borderId="21" xfId="1" applyNumberFormat="1" applyFont="1" applyFill="1" applyBorder="1" applyAlignment="1" applyProtection="1">
      <alignment vertical="center"/>
    </xf>
    <xf numFmtId="49" fontId="15" fillId="0" borderId="16" xfId="0" applyNumberFormat="1" applyFont="1" applyBorder="1" applyAlignment="1">
      <alignment horizontal="center" vertical="center"/>
    </xf>
    <xf numFmtId="3" fontId="14" fillId="0" borderId="29" xfId="0" applyNumberFormat="1" applyFont="1" applyBorder="1" applyAlignment="1">
      <alignment vertical="center"/>
    </xf>
    <xf numFmtId="49" fontId="14" fillId="0" borderId="48" xfId="0" applyNumberFormat="1" applyFont="1" applyBorder="1" applyAlignment="1">
      <alignment horizontal="center" vertical="center"/>
    </xf>
    <xf numFmtId="3" fontId="15" fillId="0" borderId="49" xfId="0" applyNumberFormat="1" applyFont="1" applyBorder="1" applyAlignment="1">
      <alignment vertical="center"/>
    </xf>
    <xf numFmtId="3" fontId="15" fillId="4" borderId="21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/>
    </xf>
    <xf numFmtId="0" fontId="15" fillId="0" borderId="124" xfId="0" applyFont="1" applyBorder="1" applyAlignment="1">
      <alignment vertical="center" wrapText="1"/>
    </xf>
    <xf numFmtId="49" fontId="14" fillId="0" borderId="133" xfId="0" applyNumberFormat="1" applyFont="1" applyFill="1" applyBorder="1" applyAlignment="1">
      <alignment horizontal="center" vertical="center"/>
    </xf>
    <xf numFmtId="0" fontId="14" fillId="0" borderId="133" xfId="0" applyFont="1" applyBorder="1" applyAlignment="1" applyProtection="1">
      <alignment vertical="center"/>
      <protection locked="0"/>
    </xf>
    <xf numFmtId="0" fontId="15" fillId="4" borderId="131" xfId="0" applyFont="1" applyFill="1" applyBorder="1" applyAlignment="1">
      <alignment horizontal="center" vertical="center"/>
    </xf>
    <xf numFmtId="0" fontId="15" fillId="4" borderId="131" xfId="0" applyFont="1" applyFill="1" applyBorder="1" applyAlignment="1">
      <alignment vertical="center" wrapText="1"/>
    </xf>
    <xf numFmtId="3" fontId="15" fillId="4" borderId="131" xfId="0" applyNumberFormat="1" applyFont="1" applyFill="1" applyBorder="1" applyAlignment="1">
      <alignment vertical="center"/>
    </xf>
    <xf numFmtId="4" fontId="15" fillId="4" borderId="131" xfId="0" applyNumberFormat="1" applyFont="1" applyFill="1" applyBorder="1" applyAlignment="1">
      <alignment horizontal="right" vertical="center"/>
    </xf>
    <xf numFmtId="0" fontId="15" fillId="4" borderId="132" xfId="0" applyFont="1" applyFill="1" applyBorder="1" applyAlignment="1">
      <alignment vertical="center"/>
    </xf>
    <xf numFmtId="0" fontId="15" fillId="4" borderId="12" xfId="0" applyFont="1" applyFill="1" applyBorder="1" applyAlignment="1">
      <alignment horizontal="center" vertical="center"/>
    </xf>
    <xf numFmtId="3" fontId="15" fillId="4" borderId="12" xfId="0" applyNumberFormat="1" applyFont="1" applyFill="1" applyBorder="1" applyAlignment="1">
      <alignment vertical="center"/>
    </xf>
    <xf numFmtId="4" fontId="15" fillId="4" borderId="12" xfId="0" applyNumberFormat="1" applyFont="1" applyFill="1" applyBorder="1" applyAlignment="1">
      <alignment horizontal="right" vertical="center"/>
    </xf>
    <xf numFmtId="0" fontId="14" fillId="4" borderId="22" xfId="0" applyFont="1" applyFill="1" applyBorder="1" applyAlignment="1">
      <alignment vertical="center"/>
    </xf>
    <xf numFmtId="0" fontId="15" fillId="4" borderId="44" xfId="0" applyFont="1" applyFill="1" applyBorder="1" applyAlignment="1" applyProtection="1">
      <alignment horizontal="center" vertical="center"/>
      <protection locked="0"/>
    </xf>
    <xf numFmtId="4" fontId="15" fillId="4" borderId="44" xfId="1" applyNumberFormat="1" applyFont="1" applyFill="1" applyBorder="1" applyAlignment="1" applyProtection="1">
      <alignment horizontal="right" vertical="center"/>
      <protection locked="0"/>
    </xf>
    <xf numFmtId="0" fontId="15" fillId="0" borderId="149" xfId="0" applyFont="1" applyBorder="1" applyAlignment="1" applyProtection="1">
      <alignment horizontal="center" vertical="center"/>
      <protection locked="0"/>
    </xf>
    <xf numFmtId="0" fontId="15" fillId="0" borderId="84" xfId="0" applyFont="1" applyBorder="1" applyAlignment="1" applyProtection="1">
      <alignment horizontal="center" vertical="center"/>
      <protection locked="0"/>
    </xf>
    <xf numFmtId="4" fontId="15" fillId="0" borderId="12" xfId="1" applyNumberFormat="1" applyFont="1" applyFill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vertical="center"/>
      <protection locked="0"/>
    </xf>
    <xf numFmtId="0" fontId="15" fillId="0" borderId="90" xfId="0" applyFont="1" applyBorder="1" applyAlignment="1">
      <alignment vertical="center"/>
    </xf>
    <xf numFmtId="1" fontId="15" fillId="0" borderId="90" xfId="0" applyNumberFormat="1" applyFont="1" applyBorder="1" applyAlignment="1" applyProtection="1">
      <alignment vertical="center"/>
      <protection locked="0"/>
    </xf>
    <xf numFmtId="4" fontId="15" fillId="4" borderId="4" xfId="1" applyNumberFormat="1" applyFont="1" applyFill="1" applyBorder="1" applyAlignment="1" applyProtection="1">
      <alignment vertical="center"/>
      <protection locked="0"/>
    </xf>
    <xf numFmtId="4" fontId="15" fillId="0" borderId="4" xfId="1" applyNumberFormat="1" applyFont="1" applyFill="1" applyBorder="1" applyAlignment="1" applyProtection="1">
      <alignment horizontal="right" vertical="center"/>
      <protection locked="0"/>
    </xf>
    <xf numFmtId="0" fontId="14" fillId="4" borderId="48" xfId="0" applyFont="1" applyFill="1" applyBorder="1" applyAlignment="1" applyProtection="1">
      <alignment vertical="center"/>
      <protection locked="0"/>
    </xf>
    <xf numFmtId="0" fontId="14" fillId="0" borderId="49" xfId="0" applyFont="1" applyBorder="1" applyAlignment="1" applyProtection="1">
      <alignment vertical="center"/>
      <protection locked="0"/>
    </xf>
    <xf numFmtId="0" fontId="14" fillId="0" borderId="16" xfId="0" applyFont="1" applyBorder="1" applyAlignment="1" applyProtection="1">
      <alignment vertical="center"/>
      <protection locked="0"/>
    </xf>
    <xf numFmtId="4" fontId="14" fillId="0" borderId="16" xfId="0" applyNumberFormat="1" applyFont="1" applyFill="1" applyBorder="1" applyAlignment="1">
      <alignment horizontal="right" vertical="center"/>
    </xf>
    <xf numFmtId="0" fontId="14" fillId="0" borderId="29" xfId="0" applyFont="1" applyFill="1" applyBorder="1" applyAlignment="1">
      <alignment vertical="center"/>
    </xf>
    <xf numFmtId="1" fontId="15" fillId="0" borderId="16" xfId="0" applyNumberFormat="1" applyFont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vertical="center"/>
    </xf>
    <xf numFmtId="0" fontId="14" fillId="4" borderId="48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vertical="center"/>
    </xf>
    <xf numFmtId="3" fontId="14" fillId="4" borderId="48" xfId="0" applyNumberFormat="1" applyFont="1" applyFill="1" applyBorder="1" applyAlignment="1">
      <alignment vertical="center"/>
    </xf>
    <xf numFmtId="4" fontId="14" fillId="4" borderId="48" xfId="0" applyNumberFormat="1" applyFont="1" applyFill="1" applyBorder="1" applyAlignment="1">
      <alignment horizontal="right" vertical="center"/>
    </xf>
    <xf numFmtId="4" fontId="23" fillId="0" borderId="38" xfId="0" applyNumberFormat="1" applyFont="1" applyBorder="1" applyAlignment="1">
      <alignment horizontal="right" vertical="center"/>
    </xf>
    <xf numFmtId="1" fontId="15" fillId="0" borderId="129" xfId="0" applyNumberFormat="1" applyFont="1" applyBorder="1" applyAlignment="1">
      <alignment horizontal="center" vertical="center"/>
    </xf>
    <xf numFmtId="0" fontId="15" fillId="0" borderId="129" xfId="0" applyFont="1" applyBorder="1" applyAlignment="1">
      <alignment vertical="center" wrapText="1"/>
    </xf>
    <xf numFmtId="3" fontId="15" fillId="0" borderId="129" xfId="1" applyNumberFormat="1" applyFont="1" applyFill="1" applyBorder="1" applyAlignment="1" applyProtection="1">
      <alignment vertical="center"/>
    </xf>
    <xf numFmtId="4" fontId="15" fillId="4" borderId="4" xfId="0" applyNumberFormat="1" applyFont="1" applyFill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14" fillId="4" borderId="48" xfId="0" applyFont="1" applyFill="1" applyBorder="1" applyAlignment="1" applyProtection="1">
      <alignment horizontal="center" vertical="center"/>
      <protection locked="0"/>
    </xf>
    <xf numFmtId="4" fontId="14" fillId="4" borderId="48" xfId="1" applyNumberFormat="1" applyFont="1" applyFill="1" applyBorder="1" applyAlignment="1" applyProtection="1">
      <alignment horizontal="right" vertical="center"/>
      <protection locked="0"/>
    </xf>
    <xf numFmtId="0" fontId="15" fillId="0" borderId="117" xfId="0" applyFont="1" applyBorder="1" applyAlignment="1">
      <alignment horizontal="center" vertical="center"/>
    </xf>
    <xf numFmtId="3" fontId="15" fillId="0" borderId="117" xfId="0" applyNumberFormat="1" applyFont="1" applyBorder="1" applyAlignment="1">
      <alignment vertical="center"/>
    </xf>
    <xf numFmtId="4" fontId="14" fillId="0" borderId="133" xfId="1" applyNumberFormat="1" applyFont="1" applyFill="1" applyBorder="1" applyAlignment="1" applyProtection="1">
      <alignment horizontal="right" vertical="center" wrapText="1"/>
    </xf>
    <xf numFmtId="0" fontId="15" fillId="4" borderId="13" xfId="0" applyFont="1" applyFill="1" applyBorder="1" applyAlignment="1">
      <alignment horizontal="center" vertical="center"/>
    </xf>
    <xf numFmtId="3" fontId="15" fillId="4" borderId="13" xfId="0" applyNumberFormat="1" applyFont="1" applyFill="1" applyBorder="1" applyAlignment="1">
      <alignment vertical="center"/>
    </xf>
    <xf numFmtId="0" fontId="14" fillId="4" borderId="23" xfId="0" applyFont="1" applyFill="1" applyBorder="1" applyAlignment="1">
      <alignment vertical="center"/>
    </xf>
    <xf numFmtId="2" fontId="14" fillId="0" borderId="16" xfId="0" applyNumberFormat="1" applyFont="1" applyBorder="1" applyAlignment="1">
      <alignment horizontal="right" vertical="center"/>
    </xf>
    <xf numFmtId="0" fontId="15" fillId="0" borderId="8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49" fontId="14" fillId="0" borderId="75" xfId="0" applyNumberFormat="1" applyFont="1" applyBorder="1" applyAlignment="1">
      <alignment horizontal="center" vertical="center"/>
    </xf>
    <xf numFmtId="4" fontId="14" fillId="0" borderId="43" xfId="0" applyNumberFormat="1" applyFont="1" applyBorder="1"/>
    <xf numFmtId="4" fontId="15" fillId="0" borderId="137" xfId="0" applyNumberFormat="1" applyFont="1" applyBorder="1" applyAlignment="1">
      <alignment vertical="center"/>
    </xf>
    <xf numFmtId="0" fontId="15" fillId="4" borderId="154" xfId="0" applyFont="1" applyFill="1" applyBorder="1" applyAlignment="1" applyProtection="1">
      <alignment horizontal="center" vertical="center"/>
      <protection locked="0"/>
    </xf>
    <xf numFmtId="0" fontId="15" fillId="4" borderId="39" xfId="0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 applyAlignment="1" applyProtection="1">
      <alignment vertical="center"/>
      <protection locked="0"/>
    </xf>
    <xf numFmtId="0" fontId="15" fillId="0" borderId="155" xfId="0" applyFont="1" applyBorder="1" applyAlignment="1">
      <alignment vertical="center" wrapText="1"/>
    </xf>
    <xf numFmtId="0" fontId="15" fillId="0" borderId="156" xfId="0" applyFont="1" applyBorder="1" applyAlignment="1">
      <alignment horizontal="center" vertical="center"/>
    </xf>
    <xf numFmtId="0" fontId="15" fillId="0" borderId="156" xfId="0" applyFont="1" applyBorder="1" applyAlignment="1">
      <alignment horizontal="left" vertical="center" wrapText="1"/>
    </xf>
    <xf numFmtId="3" fontId="15" fillId="0" borderId="156" xfId="0" applyNumberFormat="1" applyFont="1" applyBorder="1" applyAlignment="1">
      <alignment horizontal="right" vertical="center"/>
    </xf>
    <xf numFmtId="4" fontId="15" fillId="0" borderId="156" xfId="0" applyNumberFormat="1" applyFont="1" applyBorder="1" applyAlignment="1">
      <alignment horizontal="right" vertical="center"/>
    </xf>
    <xf numFmtId="4" fontId="15" fillId="0" borderId="157" xfId="0" applyNumberFormat="1" applyFont="1" applyBorder="1" applyAlignment="1">
      <alignment horizontal="right" vertical="center"/>
    </xf>
    <xf numFmtId="0" fontId="15" fillId="0" borderId="158" xfId="0" applyFont="1" applyBorder="1" applyAlignment="1">
      <alignment vertical="center"/>
    </xf>
    <xf numFmtId="0" fontId="15" fillId="0" borderId="9" xfId="0" applyFont="1" applyBorder="1" applyAlignment="1">
      <alignment horizontal="left" vertical="center" wrapText="1"/>
    </xf>
    <xf numFmtId="0" fontId="15" fillId="0" borderId="156" xfId="0" applyFont="1" applyBorder="1" applyAlignment="1" applyProtection="1">
      <alignment horizontal="center" vertical="center"/>
      <protection locked="0"/>
    </xf>
    <xf numFmtId="0" fontId="15" fillId="0" borderId="156" xfId="0" applyFont="1" applyBorder="1" applyAlignment="1">
      <alignment vertical="center" wrapText="1"/>
    </xf>
    <xf numFmtId="4" fontId="15" fillId="0" borderId="156" xfId="0" applyNumberFormat="1" applyFont="1" applyBorder="1" applyAlignment="1" applyProtection="1">
      <alignment vertical="center"/>
      <protection locked="0"/>
    </xf>
    <xf numFmtId="4" fontId="15" fillId="0" borderId="156" xfId="0" applyNumberFormat="1" applyFont="1" applyBorder="1" applyAlignment="1" applyProtection="1">
      <alignment horizontal="right" vertical="center"/>
      <protection locked="0"/>
    </xf>
    <xf numFmtId="0" fontId="15" fillId="0" borderId="158" xfId="0" applyFont="1" applyBorder="1" applyAlignment="1" applyProtection="1">
      <alignment vertical="center"/>
      <protection locked="0"/>
    </xf>
    <xf numFmtId="4" fontId="15" fillId="0" borderId="156" xfId="1" applyNumberFormat="1" applyFont="1" applyFill="1" applyBorder="1" applyAlignment="1" applyProtection="1">
      <alignment horizontal="right" vertical="center"/>
    </xf>
    <xf numFmtId="0" fontId="15" fillId="0" borderId="22" xfId="0" applyFont="1" applyFill="1" applyBorder="1" applyAlignment="1">
      <alignment vertical="center"/>
    </xf>
    <xf numFmtId="4" fontId="15" fillId="0" borderId="48" xfId="0" applyNumberFormat="1" applyFont="1" applyBorder="1" applyAlignment="1">
      <alignment horizontal="right" vertical="center"/>
    </xf>
    <xf numFmtId="4" fontId="15" fillId="0" borderId="151" xfId="0" applyNumberFormat="1" applyFont="1" applyBorder="1" applyAlignment="1">
      <alignment horizontal="right" vertical="center"/>
    </xf>
    <xf numFmtId="0" fontId="15" fillId="0" borderId="153" xfId="0" applyFont="1" applyBorder="1"/>
    <xf numFmtId="0" fontId="15" fillId="0" borderId="145" xfId="0" applyFont="1" applyBorder="1" applyAlignment="1">
      <alignment horizontal="center"/>
    </xf>
    <xf numFmtId="49" fontId="15" fillId="0" borderId="145" xfId="0" applyNumberFormat="1" applyFont="1" applyBorder="1"/>
    <xf numFmtId="3" fontId="15" fillId="0" borderId="145" xfId="0" applyNumberFormat="1" applyFont="1" applyBorder="1"/>
    <xf numFmtId="4" fontId="15" fillId="0" borderId="127" xfId="0" applyNumberFormat="1" applyFont="1" applyBorder="1" applyAlignment="1">
      <alignment vertical="center"/>
    </xf>
    <xf numFmtId="4" fontId="15" fillId="0" borderId="127" xfId="0" applyNumberFormat="1" applyFont="1" applyBorder="1" applyAlignment="1">
      <alignment horizontal="right" vertical="center"/>
    </xf>
    <xf numFmtId="0" fontId="15" fillId="0" borderId="51" xfId="0" applyFont="1" applyBorder="1" applyAlignment="1">
      <alignment horizontal="center" vertical="center"/>
    </xf>
    <xf numFmtId="0" fontId="15" fillId="0" borderId="51" xfId="0" applyFont="1" applyBorder="1" applyAlignment="1" applyProtection="1">
      <alignment vertical="center"/>
      <protection locked="0"/>
    </xf>
    <xf numFmtId="0" fontId="14" fillId="0" borderId="159" xfId="0" applyFont="1" applyBorder="1" applyAlignment="1">
      <alignment vertical="center"/>
    </xf>
    <xf numFmtId="0" fontId="15" fillId="0" borderId="161" xfId="0" applyFont="1" applyBorder="1" applyAlignment="1">
      <alignment horizontal="center" vertical="center"/>
    </xf>
    <xf numFmtId="0" fontId="15" fillId="0" borderId="97" xfId="0" applyFont="1" applyBorder="1" applyAlignment="1">
      <alignment vertical="center" wrapText="1"/>
    </xf>
    <xf numFmtId="0" fontId="15" fillId="0" borderId="161" xfId="0" applyFont="1" applyBorder="1" applyAlignment="1">
      <alignment vertical="center"/>
    </xf>
    <xf numFmtId="0" fontId="15" fillId="0" borderId="144" xfId="0" applyFont="1" applyBorder="1" applyAlignment="1">
      <alignment horizontal="center"/>
    </xf>
    <xf numFmtId="3" fontId="15" fillId="0" borderId="144" xfId="0" applyNumberFormat="1" applyFont="1" applyBorder="1"/>
    <xf numFmtId="4" fontId="15" fillId="0" borderId="142" xfId="0" applyNumberFormat="1" applyFont="1" applyBorder="1" applyAlignment="1">
      <alignment vertical="center"/>
    </xf>
    <xf numFmtId="4" fontId="15" fillId="0" borderId="142" xfId="0" applyNumberFormat="1" applyFont="1" applyBorder="1" applyAlignment="1">
      <alignment horizontal="right" vertical="center"/>
    </xf>
    <xf numFmtId="0" fontId="15" fillId="0" borderId="160" xfId="0" applyFont="1" applyBorder="1" applyAlignment="1">
      <alignment horizontal="center"/>
    </xf>
    <xf numFmtId="0" fontId="14" fillId="0" borderId="160" xfId="0" applyFont="1" applyBorder="1" applyAlignment="1" applyProtection="1">
      <alignment vertical="center"/>
      <protection locked="0"/>
    </xf>
    <xf numFmtId="3" fontId="14" fillId="0" borderId="160" xfId="0" applyNumberFormat="1" applyFont="1" applyBorder="1"/>
    <xf numFmtId="4" fontId="14" fillId="0" borderId="162" xfId="0" applyNumberFormat="1" applyFont="1" applyBorder="1" applyAlignment="1">
      <alignment vertical="center"/>
    </xf>
    <xf numFmtId="4" fontId="14" fillId="0" borderId="162" xfId="0" applyNumberFormat="1" applyFont="1" applyFill="1" applyBorder="1" applyAlignment="1">
      <alignment horizontal="right" vertical="center"/>
    </xf>
    <xf numFmtId="4" fontId="14" fillId="0" borderId="163" xfId="0" applyNumberFormat="1" applyFont="1" applyFill="1" applyBorder="1" applyAlignment="1">
      <alignment horizontal="right" vertical="center"/>
    </xf>
    <xf numFmtId="0" fontId="15" fillId="2" borderId="4" xfId="0" applyFont="1" applyFill="1" applyBorder="1"/>
    <xf numFmtId="0" fontId="14" fillId="0" borderId="57" xfId="0" applyFont="1" applyFill="1" applyBorder="1" applyAlignment="1">
      <alignment vertical="center"/>
    </xf>
    <xf numFmtId="0" fontId="15" fillId="0" borderId="164" xfId="0" applyFont="1" applyBorder="1"/>
    <xf numFmtId="0" fontId="15" fillId="0" borderId="165" xfId="0" applyFont="1" applyBorder="1"/>
    <xf numFmtId="0" fontId="14" fillId="0" borderId="12" xfId="0" applyFont="1" applyBorder="1"/>
    <xf numFmtId="0" fontId="14" fillId="0" borderId="44" xfId="0" applyFont="1" applyBorder="1"/>
    <xf numFmtId="0" fontId="14" fillId="0" borderId="166" xfId="0" applyFont="1" applyBorder="1"/>
    <xf numFmtId="0" fontId="14" fillId="0" borderId="167" xfId="0" applyFont="1" applyBorder="1"/>
    <xf numFmtId="0" fontId="14" fillId="0" borderId="162" xfId="0" applyFont="1" applyBorder="1"/>
    <xf numFmtId="0" fontId="14" fillId="0" borderId="168" xfId="0" applyFont="1" applyBorder="1"/>
    <xf numFmtId="0" fontId="15" fillId="0" borderId="168" xfId="0" applyFont="1" applyBorder="1"/>
    <xf numFmtId="0" fontId="15" fillId="0" borderId="169" xfId="0" applyFont="1" applyBorder="1" applyAlignment="1">
      <alignment vertical="center"/>
    </xf>
    <xf numFmtId="0" fontId="15" fillId="0" borderId="170" xfId="0" applyFont="1" applyBorder="1" applyAlignment="1">
      <alignment vertical="center"/>
    </xf>
    <xf numFmtId="0" fontId="15" fillId="0" borderId="171" xfId="0" applyFont="1" applyBorder="1" applyAlignment="1">
      <alignment horizontal="center" vertical="center"/>
    </xf>
    <xf numFmtId="0" fontId="14" fillId="0" borderId="171" xfId="0" applyFont="1" applyBorder="1"/>
    <xf numFmtId="0" fontId="15" fillId="0" borderId="172" xfId="0" applyFont="1" applyBorder="1" applyAlignment="1">
      <alignment vertical="center"/>
    </xf>
    <xf numFmtId="0" fontId="15" fillId="0" borderId="166" xfId="0" applyFont="1" applyBorder="1"/>
    <xf numFmtId="0" fontId="15" fillId="0" borderId="173" xfId="0" applyFont="1" applyBorder="1"/>
    <xf numFmtId="49" fontId="15" fillId="0" borderId="11" xfId="0" applyNumberFormat="1" applyFont="1" applyBorder="1" applyAlignment="1">
      <alignment vertical="center"/>
    </xf>
    <xf numFmtId="0" fontId="15" fillId="0" borderId="162" xfId="0" applyFont="1" applyBorder="1" applyAlignment="1" applyProtection="1">
      <alignment horizontal="center" vertical="center"/>
      <protection locked="0"/>
    </xf>
    <xf numFmtId="0" fontId="14" fillId="0" borderId="162" xfId="0" applyFont="1" applyBorder="1" applyAlignment="1" applyProtection="1">
      <alignment vertical="center"/>
      <protection locked="0"/>
    </xf>
    <xf numFmtId="0" fontId="15" fillId="0" borderId="175" xfId="0" applyFont="1" applyBorder="1" applyAlignment="1" applyProtection="1">
      <alignment vertical="center"/>
      <protection locked="0"/>
    </xf>
    <xf numFmtId="0" fontId="15" fillId="0" borderId="133" xfId="0" applyFont="1" applyBorder="1" applyAlignment="1" applyProtection="1">
      <alignment horizontal="center" vertical="center"/>
      <protection locked="0"/>
    </xf>
    <xf numFmtId="3" fontId="15" fillId="0" borderId="178" xfId="0" applyNumberFormat="1" applyFont="1" applyBorder="1" applyAlignment="1">
      <alignment vertical="center"/>
    </xf>
    <xf numFmtId="3" fontId="15" fillId="0" borderId="119" xfId="0" applyNumberFormat="1" applyFont="1" applyBorder="1" applyAlignment="1">
      <alignment vertical="center"/>
    </xf>
    <xf numFmtId="0" fontId="15" fillId="0" borderId="124" xfId="0" applyFont="1" applyBorder="1" applyAlignment="1" applyProtection="1">
      <alignment horizontal="center" vertical="center"/>
      <protection locked="0"/>
    </xf>
    <xf numFmtId="0" fontId="15" fillId="0" borderId="124" xfId="0" applyFont="1" applyBorder="1" applyAlignment="1" applyProtection="1">
      <alignment vertical="center"/>
      <protection locked="0"/>
    </xf>
    <xf numFmtId="4" fontId="15" fillId="0" borderId="124" xfId="0" applyNumberFormat="1" applyFont="1" applyBorder="1" applyAlignment="1" applyProtection="1">
      <alignment horizontal="right" vertical="center"/>
      <protection locked="0"/>
    </xf>
    <xf numFmtId="0" fontId="15" fillId="0" borderId="125" xfId="0" applyFont="1" applyBorder="1" applyAlignment="1" applyProtection="1">
      <alignment vertical="center"/>
      <protection locked="0"/>
    </xf>
    <xf numFmtId="0" fontId="15" fillId="0" borderId="9" xfId="0" applyFont="1" applyBorder="1" applyAlignment="1" applyProtection="1">
      <alignment vertical="center"/>
      <protection locked="0"/>
    </xf>
    <xf numFmtId="4" fontId="15" fillId="0" borderId="144" xfId="0" applyNumberFormat="1" applyFont="1" applyBorder="1"/>
    <xf numFmtId="0" fontId="14" fillId="0" borderId="133" xfId="0" applyFont="1" applyBorder="1" applyAlignment="1" applyProtection="1">
      <alignment horizontal="center" vertical="center"/>
      <protection locked="0"/>
    </xf>
    <xf numFmtId="0" fontId="15" fillId="0" borderId="97" xfId="0" applyFont="1" applyBorder="1" applyAlignment="1">
      <alignment horizontal="center"/>
    </xf>
    <xf numFmtId="3" fontId="15" fillId="0" borderId="97" xfId="0" applyNumberFormat="1" applyFont="1" applyBorder="1"/>
    <xf numFmtId="4" fontId="15" fillId="0" borderId="97" xfId="0" applyNumberFormat="1" applyFont="1" applyBorder="1" applyAlignment="1">
      <alignment vertical="center"/>
    </xf>
    <xf numFmtId="4" fontId="15" fillId="0" borderId="97" xfId="0" applyNumberFormat="1" applyFont="1" applyBorder="1" applyAlignment="1">
      <alignment horizontal="right" vertical="center"/>
    </xf>
    <xf numFmtId="0" fontId="15" fillId="0" borderId="170" xfId="0" applyFont="1" applyBorder="1"/>
    <xf numFmtId="4" fontId="14" fillId="0" borderId="160" xfId="0" applyNumberFormat="1" applyFont="1" applyBorder="1"/>
    <xf numFmtId="4" fontId="15" fillId="0" borderId="97" xfId="0" applyNumberFormat="1" applyFont="1" applyBorder="1"/>
    <xf numFmtId="4" fontId="15" fillId="0" borderId="145" xfId="0" applyNumberFormat="1" applyFont="1" applyBorder="1"/>
    <xf numFmtId="0" fontId="15" fillId="0" borderId="156" xfId="0" applyFont="1" applyBorder="1" applyAlignment="1">
      <alignment vertical="center"/>
    </xf>
    <xf numFmtId="0" fontId="14" fillId="0" borderId="180" xfId="0" applyFont="1" applyBorder="1" applyAlignment="1">
      <alignment vertical="center"/>
    </xf>
    <xf numFmtId="2" fontId="15" fillId="0" borderId="133" xfId="0" applyNumberFormat="1" applyFont="1" applyBorder="1" applyAlignment="1" applyProtection="1">
      <alignment horizontal="center" vertical="center"/>
      <protection locked="0"/>
    </xf>
    <xf numFmtId="2" fontId="14" fillId="0" borderId="133" xfId="0" applyNumberFormat="1" applyFont="1" applyBorder="1" applyAlignment="1" applyProtection="1">
      <alignment vertical="center"/>
      <protection locked="0"/>
    </xf>
    <xf numFmtId="0" fontId="15" fillId="0" borderId="182" xfId="0" applyFont="1" applyBorder="1" applyAlignment="1" applyProtection="1">
      <alignment horizontal="center" vertical="center"/>
      <protection locked="0"/>
    </xf>
    <xf numFmtId="4" fontId="15" fillId="0" borderId="182" xfId="0" applyNumberFormat="1" applyFont="1" applyBorder="1" applyAlignment="1" applyProtection="1">
      <alignment vertical="center"/>
      <protection locked="0"/>
    </xf>
    <xf numFmtId="4" fontId="15" fillId="0" borderId="182" xfId="0" applyNumberFormat="1" applyFont="1" applyBorder="1" applyAlignment="1" applyProtection="1">
      <alignment horizontal="right" vertical="center"/>
      <protection locked="0"/>
    </xf>
    <xf numFmtId="2" fontId="14" fillId="0" borderId="179" xfId="0" applyNumberFormat="1" applyFont="1" applyBorder="1" applyAlignment="1" applyProtection="1">
      <alignment vertical="center"/>
      <protection locked="0"/>
    </xf>
    <xf numFmtId="0" fontId="14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182" xfId="0" applyFont="1" applyBorder="1" applyAlignment="1">
      <alignment horizontal="center" vertical="center"/>
    </xf>
    <xf numFmtId="3" fontId="14" fillId="0" borderId="182" xfId="1" applyNumberFormat="1" applyFont="1" applyFill="1" applyBorder="1" applyAlignment="1" applyProtection="1">
      <alignment horizontal="right" vertical="center"/>
    </xf>
    <xf numFmtId="4" fontId="14" fillId="0" borderId="182" xfId="1" applyNumberFormat="1" applyFont="1" applyFill="1" applyBorder="1" applyAlignment="1" applyProtection="1">
      <alignment horizontal="right" vertical="center"/>
    </xf>
    <xf numFmtId="4" fontId="14" fillId="0" borderId="182" xfId="0" applyNumberFormat="1" applyFont="1" applyBorder="1" applyAlignment="1">
      <alignment horizontal="right" vertical="center"/>
    </xf>
    <xf numFmtId="0" fontId="14" fillId="0" borderId="181" xfId="0" applyFont="1" applyBorder="1" applyAlignment="1">
      <alignment horizontal="center" vertical="center"/>
    </xf>
    <xf numFmtId="0" fontId="14" fillId="0" borderId="182" xfId="0" applyFont="1" applyBorder="1" applyAlignment="1">
      <alignment horizontal="left" vertical="center"/>
    </xf>
    <xf numFmtId="0" fontId="15" fillId="0" borderId="182" xfId="0" applyFont="1" applyBorder="1" applyAlignment="1">
      <alignment vertical="center" wrapText="1"/>
    </xf>
    <xf numFmtId="0" fontId="14" fillId="0" borderId="182" xfId="0" applyFont="1" applyBorder="1" applyAlignment="1">
      <alignment vertical="center" wrapText="1"/>
    </xf>
    <xf numFmtId="0" fontId="15" fillId="0" borderId="181" xfId="0" applyFont="1" applyBorder="1" applyAlignment="1" applyProtection="1">
      <alignment vertical="center"/>
      <protection locked="0"/>
    </xf>
    <xf numFmtId="3" fontId="14" fillId="0" borderId="177" xfId="0" applyNumberFormat="1" applyFont="1" applyBorder="1" applyAlignment="1">
      <alignment vertical="center"/>
    </xf>
    <xf numFmtId="0" fontId="23" fillId="0" borderId="111" xfId="0" applyFont="1" applyBorder="1"/>
    <xf numFmtId="0" fontId="14" fillId="0" borderId="168" xfId="0" applyFont="1" applyBorder="1" applyAlignment="1">
      <alignment vertical="center"/>
    </xf>
    <xf numFmtId="0" fontId="15" fillId="0" borderId="111" xfId="0" applyFont="1" applyBorder="1" applyAlignment="1">
      <alignment vertical="center" wrapText="1"/>
    </xf>
    <xf numFmtId="4" fontId="15" fillId="0" borderId="16" xfId="0" applyNumberFormat="1" applyFont="1" applyBorder="1" applyAlignment="1">
      <alignment horizontal="right" vertical="center"/>
    </xf>
    <xf numFmtId="4" fontId="15" fillId="0" borderId="10" xfId="0" applyNumberFormat="1" applyFont="1" applyBorder="1" applyAlignment="1">
      <alignment horizontal="right" vertical="center"/>
    </xf>
    <xf numFmtId="0" fontId="15" fillId="0" borderId="29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4" borderId="182" xfId="0" applyFont="1" applyFill="1" applyBorder="1" applyAlignment="1" applyProtection="1">
      <alignment horizontal="center" vertical="center"/>
      <protection locked="0"/>
    </xf>
    <xf numFmtId="0" fontId="14" fillId="4" borderId="182" xfId="0" applyFont="1" applyFill="1" applyBorder="1" applyAlignment="1" applyProtection="1">
      <alignment vertical="center"/>
      <protection locked="0"/>
    </xf>
    <xf numFmtId="4" fontId="14" fillId="4" borderId="182" xfId="1" applyNumberFormat="1" applyFont="1" applyFill="1" applyBorder="1" applyAlignment="1" applyProtection="1">
      <alignment vertical="center"/>
      <protection locked="0"/>
    </xf>
    <xf numFmtId="4" fontId="14" fillId="0" borderId="182" xfId="1" applyNumberFormat="1" applyFont="1" applyFill="1" applyBorder="1" applyAlignment="1" applyProtection="1">
      <alignment horizontal="right" vertical="center"/>
      <protection locked="0"/>
    </xf>
    <xf numFmtId="3" fontId="14" fillId="0" borderId="182" xfId="0" applyNumberFormat="1" applyFont="1" applyBorder="1" applyAlignment="1" applyProtection="1">
      <alignment vertical="center"/>
      <protection locked="0"/>
    </xf>
    <xf numFmtId="4" fontId="14" fillId="0" borderId="182" xfId="0" applyNumberFormat="1" applyFont="1" applyBorder="1" applyAlignment="1" applyProtection="1">
      <alignment horizontal="right" vertical="center"/>
      <protection locked="0"/>
    </xf>
    <xf numFmtId="0" fontId="14" fillId="0" borderId="181" xfId="0" applyFont="1" applyBorder="1" applyAlignment="1" applyProtection="1">
      <alignment vertical="center"/>
      <protection locked="0"/>
    </xf>
    <xf numFmtId="0" fontId="23" fillId="0" borderId="22" xfId="0" applyFont="1" applyBorder="1" applyAlignment="1">
      <alignment vertical="center"/>
    </xf>
    <xf numFmtId="3" fontId="15" fillId="0" borderId="174" xfId="1" applyNumberFormat="1" applyFont="1" applyFill="1" applyBorder="1" applyAlignment="1" applyProtection="1">
      <alignment vertical="center"/>
    </xf>
    <xf numFmtId="4" fontId="15" fillId="0" borderId="174" xfId="1" applyNumberFormat="1" applyFont="1" applyFill="1" applyBorder="1" applyAlignment="1" applyProtection="1">
      <alignment horizontal="right" vertical="center"/>
    </xf>
    <xf numFmtId="3" fontId="15" fillId="0" borderId="182" xfId="0" applyNumberFormat="1" applyFont="1" applyBorder="1" applyAlignment="1">
      <alignment vertical="center"/>
    </xf>
    <xf numFmtId="3" fontId="15" fillId="0" borderId="45" xfId="0" applyNumberFormat="1" applyFont="1" applyBorder="1" applyAlignment="1">
      <alignment vertical="center"/>
    </xf>
    <xf numFmtId="0" fontId="15" fillId="0" borderId="183" xfId="0" applyFont="1" applyBorder="1" applyAlignment="1" applyProtection="1">
      <alignment vertical="center"/>
      <protection locked="0"/>
    </xf>
    <xf numFmtId="0" fontId="15" fillId="0" borderId="184" xfId="0" applyFont="1" applyBorder="1" applyAlignment="1" applyProtection="1">
      <alignment horizontal="center" vertical="center"/>
      <protection locked="0"/>
    </xf>
    <xf numFmtId="4" fontId="15" fillId="0" borderId="184" xfId="0" applyNumberFormat="1" applyFont="1" applyBorder="1" applyAlignment="1" applyProtection="1">
      <alignment vertical="center"/>
      <protection locked="0"/>
    </xf>
    <xf numFmtId="4" fontId="15" fillId="0" borderId="184" xfId="0" applyNumberFormat="1" applyFont="1" applyBorder="1" applyAlignment="1" applyProtection="1">
      <alignment horizontal="right" vertical="center"/>
      <protection locked="0"/>
    </xf>
    <xf numFmtId="0" fontId="15" fillId="0" borderId="184" xfId="0" applyFont="1" applyBorder="1" applyAlignment="1">
      <alignment horizontal="center" vertical="center"/>
    </xf>
    <xf numFmtId="4" fontId="15" fillId="0" borderId="184" xfId="0" applyNumberFormat="1" applyFont="1" applyBorder="1" applyAlignment="1">
      <alignment horizontal="right" vertical="center"/>
    </xf>
    <xf numFmtId="3" fontId="15" fillId="0" borderId="184" xfId="0" applyNumberFormat="1" applyFont="1" applyBorder="1" applyAlignment="1">
      <alignment vertical="center"/>
    </xf>
    <xf numFmtId="4" fontId="14" fillId="0" borderId="57" xfId="0" applyNumberFormat="1" applyFont="1" applyBorder="1" applyAlignment="1" applyProtection="1">
      <alignment horizontal="right" vertical="center"/>
      <protection locked="0"/>
    </xf>
    <xf numFmtId="0" fontId="14" fillId="0" borderId="58" xfId="0" applyFont="1" applyBorder="1" applyAlignment="1" applyProtection="1">
      <alignment vertical="center"/>
      <protection locked="0"/>
    </xf>
    <xf numFmtId="0" fontId="15" fillId="0" borderId="184" xfId="0" applyFont="1" applyBorder="1" applyAlignment="1">
      <alignment vertical="center" wrapText="1"/>
    </xf>
    <xf numFmtId="0" fontId="15" fillId="0" borderId="182" xfId="0" applyFont="1" applyBorder="1" applyAlignment="1">
      <alignment horizontal="center" vertical="center"/>
    </xf>
    <xf numFmtId="0" fontId="14" fillId="0" borderId="182" xfId="0" applyFont="1" applyBorder="1" applyAlignment="1">
      <alignment vertical="center"/>
    </xf>
    <xf numFmtId="4" fontId="15" fillId="0" borderId="182" xfId="0" applyNumberFormat="1" applyFont="1" applyBorder="1" applyAlignment="1">
      <alignment horizontal="right" vertical="center"/>
    </xf>
    <xf numFmtId="0" fontId="15" fillId="0" borderId="181" xfId="0" applyFont="1" applyBorder="1" applyAlignment="1">
      <alignment vertical="center"/>
    </xf>
    <xf numFmtId="3" fontId="15" fillId="0" borderId="162" xfId="0" applyNumberFormat="1" applyFont="1" applyBorder="1" applyAlignment="1">
      <alignment vertical="center"/>
    </xf>
    <xf numFmtId="0" fontId="14" fillId="0" borderId="176" xfId="0" applyFont="1" applyBorder="1" applyAlignment="1">
      <alignment vertical="center" wrapText="1"/>
    </xf>
    <xf numFmtId="0" fontId="14" fillId="0" borderId="162" xfId="0" applyFont="1" applyBorder="1" applyAlignment="1" applyProtection="1">
      <alignment horizontal="center" vertical="center"/>
      <protection locked="0"/>
    </xf>
    <xf numFmtId="4" fontId="14" fillId="0" borderId="162" xfId="0" applyNumberFormat="1" applyFont="1" applyBorder="1" applyAlignment="1" applyProtection="1">
      <alignment vertical="center"/>
      <protection locked="0"/>
    </xf>
    <xf numFmtId="4" fontId="14" fillId="0" borderId="182" xfId="0" applyNumberFormat="1" applyFont="1" applyBorder="1" applyAlignment="1" applyProtection="1">
      <alignment vertical="center"/>
      <protection locked="0"/>
    </xf>
    <xf numFmtId="49" fontId="15" fillId="0" borderId="21" xfId="0" applyNumberFormat="1" applyFont="1" applyBorder="1" applyAlignment="1">
      <alignment horizontal="center" vertical="center"/>
    </xf>
    <xf numFmtId="3" fontId="15" fillId="0" borderId="36" xfId="0" applyNumberFormat="1" applyFont="1" applyBorder="1" applyAlignment="1">
      <alignment vertical="center"/>
    </xf>
    <xf numFmtId="1" fontId="14" fillId="0" borderId="182" xfId="0" applyNumberFormat="1" applyFont="1" applyBorder="1" applyAlignment="1">
      <alignment horizontal="center" vertical="center"/>
    </xf>
    <xf numFmtId="3" fontId="15" fillId="0" borderId="44" xfId="0" applyNumberFormat="1" applyFont="1" applyBorder="1" applyAlignment="1">
      <alignment vertical="center" wrapText="1"/>
    </xf>
    <xf numFmtId="4" fontId="15" fillId="0" borderId="182" xfId="0" applyNumberFormat="1" applyFont="1" applyBorder="1" applyAlignment="1">
      <alignment vertical="center"/>
    </xf>
    <xf numFmtId="3" fontId="15" fillId="0" borderId="124" xfId="0" applyNumberFormat="1" applyFont="1" applyBorder="1" applyAlignment="1" applyProtection="1">
      <alignment vertical="center"/>
      <protection locked="0"/>
    </xf>
    <xf numFmtId="0" fontId="14" fillId="0" borderId="182" xfId="0" applyFont="1" applyBorder="1" applyAlignment="1" applyProtection="1">
      <alignment vertical="center"/>
      <protection locked="0"/>
    </xf>
    <xf numFmtId="4" fontId="14" fillId="0" borderId="177" xfId="0" applyNumberFormat="1" applyFont="1" applyBorder="1" applyAlignment="1">
      <alignment vertical="center"/>
    </xf>
    <xf numFmtId="3" fontId="14" fillId="0" borderId="162" xfId="0" applyNumberFormat="1" applyFont="1" applyBorder="1" applyAlignment="1">
      <alignment vertical="center"/>
    </xf>
    <xf numFmtId="0" fontId="14" fillId="0" borderId="175" xfId="0" applyFont="1" applyBorder="1" applyAlignment="1" applyProtection="1">
      <alignment vertical="center"/>
      <protection locked="0"/>
    </xf>
    <xf numFmtId="4" fontId="15" fillId="0" borderId="162" xfId="0" applyNumberFormat="1" applyFont="1" applyBorder="1" applyAlignment="1">
      <alignment vertical="center"/>
    </xf>
    <xf numFmtId="4" fontId="14" fillId="4" borderId="182" xfId="1" applyNumberFormat="1" applyFont="1" applyFill="1" applyBorder="1" applyAlignment="1" applyProtection="1">
      <alignment horizontal="right" vertical="center"/>
      <protection locked="0"/>
    </xf>
    <xf numFmtId="0" fontId="14" fillId="0" borderId="185" xfId="0" applyFont="1" applyBorder="1" applyAlignment="1">
      <alignment vertical="center"/>
    </xf>
    <xf numFmtId="4" fontId="15" fillId="0" borderId="184" xfId="1" applyNumberFormat="1" applyFont="1" applyFill="1" applyBorder="1" applyAlignment="1" applyProtection="1">
      <alignment horizontal="right" vertical="center"/>
      <protection locked="0"/>
    </xf>
    <xf numFmtId="4" fontId="15" fillId="0" borderId="12" xfId="1" applyNumberFormat="1" applyFont="1" applyFill="1" applyBorder="1" applyAlignment="1" applyProtection="1">
      <alignment horizontal="right" vertical="center"/>
      <protection locked="0"/>
    </xf>
    <xf numFmtId="4" fontId="15" fillId="0" borderId="9" xfId="1" applyNumberFormat="1" applyFont="1" applyFill="1" applyBorder="1" applyAlignment="1" applyProtection="1">
      <alignment horizontal="right" vertical="center"/>
      <protection locked="0"/>
    </xf>
    <xf numFmtId="4" fontId="15" fillId="4" borderId="165" xfId="1" applyNumberFormat="1" applyFont="1" applyFill="1" applyBorder="1" applyAlignment="1" applyProtection="1">
      <alignment horizontal="right" vertical="center"/>
      <protection locked="0"/>
    </xf>
    <xf numFmtId="3" fontId="15" fillId="0" borderId="184" xfId="0" applyNumberFormat="1" applyFont="1" applyBorder="1" applyAlignment="1" applyProtection="1">
      <alignment vertical="center"/>
      <protection locked="0"/>
    </xf>
    <xf numFmtId="0" fontId="14" fillId="0" borderId="181" xfId="0" applyFont="1" applyFill="1" applyBorder="1" applyAlignment="1">
      <alignment vertical="center"/>
    </xf>
    <xf numFmtId="1" fontId="14" fillId="0" borderId="182" xfId="0" applyNumberFormat="1" applyFont="1" applyFill="1" applyBorder="1" applyAlignment="1">
      <alignment vertical="center"/>
    </xf>
    <xf numFmtId="1" fontId="14" fillId="0" borderId="18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vertical="center"/>
    </xf>
    <xf numFmtId="1" fontId="15" fillId="0" borderId="124" xfId="0" applyNumberFormat="1" applyFont="1" applyFill="1" applyBorder="1" applyAlignment="1">
      <alignment horizontal="center" vertical="center"/>
    </xf>
    <xf numFmtId="0" fontId="15" fillId="0" borderId="125" xfId="0" applyFont="1" applyFill="1" applyBorder="1" applyAlignment="1">
      <alignment vertical="center"/>
    </xf>
    <xf numFmtId="1" fontId="15" fillId="0" borderId="12" xfId="0" applyNumberFormat="1" applyFont="1" applyFill="1" applyBorder="1" applyAlignment="1">
      <alignment horizontal="center" vertical="center"/>
    </xf>
    <xf numFmtId="0" fontId="14" fillId="0" borderId="182" xfId="0" applyFont="1" applyFill="1" applyBorder="1" applyAlignment="1">
      <alignment horizontal="left" vertical="center"/>
    </xf>
    <xf numFmtId="4" fontId="14" fillId="0" borderId="27" xfId="0" applyNumberFormat="1" applyFont="1" applyFill="1" applyBorder="1" applyAlignment="1">
      <alignment horizontal="right" vertical="center"/>
    </xf>
    <xf numFmtId="0" fontId="14" fillId="0" borderId="187" xfId="0" applyFont="1" applyBorder="1" applyAlignment="1">
      <alignment horizontal="center" vertical="center"/>
    </xf>
    <xf numFmtId="0" fontId="15" fillId="0" borderId="187" xfId="0" applyFont="1" applyBorder="1" applyAlignment="1">
      <alignment horizontal="center" vertical="center"/>
    </xf>
    <xf numFmtId="0" fontId="14" fillId="0" borderId="187" xfId="0" applyFont="1" applyBorder="1" applyAlignment="1">
      <alignment horizontal="left" vertical="center"/>
    </xf>
    <xf numFmtId="3" fontId="14" fillId="0" borderId="187" xfId="0" applyNumberFormat="1" applyFont="1" applyBorder="1" applyAlignment="1">
      <alignment horizontal="right" vertical="center"/>
    </xf>
    <xf numFmtId="4" fontId="14" fillId="0" borderId="187" xfId="0" applyNumberFormat="1" applyFont="1" applyBorder="1" applyAlignment="1">
      <alignment horizontal="right" vertical="center"/>
    </xf>
    <xf numFmtId="0" fontId="15" fillId="0" borderId="160" xfId="0" applyFont="1" applyBorder="1" applyAlignment="1">
      <alignment horizontal="center" vertical="center"/>
    </xf>
    <xf numFmtId="0" fontId="15" fillId="0" borderId="160" xfId="0" applyFont="1" applyBorder="1" applyAlignment="1">
      <alignment vertical="center" wrapText="1"/>
    </xf>
    <xf numFmtId="3" fontId="15" fillId="0" borderId="160" xfId="0" applyNumberFormat="1" applyFont="1" applyBorder="1" applyAlignment="1">
      <alignment horizontal="right" vertical="center"/>
    </xf>
    <xf numFmtId="4" fontId="15" fillId="0" borderId="160" xfId="0" applyNumberFormat="1" applyFont="1" applyBorder="1" applyAlignment="1">
      <alignment horizontal="right" vertical="center"/>
    </xf>
    <xf numFmtId="0" fontId="14" fillId="0" borderId="160" xfId="0" applyFont="1" applyBorder="1"/>
    <xf numFmtId="0" fontId="15" fillId="0" borderId="139" xfId="0" applyFont="1" applyBorder="1" applyAlignment="1">
      <alignment horizontal="center" vertical="center"/>
    </xf>
    <xf numFmtId="4" fontId="15" fillId="0" borderId="153" xfId="0" applyNumberFormat="1" applyFont="1" applyBorder="1" applyAlignment="1">
      <alignment vertical="center"/>
    </xf>
    <xf numFmtId="0" fontId="15" fillId="0" borderId="117" xfId="0" applyFont="1" applyBorder="1" applyAlignment="1">
      <alignment vertical="center"/>
    </xf>
    <xf numFmtId="4" fontId="15" fillId="0" borderId="189" xfId="1" applyNumberFormat="1" applyFont="1" applyFill="1" applyBorder="1" applyAlignment="1" applyProtection="1">
      <alignment vertical="center"/>
    </xf>
    <xf numFmtId="4" fontId="15" fillId="0" borderId="144" xfId="0" applyNumberFormat="1" applyFont="1" applyBorder="1" applyAlignment="1">
      <alignment vertical="center"/>
    </xf>
    <xf numFmtId="4" fontId="15" fillId="0" borderId="111" xfId="1" applyNumberFormat="1" applyFont="1" applyFill="1" applyBorder="1" applyAlignment="1" applyProtection="1">
      <alignment vertical="center"/>
    </xf>
    <xf numFmtId="4" fontId="15" fillId="0" borderId="112" xfId="1" applyNumberFormat="1" applyFont="1" applyFill="1" applyBorder="1" applyAlignment="1" applyProtection="1">
      <alignment vertical="center"/>
    </xf>
    <xf numFmtId="4" fontId="15" fillId="0" borderId="145" xfId="0" applyNumberFormat="1" applyFont="1" applyBorder="1" applyAlignment="1">
      <alignment vertical="center"/>
    </xf>
    <xf numFmtId="0" fontId="14" fillId="4" borderId="190" xfId="0" applyFont="1" applyFill="1" applyBorder="1" applyAlignment="1" applyProtection="1">
      <alignment vertical="center"/>
      <protection locked="0"/>
    </xf>
    <xf numFmtId="4" fontId="14" fillId="0" borderId="192" xfId="1" applyNumberFormat="1" applyFont="1" applyFill="1" applyBorder="1" applyAlignment="1" applyProtection="1">
      <alignment vertical="center"/>
    </xf>
    <xf numFmtId="4" fontId="14" fillId="0" borderId="192" xfId="0" applyNumberFormat="1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15" fillId="0" borderId="182" xfId="0" applyFont="1" applyBorder="1" applyAlignment="1">
      <alignment horizontal="center" vertical="center" wrapText="1"/>
    </xf>
    <xf numFmtId="3" fontId="15" fillId="0" borderId="182" xfId="0" applyNumberFormat="1" applyFont="1" applyBorder="1" applyAlignment="1">
      <alignment vertical="center" wrapText="1"/>
    </xf>
    <xf numFmtId="4" fontId="15" fillId="0" borderId="182" xfId="0" applyNumberFormat="1" applyFont="1" applyBorder="1" applyAlignment="1">
      <alignment horizontal="right" vertical="center" wrapText="1"/>
    </xf>
    <xf numFmtId="0" fontId="15" fillId="0" borderId="181" xfId="0" applyFont="1" applyBorder="1" applyAlignment="1">
      <alignment vertical="center" wrapText="1"/>
    </xf>
    <xf numFmtId="0" fontId="14" fillId="0" borderId="182" xfId="0" applyFont="1" applyBorder="1"/>
    <xf numFmtId="0" fontId="15" fillId="0" borderId="110" xfId="0" applyFont="1" applyBorder="1"/>
    <xf numFmtId="0" fontId="15" fillId="0" borderId="194" xfId="0" applyFont="1" applyBorder="1"/>
    <xf numFmtId="3" fontId="15" fillId="0" borderId="110" xfId="0" applyNumberFormat="1" applyFont="1" applyBorder="1"/>
    <xf numFmtId="4" fontId="15" fillId="0" borderId="189" xfId="0" applyNumberFormat="1" applyFont="1" applyBorder="1" applyAlignment="1">
      <alignment horizontal="right"/>
    </xf>
    <xf numFmtId="0" fontId="15" fillId="0" borderId="183" xfId="0" applyFont="1" applyBorder="1" applyAlignment="1">
      <alignment vertical="center"/>
    </xf>
    <xf numFmtId="0" fontId="15" fillId="0" borderId="30" xfId="0" applyFont="1" applyBorder="1" applyAlignment="1">
      <alignment horizontal="right" vertical="center"/>
    </xf>
    <xf numFmtId="0" fontId="15" fillId="0" borderId="191" xfId="0" applyFont="1" applyBorder="1" applyAlignment="1">
      <alignment horizontal="center" vertical="center"/>
    </xf>
    <xf numFmtId="4" fontId="15" fillId="0" borderId="182" xfId="1" applyNumberFormat="1" applyFont="1" applyFill="1" applyBorder="1" applyAlignment="1" applyProtection="1">
      <alignment vertical="center"/>
    </xf>
    <xf numFmtId="4" fontId="15" fillId="0" borderId="127" xfId="1" applyNumberFormat="1" applyFont="1" applyFill="1" applyBorder="1" applyAlignment="1" applyProtection="1">
      <alignment horizontal="right" vertical="center"/>
      <protection locked="0"/>
    </xf>
    <xf numFmtId="0" fontId="15" fillId="4" borderId="12" xfId="0" applyFont="1" applyFill="1" applyBorder="1" applyAlignment="1">
      <alignment vertical="center" wrapText="1"/>
    </xf>
    <xf numFmtId="0" fontId="15" fillId="4" borderId="44" xfId="0" applyFont="1" applyFill="1" applyBorder="1" applyAlignment="1">
      <alignment vertical="center" wrapText="1"/>
    </xf>
    <xf numFmtId="4" fontId="23" fillId="0" borderId="12" xfId="0" applyNumberFormat="1" applyFont="1" applyBorder="1" applyAlignment="1">
      <alignment vertical="center"/>
    </xf>
    <xf numFmtId="3" fontId="23" fillId="0" borderId="12" xfId="0" applyNumberFormat="1" applyFont="1" applyBorder="1" applyAlignment="1">
      <alignment vertical="center"/>
    </xf>
    <xf numFmtId="3" fontId="23" fillId="0" borderId="9" xfId="0" applyNumberFormat="1" applyFont="1" applyBorder="1" applyAlignment="1">
      <alignment vertical="center"/>
    </xf>
    <xf numFmtId="4" fontId="23" fillId="0" borderId="4" xfId="0" applyNumberFormat="1" applyFont="1" applyBorder="1" applyAlignment="1">
      <alignment horizontal="right" vertical="center"/>
    </xf>
    <xf numFmtId="4" fontId="23" fillId="0" borderId="11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horizontal="right" vertical="center"/>
    </xf>
    <xf numFmtId="4" fontId="23" fillId="0" borderId="11" xfId="0" applyNumberFormat="1" applyFont="1" applyBorder="1" applyAlignment="1">
      <alignment horizontal="right" vertical="center"/>
    </xf>
    <xf numFmtId="4" fontId="24" fillId="0" borderId="16" xfId="0" applyNumberFormat="1" applyFont="1" applyBorder="1" applyAlignment="1">
      <alignment horizontal="right" vertical="center"/>
    </xf>
    <xf numFmtId="4" fontId="23" fillId="0" borderId="8" xfId="0" applyNumberFormat="1" applyFont="1" applyBorder="1" applyAlignment="1">
      <alignment vertical="center"/>
    </xf>
    <xf numFmtId="4" fontId="23" fillId="0" borderId="9" xfId="0" applyNumberFormat="1" applyFont="1" applyBorder="1" applyAlignment="1">
      <alignment vertical="center"/>
    </xf>
    <xf numFmtId="4" fontId="23" fillId="0" borderId="9" xfId="0" applyNumberFormat="1" applyFont="1" applyBorder="1" applyAlignment="1">
      <alignment horizontal="right" vertical="center"/>
    </xf>
    <xf numFmtId="4" fontId="23" fillId="0" borderId="12" xfId="1" applyNumberFormat="1" applyFont="1" applyFill="1" applyBorder="1" applyAlignment="1" applyProtection="1">
      <alignment horizontal="right" vertical="center"/>
    </xf>
    <xf numFmtId="4" fontId="23" fillId="0" borderId="4" xfId="0" applyNumberFormat="1" applyFont="1" applyBorder="1" applyAlignment="1">
      <alignment vertical="center"/>
    </xf>
    <xf numFmtId="4" fontId="14" fillId="0" borderId="191" xfId="0" applyNumberFormat="1" applyFont="1" applyBorder="1" applyAlignment="1">
      <alignment vertical="center"/>
    </xf>
    <xf numFmtId="4" fontId="14" fillId="0" borderId="191" xfId="0" applyNumberFormat="1" applyFont="1" applyBorder="1" applyAlignment="1">
      <alignment horizontal="right" vertical="center"/>
    </xf>
    <xf numFmtId="4" fontId="24" fillId="0" borderId="191" xfId="0" applyNumberFormat="1" applyFont="1" applyBorder="1" applyAlignment="1">
      <alignment vertical="center"/>
    </xf>
    <xf numFmtId="4" fontId="24" fillId="0" borderId="191" xfId="0" applyNumberFormat="1" applyFont="1" applyBorder="1" applyAlignment="1">
      <alignment horizontal="right" vertical="center"/>
    </xf>
    <xf numFmtId="0" fontId="23" fillId="0" borderId="30" xfId="0" applyFont="1" applyBorder="1" applyAlignment="1">
      <alignment vertical="center"/>
    </xf>
    <xf numFmtId="4" fontId="23" fillId="0" borderId="13" xfId="0" applyNumberFormat="1" applyFont="1" applyBorder="1" applyAlignment="1">
      <alignment vertical="center"/>
    </xf>
    <xf numFmtId="4" fontId="23" fillId="0" borderId="13" xfId="0" applyNumberFormat="1" applyFont="1" applyBorder="1" applyAlignment="1">
      <alignment horizontal="right" vertical="center"/>
    </xf>
    <xf numFmtId="1" fontId="15" fillId="0" borderId="44" xfId="0" applyNumberFormat="1" applyFont="1" applyFill="1" applyBorder="1" applyAlignment="1">
      <alignment horizontal="center" vertical="center"/>
    </xf>
    <xf numFmtId="0" fontId="14" fillId="0" borderId="191" xfId="0" applyFont="1" applyBorder="1" applyAlignment="1">
      <alignment horizontal="center" vertical="center"/>
    </xf>
    <xf numFmtId="0" fontId="14" fillId="0" borderId="191" xfId="0" applyFont="1" applyBorder="1" applyAlignment="1">
      <alignment vertical="center" wrapText="1"/>
    </xf>
    <xf numFmtId="4" fontId="14" fillId="0" borderId="196" xfId="0" applyNumberFormat="1" applyFont="1" applyBorder="1" applyAlignment="1">
      <alignment vertical="center"/>
    </xf>
    <xf numFmtId="4" fontId="14" fillId="0" borderId="196" xfId="0" applyNumberFormat="1" applyFont="1" applyBorder="1" applyAlignment="1">
      <alignment horizontal="right" vertical="center"/>
    </xf>
    <xf numFmtId="3" fontId="14" fillId="0" borderId="196" xfId="0" applyNumberFormat="1" applyFont="1" applyBorder="1" applyAlignment="1">
      <alignment vertical="center"/>
    </xf>
    <xf numFmtId="4" fontId="15" fillId="0" borderId="198" xfId="0" applyNumberFormat="1" applyFont="1" applyBorder="1" applyAlignment="1">
      <alignment horizontal="right" vertical="center"/>
    </xf>
    <xf numFmtId="3" fontId="15" fillId="0" borderId="198" xfId="0" applyNumberFormat="1" applyFont="1" applyBorder="1" applyAlignment="1">
      <alignment vertical="center"/>
    </xf>
    <xf numFmtId="4" fontId="23" fillId="0" borderId="44" xfId="0" applyNumberFormat="1" applyFont="1" applyBorder="1" applyAlignment="1">
      <alignment vertical="center"/>
    </xf>
    <xf numFmtId="4" fontId="15" fillId="0" borderId="200" xfId="0" applyNumberFormat="1" applyFont="1" applyBorder="1" applyAlignment="1">
      <alignment horizontal="right" vertical="center"/>
    </xf>
    <xf numFmtId="0" fontId="14" fillId="0" borderId="191" xfId="0" applyFont="1" applyBorder="1" applyAlignment="1">
      <alignment vertical="center"/>
    </xf>
    <xf numFmtId="4" fontId="23" fillId="4" borderId="12" xfId="0" applyNumberFormat="1" applyFont="1" applyFill="1" applyBorder="1" applyAlignment="1">
      <alignment horizontal="right" vertical="center"/>
    </xf>
    <xf numFmtId="0" fontId="14" fillId="0" borderId="199" xfId="0" applyFont="1" applyBorder="1" applyAlignment="1">
      <alignment vertical="center"/>
    </xf>
    <xf numFmtId="49" fontId="15" fillId="0" borderId="21" xfId="0" applyNumberFormat="1" applyFont="1" applyBorder="1" applyAlignment="1" applyProtection="1">
      <alignment vertical="center"/>
      <protection locked="0"/>
    </xf>
    <xf numFmtId="0" fontId="15" fillId="0" borderId="200" xfId="0" applyFont="1" applyBorder="1"/>
    <xf numFmtId="0" fontId="15" fillId="0" borderId="201" xfId="0" applyFont="1" applyBorder="1" applyAlignment="1">
      <alignment vertical="center"/>
    </xf>
    <xf numFmtId="0" fontId="14" fillId="0" borderId="196" xfId="0" applyFont="1" applyBorder="1" applyAlignment="1">
      <alignment horizontal="center" vertical="center"/>
    </xf>
    <xf numFmtId="0" fontId="14" fillId="0" borderId="197" xfId="0" applyFont="1" applyBorder="1" applyAlignment="1">
      <alignment vertical="center" wrapText="1"/>
    </xf>
    <xf numFmtId="0" fontId="15" fillId="0" borderId="201" xfId="0" applyFont="1" applyBorder="1" applyAlignment="1">
      <alignment vertical="center" wrapText="1"/>
    </xf>
    <xf numFmtId="1" fontId="14" fillId="0" borderId="133" xfId="0" applyNumberFormat="1" applyFont="1" applyBorder="1" applyAlignment="1" applyProtection="1">
      <alignment horizontal="center" vertical="center"/>
      <protection locked="0"/>
    </xf>
    <xf numFmtId="4" fontId="23" fillId="0" borderId="131" xfId="0" applyNumberFormat="1" applyFont="1" applyBorder="1" applyAlignment="1">
      <alignment horizontal="right" vertical="center"/>
    </xf>
    <xf numFmtId="4" fontId="23" fillId="0" borderId="134" xfId="0" applyNumberFormat="1" applyFont="1" applyBorder="1" applyAlignment="1">
      <alignment horizontal="right" vertical="center"/>
    </xf>
    <xf numFmtId="3" fontId="14" fillId="0" borderId="191" xfId="0" applyNumberFormat="1" applyFont="1" applyBorder="1" applyAlignment="1">
      <alignment vertical="center"/>
    </xf>
    <xf numFmtId="0" fontId="14" fillId="0" borderId="191" xfId="0" applyFont="1" applyBorder="1"/>
    <xf numFmtId="0" fontId="15" fillId="0" borderId="200" xfId="0" applyFont="1" applyBorder="1" applyAlignment="1">
      <alignment horizontal="center" vertical="center"/>
    </xf>
    <xf numFmtId="0" fontId="15" fillId="0" borderId="200" xfId="0" applyFont="1" applyBorder="1" applyAlignment="1">
      <alignment vertical="center" wrapText="1"/>
    </xf>
    <xf numFmtId="3" fontId="15" fillId="0" borderId="200" xfId="0" applyNumberFormat="1" applyFont="1" applyBorder="1" applyAlignment="1">
      <alignment vertical="center"/>
    </xf>
    <xf numFmtId="4" fontId="15" fillId="0" borderId="200" xfId="0" applyNumberFormat="1" applyFont="1" applyBorder="1" applyAlignment="1" applyProtection="1">
      <alignment horizontal="right" vertical="center"/>
      <protection locked="0"/>
    </xf>
    <xf numFmtId="4" fontId="23" fillId="0" borderId="44" xfId="0" applyNumberFormat="1" applyFont="1" applyBorder="1" applyAlignment="1">
      <alignment horizontal="right" vertical="center"/>
    </xf>
    <xf numFmtId="3" fontId="15" fillId="0" borderId="200" xfId="0" applyNumberFormat="1" applyFont="1" applyBorder="1" applyAlignment="1">
      <alignment vertical="center" wrapText="1"/>
    </xf>
    <xf numFmtId="3" fontId="15" fillId="0" borderId="200" xfId="1" applyNumberFormat="1" applyFont="1" applyFill="1" applyBorder="1" applyAlignment="1" applyProtection="1">
      <alignment horizontal="right" vertical="center"/>
    </xf>
    <xf numFmtId="4" fontId="24" fillId="0" borderId="7" xfId="0" applyNumberFormat="1" applyFont="1" applyBorder="1" applyAlignment="1">
      <alignment horizontal="right" vertical="center"/>
    </xf>
    <xf numFmtId="3" fontId="23" fillId="0" borderId="12" xfId="0" applyNumberFormat="1" applyFont="1" applyBorder="1" applyAlignment="1" applyProtection="1">
      <alignment vertical="center"/>
      <protection locked="0"/>
    </xf>
    <xf numFmtId="4" fontId="23" fillId="0" borderId="12" xfId="0" applyNumberFormat="1" applyFont="1" applyBorder="1" applyAlignment="1" applyProtection="1">
      <alignment horizontal="right" vertical="center"/>
      <protection locked="0"/>
    </xf>
    <xf numFmtId="0" fontId="15" fillId="0" borderId="201" xfId="0" applyFont="1" applyBorder="1"/>
    <xf numFmtId="3" fontId="24" fillId="0" borderId="187" xfId="0" applyNumberFormat="1" applyFont="1" applyBorder="1" applyAlignment="1">
      <alignment horizontal="right" vertical="center"/>
    </xf>
    <xf numFmtId="4" fontId="24" fillId="0" borderId="187" xfId="0" applyNumberFormat="1" applyFont="1" applyBorder="1" applyAlignment="1">
      <alignment horizontal="right" vertical="center"/>
    </xf>
    <xf numFmtId="0" fontId="24" fillId="0" borderId="188" xfId="0" applyFont="1" applyBorder="1" applyAlignment="1">
      <alignment horizontal="center" vertical="center"/>
    </xf>
    <xf numFmtId="3" fontId="23" fillId="0" borderId="160" xfId="0" applyNumberFormat="1" applyFont="1" applyBorder="1" applyAlignment="1">
      <alignment horizontal="right" vertical="center"/>
    </xf>
    <xf numFmtId="4" fontId="23" fillId="0" borderId="160" xfId="0" applyNumberFormat="1" applyFont="1" applyBorder="1" applyAlignment="1">
      <alignment horizontal="right" vertical="center"/>
    </xf>
    <xf numFmtId="0" fontId="23" fillId="0" borderId="148" xfId="0" applyFont="1" applyBorder="1" applyAlignment="1">
      <alignment horizontal="center" vertical="center"/>
    </xf>
    <xf numFmtId="3" fontId="24" fillId="0" borderId="160" xfId="0" applyNumberFormat="1" applyFont="1" applyBorder="1"/>
    <xf numFmtId="4" fontId="15" fillId="0" borderId="78" xfId="0" applyNumberFormat="1" applyFont="1" applyBorder="1" applyAlignment="1">
      <alignment horizontal="right"/>
    </xf>
    <xf numFmtId="3" fontId="23" fillId="0" borderId="43" xfId="0" applyNumberFormat="1" applyFont="1" applyBorder="1" applyAlignment="1">
      <alignment horizontal="right" vertical="center"/>
    </xf>
    <xf numFmtId="4" fontId="15" fillId="0" borderId="83" xfId="0" applyNumberFormat="1" applyFont="1" applyBorder="1" applyAlignment="1">
      <alignment horizontal="right" vertical="center"/>
    </xf>
    <xf numFmtId="0" fontId="15" fillId="0" borderId="182" xfId="0" applyFont="1" applyBorder="1" applyAlignment="1">
      <alignment vertical="center"/>
    </xf>
    <xf numFmtId="3" fontId="24" fillId="0" borderId="57" xfId="0" applyNumberFormat="1" applyFont="1" applyBorder="1" applyAlignment="1">
      <alignment horizontal="right" vertical="center"/>
    </xf>
    <xf numFmtId="4" fontId="24" fillId="0" borderId="57" xfId="0" applyNumberFormat="1" applyFont="1" applyBorder="1" applyAlignment="1">
      <alignment horizontal="right" vertical="center"/>
    </xf>
    <xf numFmtId="4" fontId="24" fillId="0" borderId="66" xfId="0" applyNumberFormat="1" applyFont="1" applyBorder="1" applyAlignment="1">
      <alignment horizontal="right" vertical="center"/>
    </xf>
    <xf numFmtId="3" fontId="24" fillId="0" borderId="7" xfId="0" applyNumberFormat="1" applyFont="1" applyBorder="1" applyAlignment="1">
      <alignment horizontal="right" vertical="center"/>
    </xf>
    <xf numFmtId="4" fontId="24" fillId="0" borderId="68" xfId="0" applyNumberFormat="1" applyFont="1" applyBorder="1" applyAlignment="1">
      <alignment horizontal="right" vertical="center"/>
    </xf>
    <xf numFmtId="3" fontId="23" fillId="0" borderId="12" xfId="0" applyNumberFormat="1" applyFont="1" applyBorder="1" applyAlignment="1">
      <alignment horizontal="right" vertical="center"/>
    </xf>
    <xf numFmtId="3" fontId="24" fillId="0" borderId="16" xfId="0" applyNumberFormat="1" applyFont="1" applyBorder="1" applyAlignment="1">
      <alignment horizontal="right" vertical="center"/>
    </xf>
    <xf numFmtId="3" fontId="23" fillId="0" borderId="156" xfId="0" applyNumberFormat="1" applyFont="1" applyBorder="1" applyAlignment="1">
      <alignment vertical="center"/>
    </xf>
    <xf numFmtId="4" fontId="23" fillId="0" borderId="156" xfId="0" applyNumberFormat="1" applyFont="1" applyBorder="1" applyAlignment="1">
      <alignment horizontal="right" vertical="center"/>
    </xf>
    <xf numFmtId="4" fontId="23" fillId="0" borderId="157" xfId="0" applyNumberFormat="1" applyFont="1" applyBorder="1" applyAlignment="1">
      <alignment horizontal="right" vertical="center"/>
    </xf>
    <xf numFmtId="0" fontId="14" fillId="0" borderId="196" xfId="0" applyFont="1" applyBorder="1" applyAlignment="1">
      <alignment vertical="center"/>
    </xf>
    <xf numFmtId="0" fontId="15" fillId="0" borderId="196" xfId="0" applyFont="1" applyBorder="1" applyAlignment="1">
      <alignment horizontal="center" vertical="center"/>
    </xf>
    <xf numFmtId="4" fontId="14" fillId="0" borderId="200" xfId="0" applyNumberFormat="1" applyFont="1" applyBorder="1" applyAlignment="1">
      <alignment horizontal="right"/>
    </xf>
    <xf numFmtId="0" fontId="14" fillId="0" borderId="197" xfId="0" applyFont="1" applyBorder="1" applyAlignment="1">
      <alignment vertical="center"/>
    </xf>
    <xf numFmtId="4" fontId="15" fillId="0" borderId="200" xfId="0" applyNumberFormat="1" applyFont="1" applyBorder="1" applyAlignment="1">
      <alignment horizontal="right"/>
    </xf>
    <xf numFmtId="0" fontId="14" fillId="0" borderId="202" xfId="0" applyFont="1" applyBorder="1"/>
    <xf numFmtId="3" fontId="23" fillId="0" borderId="9" xfId="0" applyNumberFormat="1" applyFont="1" applyBorder="1" applyAlignment="1" applyProtection="1">
      <alignment vertical="center"/>
      <protection locked="0"/>
    </xf>
    <xf numFmtId="4" fontId="23" fillId="0" borderId="9" xfId="0" applyNumberFormat="1" applyFont="1" applyBorder="1" applyAlignment="1" applyProtection="1">
      <alignment horizontal="right" vertical="center"/>
      <protection locked="0"/>
    </xf>
    <xf numFmtId="3" fontId="24" fillId="0" borderId="10" xfId="0" applyNumberFormat="1" applyFont="1" applyBorder="1" applyAlignment="1" applyProtection="1">
      <alignment vertical="center"/>
      <protection locked="0"/>
    </xf>
    <xf numFmtId="4" fontId="24" fillId="0" borderId="10" xfId="0" applyNumberFormat="1" applyFont="1" applyBorder="1" applyAlignment="1" applyProtection="1">
      <alignment horizontal="right" vertical="center"/>
      <protection locked="0"/>
    </xf>
    <xf numFmtId="4" fontId="24" fillId="0" borderId="133" xfId="0" applyNumberFormat="1" applyFont="1" applyBorder="1" applyAlignment="1" applyProtection="1">
      <alignment horizontal="right" vertical="center"/>
      <protection locked="0"/>
    </xf>
    <xf numFmtId="4" fontId="23" fillId="0" borderId="90" xfId="0" applyNumberFormat="1" applyFont="1" applyBorder="1" applyAlignment="1" applyProtection="1">
      <alignment horizontal="right" vertical="center"/>
      <protection locked="0"/>
    </xf>
    <xf numFmtId="4" fontId="23" fillId="0" borderId="140" xfId="0" applyNumberFormat="1" applyFont="1" applyBorder="1" applyAlignment="1" applyProtection="1">
      <alignment horizontal="right" vertical="center"/>
      <protection locked="0"/>
    </xf>
    <xf numFmtId="4" fontId="23" fillId="0" borderId="142" xfId="0" applyNumberFormat="1" applyFont="1" applyBorder="1" applyAlignment="1" applyProtection="1">
      <alignment horizontal="right" vertical="center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4" fontId="14" fillId="0" borderId="198" xfId="0" applyNumberFormat="1" applyFont="1" applyBorder="1" applyAlignment="1" applyProtection="1">
      <alignment horizontal="right" vertical="center"/>
      <protection locked="0"/>
    </xf>
    <xf numFmtId="4" fontId="15" fillId="0" borderId="21" xfId="1" applyNumberFormat="1" applyFont="1" applyFill="1" applyBorder="1" applyAlignment="1" applyProtection="1">
      <alignment horizontal="right" vertical="center"/>
      <protection locked="0"/>
    </xf>
    <xf numFmtId="3" fontId="15" fillId="0" borderId="118" xfId="0" applyNumberFormat="1" applyFont="1" applyBorder="1" applyAlignment="1">
      <alignment vertical="center"/>
    </xf>
    <xf numFmtId="4" fontId="14" fillId="0" borderId="196" xfId="1" applyNumberFormat="1" applyFont="1" applyFill="1" applyBorder="1" applyAlignment="1" applyProtection="1">
      <alignment horizontal="right" vertical="center"/>
      <protection locked="0"/>
    </xf>
    <xf numFmtId="4" fontId="14" fillId="0" borderId="196" xfId="0" applyNumberFormat="1" applyFont="1" applyBorder="1" applyAlignment="1" applyProtection="1">
      <alignment horizontal="right" vertical="center"/>
      <protection locked="0"/>
    </xf>
    <xf numFmtId="0" fontId="15" fillId="0" borderId="196" xfId="0" applyFont="1" applyBorder="1" applyAlignment="1" applyProtection="1">
      <alignment horizontal="center" vertical="center"/>
      <protection locked="0"/>
    </xf>
    <xf numFmtId="0" fontId="14" fillId="0" borderId="196" xfId="0" applyFont="1" applyBorder="1" applyAlignment="1" applyProtection="1">
      <alignment vertical="center"/>
      <protection locked="0"/>
    </xf>
    <xf numFmtId="0" fontId="15" fillId="0" borderId="197" xfId="0" applyFont="1" applyBorder="1" applyAlignment="1" applyProtection="1">
      <alignment vertical="center"/>
      <protection locked="0"/>
    </xf>
    <xf numFmtId="0" fontId="15" fillId="0" borderId="200" xfId="0" applyFont="1" applyBorder="1" applyAlignment="1" applyProtection="1">
      <alignment horizontal="center" vertical="center"/>
      <protection locked="0"/>
    </xf>
    <xf numFmtId="4" fontId="15" fillId="0" borderId="200" xfId="0" applyNumberFormat="1" applyFont="1" applyBorder="1" applyAlignment="1" applyProtection="1">
      <alignment vertical="center"/>
      <protection locked="0"/>
    </xf>
    <xf numFmtId="4" fontId="15" fillId="0" borderId="200" xfId="1" applyNumberFormat="1" applyFont="1" applyFill="1" applyBorder="1" applyAlignment="1" applyProtection="1">
      <alignment horizontal="right" vertical="center"/>
      <protection locked="0"/>
    </xf>
    <xf numFmtId="0" fontId="15" fillId="0" borderId="201" xfId="0" applyFont="1" applyBorder="1" applyAlignment="1" applyProtection="1">
      <alignment vertical="center"/>
      <protection locked="0"/>
    </xf>
    <xf numFmtId="4" fontId="15" fillId="0" borderId="44" xfId="1" applyNumberFormat="1" applyFont="1" applyFill="1" applyBorder="1" applyAlignment="1" applyProtection="1">
      <alignment horizontal="right" vertical="center"/>
      <protection locked="0"/>
    </xf>
    <xf numFmtId="3" fontId="15" fillId="0" borderId="141" xfId="0" applyNumberFormat="1" applyFont="1" applyBorder="1" applyAlignment="1">
      <alignment vertical="center"/>
    </xf>
    <xf numFmtId="0" fontId="14" fillId="0" borderId="196" xfId="0" applyFont="1" applyBorder="1" applyAlignment="1" applyProtection="1">
      <alignment horizontal="center" vertical="center"/>
      <protection locked="0"/>
    </xf>
    <xf numFmtId="4" fontId="14" fillId="0" borderId="196" xfId="1" applyNumberFormat="1" applyFont="1" applyFill="1" applyBorder="1" applyAlignment="1" applyProtection="1">
      <alignment vertical="center"/>
      <protection locked="0"/>
    </xf>
    <xf numFmtId="0" fontId="14" fillId="0" borderId="197" xfId="0" applyFont="1" applyBorder="1" applyAlignment="1" applyProtection="1">
      <alignment vertical="center"/>
      <protection locked="0"/>
    </xf>
    <xf numFmtId="0" fontId="15" fillId="0" borderId="187" xfId="0" applyFont="1" applyBorder="1" applyAlignment="1" applyProtection="1">
      <alignment horizontal="center" vertical="center"/>
      <protection locked="0"/>
    </xf>
    <xf numFmtId="3" fontId="14" fillId="0" borderId="196" xfId="0" applyNumberFormat="1" applyFont="1" applyBorder="1" applyAlignment="1" applyProtection="1">
      <alignment vertical="center"/>
      <protection locked="0"/>
    </xf>
    <xf numFmtId="4" fontId="15" fillId="0" borderId="200" xfId="1" applyNumberFormat="1" applyFont="1" applyFill="1" applyBorder="1" applyAlignment="1" applyProtection="1">
      <alignment vertical="center"/>
      <protection locked="0"/>
    </xf>
    <xf numFmtId="3" fontId="15" fillId="0" borderId="200" xfId="0" applyNumberFormat="1" applyFont="1" applyBorder="1" applyAlignment="1" applyProtection="1">
      <alignment vertical="center"/>
      <protection locked="0"/>
    </xf>
    <xf numFmtId="4" fontId="14" fillId="0" borderId="196" xfId="0" applyNumberFormat="1" applyFont="1" applyBorder="1" applyAlignment="1" applyProtection="1">
      <alignment vertical="center"/>
      <protection locked="0"/>
    </xf>
    <xf numFmtId="3" fontId="15" fillId="0" borderId="42" xfId="0" applyNumberFormat="1" applyFont="1" applyBorder="1" applyAlignment="1" applyProtection="1">
      <alignment vertical="center"/>
      <protection locked="0"/>
    </xf>
    <xf numFmtId="3" fontId="15" fillId="0" borderId="182" xfId="0" applyNumberFormat="1" applyFont="1" applyBorder="1" applyAlignment="1" applyProtection="1">
      <alignment vertical="center"/>
      <protection locked="0"/>
    </xf>
    <xf numFmtId="4" fontId="23" fillId="0" borderId="21" xfId="0" applyNumberFormat="1" applyFont="1" applyBorder="1" applyAlignment="1" applyProtection="1">
      <alignment horizontal="right" vertical="center"/>
      <protection locked="0"/>
    </xf>
    <xf numFmtId="1" fontId="14" fillId="0" borderId="196" xfId="0" applyNumberFormat="1" applyFont="1" applyBorder="1" applyAlignment="1" applyProtection="1">
      <alignment horizontal="center" vertical="center"/>
      <protection locked="0"/>
    </xf>
    <xf numFmtId="0" fontId="15" fillId="0" borderId="198" xfId="0" applyFont="1" applyBorder="1" applyAlignment="1" applyProtection="1">
      <alignment horizontal="center" vertical="center"/>
      <protection locked="0"/>
    </xf>
    <xf numFmtId="0" fontId="15" fillId="0" borderId="191" xfId="0" applyFont="1" applyBorder="1" applyAlignment="1" applyProtection="1">
      <alignment horizontal="center" vertical="center"/>
      <protection locked="0"/>
    </xf>
    <xf numFmtId="0" fontId="14" fillId="0" borderId="191" xfId="0" applyFont="1" applyBorder="1" applyAlignment="1" applyProtection="1">
      <alignment vertical="center" wrapText="1"/>
      <protection locked="0"/>
    </xf>
    <xf numFmtId="4" fontId="14" fillId="0" borderId="191" xfId="0" applyNumberFormat="1" applyFont="1" applyBorder="1" applyAlignment="1" applyProtection="1">
      <alignment vertical="center"/>
      <protection locked="0"/>
    </xf>
    <xf numFmtId="4" fontId="14" fillId="0" borderId="191" xfId="0" applyNumberFormat="1" applyFont="1" applyBorder="1" applyAlignment="1" applyProtection="1">
      <alignment horizontal="right" vertical="center"/>
      <protection locked="0"/>
    </xf>
    <xf numFmtId="0" fontId="14" fillId="0" borderId="198" xfId="0" applyFont="1" applyBorder="1" applyAlignment="1" applyProtection="1">
      <alignment vertical="center"/>
      <protection locked="0"/>
    </xf>
    <xf numFmtId="4" fontId="23" fillId="0" borderId="111" xfId="0" applyNumberFormat="1" applyFont="1" applyBorder="1" applyAlignment="1">
      <alignment horizontal="right" vertical="center"/>
    </xf>
    <xf numFmtId="3" fontId="23" fillId="0" borderId="111" xfId="0" applyNumberFormat="1" applyFont="1" applyBorder="1" applyAlignment="1">
      <alignment vertical="center"/>
    </xf>
    <xf numFmtId="0" fontId="23" fillId="0" borderId="111" xfId="0" applyFont="1" applyBorder="1" applyAlignment="1">
      <alignment vertical="center"/>
    </xf>
    <xf numFmtId="3" fontId="14" fillId="0" borderId="191" xfId="1" applyNumberFormat="1" applyFont="1" applyFill="1" applyBorder="1" applyAlignment="1" applyProtection="1">
      <alignment horizontal="right" vertical="center"/>
    </xf>
    <xf numFmtId="0" fontId="15" fillId="0" borderId="200" xfId="0" applyFont="1" applyBorder="1" applyAlignment="1">
      <alignment vertical="center"/>
    </xf>
    <xf numFmtId="0" fontId="15" fillId="0" borderId="203" xfId="0" applyFont="1" applyBorder="1" applyAlignment="1">
      <alignment horizontal="center" vertical="center"/>
    </xf>
    <xf numFmtId="0" fontId="15" fillId="0" borderId="117" xfId="0" applyFont="1" applyBorder="1" applyAlignment="1">
      <alignment vertical="center" wrapText="1"/>
    </xf>
    <xf numFmtId="0" fontId="14" fillId="0" borderId="204" xfId="0" applyFont="1" applyBorder="1" applyAlignment="1">
      <alignment vertical="center"/>
    </xf>
    <xf numFmtId="0" fontId="14" fillId="0" borderId="196" xfId="0" applyFont="1" applyBorder="1"/>
    <xf numFmtId="0" fontId="14" fillId="0" borderId="187" xfId="0" applyFont="1" applyBorder="1" applyAlignment="1" applyProtection="1">
      <alignment vertical="center"/>
      <protection locked="0"/>
    </xf>
    <xf numFmtId="0" fontId="14" fillId="0" borderId="162" xfId="0" applyFont="1" applyBorder="1" applyAlignment="1">
      <alignment vertical="center"/>
    </xf>
    <xf numFmtId="0" fontId="15" fillId="0" borderId="205" xfId="0" applyFont="1" applyBorder="1" applyAlignment="1">
      <alignment horizontal="center" vertical="center"/>
    </xf>
    <xf numFmtId="4" fontId="15" fillId="0" borderId="206" xfId="0" applyNumberFormat="1" applyFont="1" applyBorder="1" applyAlignment="1">
      <alignment vertical="center"/>
    </xf>
    <xf numFmtId="4" fontId="23" fillId="0" borderId="195" xfId="0" applyNumberFormat="1" applyFont="1" applyBorder="1" applyAlignment="1">
      <alignment horizontal="right" vertical="center"/>
    </xf>
    <xf numFmtId="0" fontId="15" fillId="0" borderId="207" xfId="0" applyFont="1" applyBorder="1"/>
    <xf numFmtId="3" fontId="14" fillId="0" borderId="196" xfId="0" applyNumberFormat="1" applyFont="1" applyBorder="1"/>
    <xf numFmtId="0" fontId="14" fillId="0" borderId="197" xfId="0" applyFont="1" applyBorder="1"/>
    <xf numFmtId="3" fontId="14" fillId="0" borderId="196" xfId="0" applyNumberFormat="1" applyFont="1" applyBorder="1" applyAlignment="1">
      <alignment vertical="center" wrapText="1"/>
    </xf>
    <xf numFmtId="4" fontId="14" fillId="0" borderId="196" xfId="0" applyNumberFormat="1" applyFont="1" applyBorder="1" applyAlignment="1">
      <alignment horizontal="right" vertical="center" wrapText="1"/>
    </xf>
    <xf numFmtId="4" fontId="15" fillId="0" borderId="200" xfId="0" applyNumberFormat="1" applyFont="1" applyBorder="1" applyAlignment="1">
      <alignment horizontal="right" vertical="center" wrapText="1"/>
    </xf>
    <xf numFmtId="3" fontId="14" fillId="0" borderId="191" xfId="1" applyNumberFormat="1" applyFont="1" applyFill="1" applyBorder="1" applyAlignment="1" applyProtection="1">
      <alignment vertical="center"/>
    </xf>
    <xf numFmtId="4" fontId="14" fillId="0" borderId="191" xfId="1" applyNumberFormat="1" applyFont="1" applyFill="1" applyBorder="1" applyAlignment="1" applyProtection="1">
      <alignment horizontal="right" vertical="center"/>
    </xf>
    <xf numFmtId="0" fontId="15" fillId="0" borderId="45" xfId="0" applyFont="1" applyFill="1" applyBorder="1" applyAlignment="1">
      <alignment vertical="center"/>
    </xf>
    <xf numFmtId="49" fontId="14" fillId="0" borderId="191" xfId="0" applyNumberFormat="1" applyFont="1" applyBorder="1" applyAlignment="1">
      <alignment horizontal="center" vertical="center"/>
    </xf>
    <xf numFmtId="3" fontId="15" fillId="0" borderId="191" xfId="0" applyNumberFormat="1" applyFont="1" applyBorder="1" applyAlignment="1">
      <alignment horizontal="center" vertical="center"/>
    </xf>
    <xf numFmtId="4" fontId="15" fillId="0" borderId="191" xfId="0" applyNumberFormat="1" applyFont="1" applyBorder="1" applyAlignment="1">
      <alignment vertical="center"/>
    </xf>
    <xf numFmtId="3" fontId="14" fillId="0" borderId="180" xfId="0" applyNumberFormat="1" applyFont="1" applyBorder="1" applyAlignment="1">
      <alignment vertical="center"/>
    </xf>
    <xf numFmtId="0" fontId="15" fillId="0" borderId="13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vertical="center"/>
      <protection locked="0"/>
    </xf>
    <xf numFmtId="0" fontId="14" fillId="0" borderId="3" xfId="0" applyFont="1" applyBorder="1" applyAlignment="1">
      <alignment horizontal="center" vertical="center"/>
    </xf>
    <xf numFmtId="4" fontId="24" fillId="0" borderId="196" xfId="0" applyNumberFormat="1" applyFont="1" applyBorder="1" applyAlignment="1">
      <alignment horizontal="right" vertical="center"/>
    </xf>
    <xf numFmtId="4" fontId="15" fillId="0" borderId="137" xfId="1" applyNumberFormat="1" applyFont="1" applyFill="1" applyBorder="1" applyAlignment="1" applyProtection="1">
      <alignment horizontal="right" vertical="center"/>
    </xf>
    <xf numFmtId="4" fontId="23" fillId="0" borderId="137" xfId="0" applyNumberFormat="1" applyFont="1" applyBorder="1" applyAlignment="1">
      <alignment horizontal="right" vertical="center"/>
    </xf>
    <xf numFmtId="4" fontId="23" fillId="0" borderId="209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vertical="center" wrapText="1"/>
    </xf>
    <xf numFmtId="3" fontId="15" fillId="0" borderId="14" xfId="0" applyNumberFormat="1" applyFont="1" applyFill="1" applyBorder="1" applyAlignment="1">
      <alignment vertical="center"/>
    </xf>
    <xf numFmtId="4" fontId="15" fillId="0" borderId="200" xfId="1" applyNumberFormat="1" applyFont="1" applyFill="1" applyBorder="1" applyAlignment="1" applyProtection="1">
      <alignment horizontal="right" vertical="center"/>
    </xf>
    <xf numFmtId="3" fontId="23" fillId="0" borderId="200" xfId="0" applyNumberFormat="1" applyFont="1" applyBorder="1" applyAlignment="1">
      <alignment horizontal="right" vertical="center"/>
    </xf>
    <xf numFmtId="4" fontId="23" fillId="0" borderId="200" xfId="0" applyNumberFormat="1" applyFont="1" applyBorder="1" applyAlignment="1">
      <alignment horizontal="right" vertical="center"/>
    </xf>
    <xf numFmtId="0" fontId="0" fillId="0" borderId="14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27" fillId="0" borderId="11" xfId="0" applyFont="1" applyBorder="1"/>
    <xf numFmtId="0" fontId="0" fillId="0" borderId="11" xfId="0" applyBorder="1"/>
    <xf numFmtId="0" fontId="7" fillId="0" borderId="3" xfId="0" applyFont="1" applyBorder="1" applyAlignment="1">
      <alignment horizontal="center" vertical="center"/>
    </xf>
    <xf numFmtId="0" fontId="0" fillId="0" borderId="18" xfId="0" applyBorder="1"/>
    <xf numFmtId="4" fontId="15" fillId="0" borderId="187" xfId="1" applyNumberFormat="1" applyFont="1" applyFill="1" applyBorder="1" applyAlignment="1" applyProtection="1">
      <alignment horizontal="right" vertical="center"/>
    </xf>
    <xf numFmtId="4" fontId="15" fillId="0" borderId="187" xfId="1" applyNumberFormat="1" applyFont="1" applyFill="1" applyBorder="1" applyAlignment="1" applyProtection="1">
      <alignment vertical="center"/>
    </xf>
    <xf numFmtId="3" fontId="15" fillId="0" borderId="187" xfId="0" applyNumberFormat="1" applyFont="1" applyBorder="1" applyAlignment="1">
      <alignment horizontal="right" vertical="center"/>
    </xf>
    <xf numFmtId="4" fontId="15" fillId="0" borderId="187" xfId="0" applyNumberFormat="1" applyFont="1" applyBorder="1" applyAlignment="1">
      <alignment vertical="center"/>
    </xf>
    <xf numFmtId="0" fontId="15" fillId="0" borderId="188" xfId="0" applyFont="1" applyBorder="1" applyAlignment="1">
      <alignment vertical="center"/>
    </xf>
    <xf numFmtId="4" fontId="14" fillId="0" borderId="212" xfId="1" applyNumberFormat="1" applyFont="1" applyFill="1" applyBorder="1" applyAlignment="1" applyProtection="1">
      <alignment vertical="center"/>
    </xf>
    <xf numFmtId="4" fontId="14" fillId="0" borderId="213" xfId="0" applyNumberFormat="1" applyFont="1" applyBorder="1" applyAlignment="1">
      <alignment vertical="center"/>
    </xf>
    <xf numFmtId="0" fontId="15" fillId="0" borderId="218" xfId="0" applyFont="1" applyBorder="1" applyAlignment="1">
      <alignment horizontal="center"/>
    </xf>
    <xf numFmtId="0" fontId="15" fillId="0" borderId="219" xfId="0" applyFont="1" applyBorder="1"/>
    <xf numFmtId="0" fontId="15" fillId="0" borderId="220" xfId="0" applyFont="1" applyBorder="1"/>
    <xf numFmtId="3" fontId="15" fillId="0" borderId="219" xfId="0" applyNumberFormat="1" applyFont="1" applyBorder="1"/>
    <xf numFmtId="4" fontId="15" fillId="0" borderId="220" xfId="0" applyNumberFormat="1" applyFont="1" applyBorder="1" applyAlignment="1">
      <alignment horizontal="right"/>
    </xf>
    <xf numFmtId="4" fontId="23" fillId="0" borderId="220" xfId="0" applyNumberFormat="1" applyFont="1" applyBorder="1" applyAlignment="1">
      <alignment horizontal="right"/>
    </xf>
    <xf numFmtId="4" fontId="15" fillId="0" borderId="162" xfId="0" applyNumberFormat="1" applyFont="1" applyBorder="1" applyAlignment="1" applyProtection="1">
      <alignment vertical="center"/>
      <protection locked="0"/>
    </xf>
    <xf numFmtId="4" fontId="15" fillId="0" borderId="162" xfId="0" applyNumberFormat="1" applyFont="1" applyBorder="1" applyAlignment="1" applyProtection="1">
      <alignment horizontal="right" vertical="center"/>
      <protection locked="0"/>
    </xf>
    <xf numFmtId="3" fontId="15" fillId="0" borderId="162" xfId="0" applyNumberFormat="1" applyFont="1" applyBorder="1" applyAlignment="1" applyProtection="1">
      <alignment vertical="center"/>
      <protection locked="0"/>
    </xf>
    <xf numFmtId="4" fontId="23" fillId="0" borderId="44" xfId="0" applyNumberFormat="1" applyFont="1" applyBorder="1" applyAlignment="1" applyProtection="1">
      <alignment horizontal="right" vertical="center"/>
      <protection locked="0"/>
    </xf>
    <xf numFmtId="3" fontId="23" fillId="0" borderId="4" xfId="0" applyNumberFormat="1" applyFont="1" applyBorder="1" applyAlignment="1" applyProtection="1">
      <alignment vertical="center"/>
      <protection locked="0"/>
    </xf>
    <xf numFmtId="4" fontId="23" fillId="0" borderId="4" xfId="0" applyNumberFormat="1" applyFont="1" applyBorder="1" applyAlignment="1" applyProtection="1">
      <alignment horizontal="right" vertical="center"/>
      <protection locked="0"/>
    </xf>
    <xf numFmtId="4" fontId="24" fillId="0" borderId="153" xfId="0" applyNumberFormat="1" applyFont="1" applyBorder="1" applyAlignment="1" applyProtection="1">
      <alignment horizontal="right" vertical="center"/>
      <protection locked="0"/>
    </xf>
    <xf numFmtId="1" fontId="14" fillId="0" borderId="196" xfId="0" applyNumberFormat="1" applyFont="1" applyBorder="1" applyAlignment="1">
      <alignment horizontal="center" vertical="center"/>
    </xf>
    <xf numFmtId="4" fontId="14" fillId="0" borderId="196" xfId="1" applyNumberFormat="1" applyFont="1" applyFill="1" applyBorder="1" applyAlignment="1" applyProtection="1">
      <alignment vertical="center"/>
    </xf>
    <xf numFmtId="4" fontId="14" fillId="0" borderId="196" xfId="1" applyNumberFormat="1" applyFont="1" applyFill="1" applyBorder="1" applyAlignment="1" applyProtection="1">
      <alignment horizontal="right" vertical="center"/>
    </xf>
    <xf numFmtId="0" fontId="15" fillId="0" borderId="187" xfId="0" applyFont="1" applyBorder="1" applyAlignment="1">
      <alignment vertical="center"/>
    </xf>
    <xf numFmtId="1" fontId="15" fillId="0" borderId="196" xfId="0" applyNumberFormat="1" applyFont="1" applyBorder="1" applyAlignment="1">
      <alignment horizontal="center"/>
    </xf>
    <xf numFmtId="4" fontId="14" fillId="0" borderId="196" xfId="0" applyNumberFormat="1" applyFont="1" applyBorder="1"/>
    <xf numFmtId="4" fontId="14" fillId="0" borderId="196" xfId="0" applyNumberFormat="1" applyFont="1" applyBorder="1" applyAlignment="1">
      <alignment horizontal="right"/>
    </xf>
    <xf numFmtId="1" fontId="15" fillId="0" borderId="137" xfId="0" applyNumberFormat="1" applyFont="1" applyBorder="1" applyAlignment="1">
      <alignment horizontal="center"/>
    </xf>
    <xf numFmtId="0" fontId="15" fillId="0" borderId="137" xfId="0" applyFont="1" applyBorder="1" applyAlignment="1">
      <alignment vertical="center"/>
    </xf>
    <xf numFmtId="4" fontId="15" fillId="0" borderId="137" xfId="0" applyNumberFormat="1" applyFont="1" applyBorder="1"/>
    <xf numFmtId="4" fontId="15" fillId="0" borderId="137" xfId="0" applyNumberFormat="1" applyFont="1" applyBorder="1" applyAlignment="1">
      <alignment horizontal="right"/>
    </xf>
    <xf numFmtId="3" fontId="15" fillId="0" borderId="137" xfId="0" applyNumberFormat="1" applyFont="1" applyBorder="1"/>
    <xf numFmtId="4" fontId="15" fillId="0" borderId="209" xfId="0" applyNumberFormat="1" applyFont="1" applyBorder="1" applyAlignment="1">
      <alignment horizontal="right"/>
    </xf>
    <xf numFmtId="0" fontId="15" fillId="0" borderId="136" xfId="0" applyFont="1" applyBorder="1"/>
    <xf numFmtId="49" fontId="15" fillId="0" borderId="187" xfId="0" applyNumberFormat="1" applyFont="1" applyBorder="1" applyAlignment="1">
      <alignment horizontal="center" vertical="center"/>
    </xf>
    <xf numFmtId="3" fontId="15" fillId="0" borderId="187" xfId="0" applyNumberFormat="1" applyFont="1" applyBorder="1" applyAlignment="1">
      <alignment vertical="center" wrapText="1"/>
    </xf>
    <xf numFmtId="3" fontId="15" fillId="0" borderId="187" xfId="0" applyNumberFormat="1" applyFont="1" applyBorder="1" applyAlignment="1">
      <alignment vertical="center"/>
    </xf>
    <xf numFmtId="4" fontId="15" fillId="0" borderId="187" xfId="0" applyNumberFormat="1" applyFont="1" applyBorder="1" applyAlignment="1">
      <alignment horizontal="right" vertical="center"/>
    </xf>
    <xf numFmtId="0" fontId="15" fillId="0" borderId="159" xfId="0" applyFont="1" applyBorder="1" applyAlignment="1">
      <alignment vertical="center"/>
    </xf>
    <xf numFmtId="0" fontId="15" fillId="0" borderId="220" xfId="0" applyFont="1" applyBorder="1" applyAlignment="1">
      <alignment horizontal="center" vertical="center"/>
    </xf>
    <xf numFmtId="0" fontId="15" fillId="0" borderId="220" xfId="0" applyFont="1" applyBorder="1" applyAlignment="1">
      <alignment vertical="center"/>
    </xf>
    <xf numFmtId="4" fontId="15" fillId="0" borderId="219" xfId="0" applyNumberFormat="1" applyFont="1" applyBorder="1" applyAlignment="1">
      <alignment vertical="center"/>
    </xf>
    <xf numFmtId="3" fontId="23" fillId="0" borderId="220" xfId="0" applyNumberFormat="1" applyFont="1" applyBorder="1" applyAlignment="1">
      <alignment vertical="center"/>
    </xf>
    <xf numFmtId="4" fontId="23" fillId="0" borderId="220" xfId="0" applyNumberFormat="1" applyFont="1" applyBorder="1" applyAlignment="1">
      <alignment horizontal="right" vertical="center"/>
    </xf>
    <xf numFmtId="0" fontId="23" fillId="0" borderId="220" xfId="0" applyFont="1" applyBorder="1" applyAlignment="1">
      <alignment vertical="center"/>
    </xf>
    <xf numFmtId="3" fontId="23" fillId="0" borderId="44" xfId="0" applyNumberFormat="1" applyFont="1" applyBorder="1" applyAlignment="1">
      <alignment vertical="center"/>
    </xf>
    <xf numFmtId="0" fontId="15" fillId="0" borderId="221" xfId="0" applyFont="1" applyBorder="1" applyAlignment="1">
      <alignment horizontal="center" vertical="center"/>
    </xf>
    <xf numFmtId="49" fontId="15" fillId="0" borderId="221" xfId="0" applyNumberFormat="1" applyFont="1" applyBorder="1" applyAlignment="1">
      <alignment vertical="center"/>
    </xf>
    <xf numFmtId="3" fontId="15" fillId="0" borderId="221" xfId="0" applyNumberFormat="1" applyFont="1" applyBorder="1" applyAlignment="1">
      <alignment vertical="center"/>
    </xf>
    <xf numFmtId="4" fontId="15" fillId="0" borderId="221" xfId="0" applyNumberFormat="1" applyFont="1" applyBorder="1" applyAlignment="1">
      <alignment horizontal="right" vertical="center"/>
    </xf>
    <xf numFmtId="0" fontId="15" fillId="0" borderId="222" xfId="0" applyFont="1" applyBorder="1" applyAlignment="1">
      <alignment vertical="center"/>
    </xf>
    <xf numFmtId="0" fontId="15" fillId="0" borderId="223" xfId="0" applyFont="1" applyBorder="1" applyAlignment="1">
      <alignment horizontal="center" vertical="center"/>
    </xf>
    <xf numFmtId="0" fontId="15" fillId="0" borderId="224" xfId="0" applyFont="1" applyBorder="1" applyAlignment="1">
      <alignment horizontal="center" vertical="center"/>
    </xf>
    <xf numFmtId="0" fontId="14" fillId="0" borderId="224" xfId="0" applyFont="1" applyBorder="1" applyAlignment="1">
      <alignment vertical="center"/>
    </xf>
    <xf numFmtId="3" fontId="14" fillId="0" borderId="224" xfId="0" applyNumberFormat="1" applyFont="1" applyBorder="1" applyAlignment="1">
      <alignment vertical="center"/>
    </xf>
    <xf numFmtId="4" fontId="14" fillId="0" borderId="224" xfId="0" applyNumberFormat="1" applyFont="1" applyBorder="1" applyAlignment="1">
      <alignment horizontal="right" vertical="center"/>
    </xf>
    <xf numFmtId="0" fontId="14" fillId="0" borderId="225" xfId="0" applyFont="1" applyBorder="1" applyAlignment="1">
      <alignment vertical="center"/>
    </xf>
    <xf numFmtId="4" fontId="23" fillId="0" borderId="44" xfId="0" applyNumberFormat="1" applyFont="1" applyBorder="1" applyAlignment="1">
      <alignment horizontal="right" vertical="center" wrapText="1"/>
    </xf>
    <xf numFmtId="0" fontId="14" fillId="0" borderId="223" xfId="0" applyFont="1" applyBorder="1" applyAlignment="1">
      <alignment horizontal="center" vertical="center"/>
    </xf>
    <xf numFmtId="0" fontId="14" fillId="0" borderId="223" xfId="0" applyFont="1" applyBorder="1" applyAlignment="1">
      <alignment vertical="center"/>
    </xf>
    <xf numFmtId="3" fontId="14" fillId="0" borderId="223" xfId="1" applyNumberFormat="1" applyFont="1" applyFill="1" applyBorder="1" applyAlignment="1" applyProtection="1">
      <alignment vertical="center"/>
    </xf>
    <xf numFmtId="4" fontId="14" fillId="0" borderId="226" xfId="1" applyNumberFormat="1" applyFont="1" applyFill="1" applyBorder="1" applyAlignment="1" applyProtection="1">
      <alignment horizontal="right" vertical="center"/>
    </xf>
    <xf numFmtId="3" fontId="14" fillId="0" borderId="226" xfId="0" applyNumberFormat="1" applyFont="1" applyBorder="1" applyAlignment="1">
      <alignment vertical="center"/>
    </xf>
    <xf numFmtId="4" fontId="14" fillId="0" borderId="226" xfId="0" applyNumberFormat="1" applyFont="1" applyBorder="1" applyAlignment="1">
      <alignment horizontal="right" vertical="center"/>
    </xf>
    <xf numFmtId="0" fontId="14" fillId="0" borderId="227" xfId="0" applyFont="1" applyBorder="1" applyAlignment="1">
      <alignment vertical="center"/>
    </xf>
    <xf numFmtId="0" fontId="15" fillId="4" borderId="223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3" fontId="15" fillId="4" borderId="44" xfId="0" applyNumberFormat="1" applyFont="1" applyFill="1" applyBorder="1" applyAlignment="1">
      <alignment vertical="center"/>
    </xf>
    <xf numFmtId="0" fontId="14" fillId="4" borderId="45" xfId="0" applyFont="1" applyFill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0" fillId="0" borderId="4" xfId="0" applyBorder="1"/>
    <xf numFmtId="1" fontId="15" fillId="0" borderId="124" xfId="0" applyNumberFormat="1" applyFont="1" applyBorder="1" applyAlignment="1">
      <alignment horizontal="center" vertical="center"/>
    </xf>
    <xf numFmtId="4" fontId="15" fillId="0" borderId="124" xfId="0" applyNumberFormat="1" applyFont="1" applyBorder="1" applyAlignment="1" applyProtection="1">
      <alignment vertical="center"/>
      <protection locked="0"/>
    </xf>
    <xf numFmtId="0" fontId="14" fillId="0" borderId="24" xfId="0" applyFont="1" applyBorder="1" applyAlignment="1" applyProtection="1">
      <alignment vertical="center"/>
      <protection locked="0"/>
    </xf>
    <xf numFmtId="3" fontId="15" fillId="4" borderId="21" xfId="0" applyNumberFormat="1" applyFont="1" applyFill="1" applyBorder="1" applyAlignment="1" applyProtection="1">
      <alignment vertical="center"/>
      <protection locked="0"/>
    </xf>
    <xf numFmtId="4" fontId="15" fillId="4" borderId="223" xfId="1" applyNumberFormat="1" applyFont="1" applyFill="1" applyBorder="1" applyAlignment="1" applyProtection="1">
      <alignment horizontal="right" vertical="center"/>
      <protection locked="0"/>
    </xf>
    <xf numFmtId="4" fontId="15" fillId="0" borderId="223" xfId="0" applyNumberFormat="1" applyFont="1" applyBorder="1" applyAlignment="1" applyProtection="1">
      <alignment horizontal="right" vertical="center"/>
      <protection locked="0"/>
    </xf>
    <xf numFmtId="3" fontId="15" fillId="0" borderId="223" xfId="0" applyNumberFormat="1" applyFont="1" applyBorder="1" applyAlignment="1" applyProtection="1">
      <alignment vertical="center"/>
      <protection locked="0"/>
    </xf>
    <xf numFmtId="0" fontId="15" fillId="4" borderId="229" xfId="0" applyFont="1" applyFill="1" applyBorder="1" applyAlignment="1" applyProtection="1">
      <alignment horizontal="center" vertical="center"/>
      <protection locked="0"/>
    </xf>
    <xf numFmtId="0" fontId="15" fillId="0" borderId="229" xfId="0" applyFont="1" applyBorder="1" applyAlignment="1">
      <alignment vertical="center" wrapText="1"/>
    </xf>
    <xf numFmtId="4" fontId="15" fillId="4" borderId="229" xfId="1" applyNumberFormat="1" applyFont="1" applyFill="1" applyBorder="1" applyAlignment="1" applyProtection="1">
      <alignment horizontal="right" vertical="center"/>
      <protection locked="0"/>
    </xf>
    <xf numFmtId="4" fontId="15" fillId="0" borderId="229" xfId="0" applyNumberFormat="1" applyFont="1" applyBorder="1" applyAlignment="1" applyProtection="1">
      <alignment horizontal="right" vertical="center"/>
      <protection locked="0"/>
    </xf>
    <xf numFmtId="3" fontId="15" fillId="0" borderId="229" xfId="0" applyNumberFormat="1" applyFont="1" applyBorder="1" applyAlignment="1" applyProtection="1">
      <alignment vertical="center"/>
      <protection locked="0"/>
    </xf>
    <xf numFmtId="0" fontId="15" fillId="0" borderId="229" xfId="0" applyFont="1" applyBorder="1" applyAlignment="1" applyProtection="1">
      <alignment vertical="center"/>
      <protection locked="0"/>
    </xf>
    <xf numFmtId="0" fontId="14" fillId="0" borderId="25" xfId="0" applyFont="1" applyFill="1" applyBorder="1" applyAlignment="1">
      <alignment horizontal="center" vertical="center"/>
    </xf>
    <xf numFmtId="1" fontId="15" fillId="0" borderId="229" xfId="0" applyNumberFormat="1" applyFont="1" applyFill="1" applyBorder="1" applyAlignment="1">
      <alignment horizontal="center" vertical="center"/>
    </xf>
    <xf numFmtId="3" fontId="15" fillId="0" borderId="229" xfId="1" applyNumberFormat="1" applyFont="1" applyFill="1" applyBorder="1" applyAlignment="1" applyProtection="1">
      <alignment horizontal="right" vertical="center"/>
    </xf>
    <xf numFmtId="4" fontId="15" fillId="0" borderId="229" xfId="0" applyNumberFormat="1" applyFont="1" applyBorder="1" applyAlignment="1">
      <alignment horizontal="right" vertical="center"/>
    </xf>
    <xf numFmtId="0" fontId="15" fillId="0" borderId="229" xfId="0" applyFont="1" applyFill="1" applyBorder="1" applyAlignment="1">
      <alignment vertical="center"/>
    </xf>
    <xf numFmtId="3" fontId="14" fillId="0" borderId="229" xfId="1" applyNumberFormat="1" applyFont="1" applyFill="1" applyBorder="1" applyAlignment="1" applyProtection="1">
      <alignment horizontal="right" vertical="center"/>
    </xf>
    <xf numFmtId="4" fontId="14" fillId="0" borderId="229" xfId="0" applyNumberFormat="1" applyFont="1" applyBorder="1" applyAlignment="1">
      <alignment horizontal="right" vertical="center"/>
    </xf>
    <xf numFmtId="3" fontId="15" fillId="0" borderId="43" xfId="0" applyNumberFormat="1" applyFont="1" applyBorder="1" applyAlignment="1">
      <alignment horizontal="right" vertical="center"/>
    </xf>
    <xf numFmtId="1" fontId="15" fillId="0" borderId="230" xfId="0" applyNumberFormat="1" applyFont="1" applyFill="1" applyBorder="1" applyAlignment="1">
      <alignment horizontal="center" vertical="center"/>
    </xf>
    <xf numFmtId="0" fontId="15" fillId="0" borderId="230" xfId="0" applyFont="1" applyBorder="1" applyAlignment="1">
      <alignment vertical="center"/>
    </xf>
    <xf numFmtId="3" fontId="15" fillId="0" borderId="230" xfId="1" applyNumberFormat="1" applyFont="1" applyFill="1" applyBorder="1" applyAlignment="1" applyProtection="1">
      <alignment horizontal="right" vertical="center"/>
    </xf>
    <xf numFmtId="4" fontId="15" fillId="0" borderId="230" xfId="0" applyNumberFormat="1" applyFont="1" applyBorder="1" applyAlignment="1">
      <alignment horizontal="right" vertical="center"/>
    </xf>
    <xf numFmtId="4" fontId="15" fillId="0" borderId="231" xfId="0" applyNumberFormat="1" applyFont="1" applyBorder="1" applyAlignment="1">
      <alignment horizontal="right" vertical="center"/>
    </xf>
    <xf numFmtId="0" fontId="15" fillId="0" borderId="232" xfId="0" applyFont="1" applyFill="1" applyBorder="1" applyAlignment="1">
      <alignment vertical="center"/>
    </xf>
    <xf numFmtId="1" fontId="14" fillId="0" borderId="223" xfId="0" applyNumberFormat="1" applyFont="1" applyFill="1" applyBorder="1" applyAlignment="1">
      <alignment vertical="center"/>
    </xf>
    <xf numFmtId="1" fontId="14" fillId="0" borderId="233" xfId="0" applyNumberFormat="1" applyFont="1" applyFill="1" applyBorder="1" applyAlignment="1">
      <alignment vertical="center"/>
    </xf>
    <xf numFmtId="0" fontId="14" fillId="0" borderId="226" xfId="0" applyFont="1" applyBorder="1" applyAlignment="1">
      <alignment horizontal="center" vertical="center"/>
    </xf>
    <xf numFmtId="1" fontId="14" fillId="0" borderId="234" xfId="0" applyNumberFormat="1" applyFont="1" applyFill="1" applyBorder="1" applyAlignment="1">
      <alignment vertical="center"/>
    </xf>
    <xf numFmtId="1" fontId="15" fillId="0" borderId="235" xfId="0" applyNumberFormat="1" applyFont="1" applyFill="1" applyBorder="1" applyAlignment="1">
      <alignment horizontal="center" vertical="center"/>
    </xf>
    <xf numFmtId="0" fontId="14" fillId="0" borderId="235" xfId="0" applyFont="1" applyBorder="1" applyAlignment="1">
      <alignment vertical="center"/>
    </xf>
    <xf numFmtId="3" fontId="14" fillId="0" borderId="235" xfId="1" applyNumberFormat="1" applyFont="1" applyFill="1" applyBorder="1" applyAlignment="1" applyProtection="1">
      <alignment horizontal="right" vertical="center"/>
    </xf>
    <xf numFmtId="4" fontId="14" fillId="0" borderId="235" xfId="0" applyNumberFormat="1" applyFont="1" applyBorder="1" applyAlignment="1">
      <alignment horizontal="right" vertical="center"/>
    </xf>
    <xf numFmtId="3" fontId="15" fillId="0" borderId="235" xfId="1" applyNumberFormat="1" applyFont="1" applyFill="1" applyBorder="1" applyAlignment="1" applyProtection="1">
      <alignment horizontal="right" vertical="center"/>
    </xf>
    <xf numFmtId="4" fontId="15" fillId="0" borderId="235" xfId="0" applyNumberFormat="1" applyFont="1" applyBorder="1" applyAlignment="1">
      <alignment horizontal="right" vertical="center"/>
    </xf>
    <xf numFmtId="0" fontId="15" fillId="0" borderId="235" xfId="0" applyFont="1" applyFill="1" applyBorder="1" applyAlignment="1">
      <alignment vertical="center"/>
    </xf>
    <xf numFmtId="0" fontId="15" fillId="0" borderId="236" xfId="0" applyFont="1" applyBorder="1" applyAlignment="1">
      <alignment horizontal="center" vertical="center"/>
    </xf>
    <xf numFmtId="0" fontId="14" fillId="0" borderId="239" xfId="0" applyFont="1" applyBorder="1" applyAlignment="1">
      <alignment vertical="center"/>
    </xf>
    <xf numFmtId="4" fontId="14" fillId="0" borderId="239" xfId="0" applyNumberFormat="1" applyFont="1" applyBorder="1" applyAlignment="1">
      <alignment horizontal="right" vertical="center"/>
    </xf>
    <xf numFmtId="0" fontId="14" fillId="0" borderId="240" xfId="0" applyFont="1" applyBorder="1" applyAlignment="1">
      <alignment vertical="center"/>
    </xf>
    <xf numFmtId="0" fontId="15" fillId="0" borderId="239" xfId="0" applyFont="1" applyBorder="1" applyAlignment="1">
      <alignment horizontal="center" vertical="center"/>
    </xf>
    <xf numFmtId="0" fontId="15" fillId="0" borderId="221" xfId="0" applyFont="1" applyBorder="1" applyAlignment="1" applyProtection="1">
      <alignment horizontal="center" vertical="center"/>
      <protection locked="0"/>
    </xf>
    <xf numFmtId="0" fontId="15" fillId="0" borderId="221" xfId="0" applyFont="1" applyBorder="1" applyAlignment="1" applyProtection="1">
      <alignment vertical="center" wrapText="1"/>
      <protection locked="0"/>
    </xf>
    <xf numFmtId="4" fontId="15" fillId="0" borderId="221" xfId="0" applyNumberFormat="1" applyFont="1" applyBorder="1" applyAlignment="1" applyProtection="1">
      <alignment horizontal="right" vertical="center"/>
      <protection locked="0"/>
    </xf>
    <xf numFmtId="3" fontId="23" fillId="0" borderId="11" xfId="0" applyNumberFormat="1" applyFont="1" applyBorder="1" applyAlignment="1">
      <alignment vertical="center"/>
    </xf>
    <xf numFmtId="0" fontId="15" fillId="0" borderId="226" xfId="0" applyFont="1" applyBorder="1" applyAlignment="1">
      <alignment horizontal="center" vertical="center"/>
    </xf>
    <xf numFmtId="0" fontId="15" fillId="0" borderId="226" xfId="0" applyFont="1" applyBorder="1" applyAlignment="1" applyProtection="1">
      <alignment vertical="center" wrapText="1"/>
      <protection locked="0"/>
    </xf>
    <xf numFmtId="4" fontId="15" fillId="0" borderId="226" xfId="1" applyNumberFormat="1" applyFont="1" applyFill="1" applyBorder="1" applyAlignment="1" applyProtection="1">
      <alignment horizontal="right" vertical="center"/>
    </xf>
    <xf numFmtId="3" fontId="15" fillId="0" borderId="226" xfId="1" applyNumberFormat="1" applyFont="1" applyFill="1" applyBorder="1" applyAlignment="1" applyProtection="1">
      <alignment horizontal="right" vertical="center"/>
    </xf>
    <xf numFmtId="0" fontId="23" fillId="0" borderId="227" xfId="0" applyFont="1" applyFill="1" applyBorder="1" applyAlignment="1">
      <alignment vertical="center"/>
    </xf>
    <xf numFmtId="49" fontId="15" fillId="0" borderId="241" xfId="0" applyNumberFormat="1" applyFont="1" applyFill="1" applyBorder="1" applyAlignment="1">
      <alignment horizontal="center" vertical="center"/>
    </xf>
    <xf numFmtId="0" fontId="15" fillId="0" borderId="241" xfId="0" applyFont="1" applyFill="1" applyBorder="1" applyAlignment="1">
      <alignment horizontal="left" vertical="center"/>
    </xf>
    <xf numFmtId="49" fontId="15" fillId="0" borderId="221" xfId="0" applyNumberFormat="1" applyFont="1" applyFill="1" applyBorder="1" applyAlignment="1">
      <alignment horizontal="center" vertical="center"/>
    </xf>
    <xf numFmtId="0" fontId="15" fillId="0" borderId="221" xfId="0" applyFont="1" applyFill="1" applyBorder="1" applyAlignment="1">
      <alignment horizontal="left" vertical="center" wrapText="1"/>
    </xf>
    <xf numFmtId="0" fontId="15" fillId="0" borderId="44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 wrapText="1"/>
    </xf>
    <xf numFmtId="1" fontId="14" fillId="0" borderId="46" xfId="0" applyNumberFormat="1" applyFont="1" applyBorder="1" applyAlignment="1">
      <alignment horizontal="center" vertical="center"/>
    </xf>
    <xf numFmtId="3" fontId="14" fillId="0" borderId="46" xfId="0" applyNumberFormat="1" applyFont="1" applyBorder="1" applyAlignment="1">
      <alignment horizontal="center" vertical="center"/>
    </xf>
    <xf numFmtId="0" fontId="15" fillId="0" borderId="153" xfId="0" applyFont="1" applyBorder="1" applyAlignment="1">
      <alignment vertical="center"/>
    </xf>
    <xf numFmtId="0" fontId="15" fillId="0" borderId="153" xfId="0" applyFont="1" applyBorder="1" applyAlignment="1">
      <alignment horizontal="center" vertical="center"/>
    </xf>
    <xf numFmtId="49" fontId="15" fillId="0" borderId="44" xfId="0" applyNumberFormat="1" applyFont="1" applyBorder="1" applyAlignment="1">
      <alignment vertical="center"/>
    </xf>
    <xf numFmtId="49" fontId="15" fillId="0" borderId="13" xfId="0" applyNumberFormat="1" applyFont="1" applyBorder="1" applyAlignment="1">
      <alignment vertical="center"/>
    </xf>
    <xf numFmtId="49" fontId="15" fillId="0" borderId="8" xfId="0" applyNumberFormat="1" applyFont="1" applyBorder="1" applyAlignment="1">
      <alignment vertical="center"/>
    </xf>
    <xf numFmtId="0" fontId="15" fillId="0" borderId="21" xfId="0" applyFont="1" applyBorder="1" applyAlignment="1" applyProtection="1">
      <alignment vertical="center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223" xfId="0" applyBorder="1"/>
    <xf numFmtId="0" fontId="15" fillId="0" borderId="236" xfId="0" applyFont="1" applyBorder="1"/>
    <xf numFmtId="0" fontId="15" fillId="0" borderId="193" xfId="0" applyFont="1" applyBorder="1" applyAlignment="1">
      <alignment vertical="center" wrapText="1"/>
    </xf>
    <xf numFmtId="3" fontId="15" fillId="0" borderId="246" xfId="0" applyNumberFormat="1" applyFont="1" applyBorder="1" applyAlignment="1">
      <alignment vertical="center"/>
    </xf>
    <xf numFmtId="4" fontId="15" fillId="0" borderId="246" xfId="1" applyNumberFormat="1" applyFont="1" applyFill="1" applyBorder="1" applyAlignment="1" applyProtection="1">
      <alignment horizontal="right" vertical="center"/>
    </xf>
    <xf numFmtId="4" fontId="15" fillId="0" borderId="246" xfId="0" applyNumberFormat="1" applyFont="1" applyBorder="1" applyAlignment="1">
      <alignment horizontal="right" vertical="center"/>
    </xf>
    <xf numFmtId="0" fontId="15" fillId="0" borderId="246" xfId="0" applyFont="1" applyBorder="1" applyAlignment="1">
      <alignment vertical="center"/>
    </xf>
    <xf numFmtId="0" fontId="15" fillId="0" borderId="160" xfId="0" applyFont="1" applyBorder="1" applyAlignment="1">
      <alignment vertical="center"/>
    </xf>
    <xf numFmtId="0" fontId="14" fillId="0" borderId="160" xfId="0" applyFont="1" applyBorder="1" applyAlignment="1">
      <alignment horizontal="center" vertical="center"/>
    </xf>
    <xf numFmtId="0" fontId="14" fillId="0" borderId="160" xfId="0" applyFont="1" applyBorder="1" applyAlignment="1">
      <alignment vertical="center"/>
    </xf>
    <xf numFmtId="3" fontId="14" fillId="0" borderId="160" xfId="0" applyNumberFormat="1" applyFont="1" applyBorder="1" applyAlignment="1">
      <alignment vertical="center"/>
    </xf>
    <xf numFmtId="3" fontId="24" fillId="0" borderId="160" xfId="0" applyNumberFormat="1" applyFont="1" applyBorder="1" applyAlignment="1">
      <alignment vertical="center"/>
    </xf>
    <xf numFmtId="3" fontId="24" fillId="0" borderId="148" xfId="0" applyNumberFormat="1" applyFont="1" applyBorder="1" applyAlignment="1">
      <alignment vertical="center"/>
    </xf>
    <xf numFmtId="0" fontId="15" fillId="0" borderId="208" xfId="0" applyFont="1" applyBorder="1" applyAlignment="1">
      <alignment vertical="center"/>
    </xf>
    <xf numFmtId="0" fontId="15" fillId="0" borderId="208" xfId="0" applyFont="1" applyBorder="1" applyAlignment="1">
      <alignment horizontal="center" vertical="center"/>
    </xf>
    <xf numFmtId="3" fontId="15" fillId="0" borderId="208" xfId="0" applyNumberFormat="1" applyFont="1" applyBorder="1" applyAlignment="1">
      <alignment vertical="center"/>
    </xf>
    <xf numFmtId="3" fontId="23" fillId="0" borderId="208" xfId="0" applyNumberFormat="1" applyFont="1" applyBorder="1" applyAlignment="1">
      <alignment vertical="center"/>
    </xf>
    <xf numFmtId="3" fontId="23" fillId="0" borderId="210" xfId="0" applyNumberFormat="1" applyFont="1" applyBorder="1" applyAlignment="1">
      <alignment vertical="center"/>
    </xf>
    <xf numFmtId="4" fontId="24" fillId="0" borderId="58" xfId="0" applyNumberFormat="1" applyFont="1" applyBorder="1" applyAlignment="1">
      <alignment horizontal="right" vertical="center"/>
    </xf>
    <xf numFmtId="4" fontId="24" fillId="0" borderId="31" xfId="0" applyNumberFormat="1" applyFont="1" applyBorder="1" applyAlignment="1">
      <alignment horizontal="right" vertical="center"/>
    </xf>
    <xf numFmtId="3" fontId="23" fillId="0" borderId="8" xfId="0" applyNumberFormat="1" applyFont="1" applyBorder="1" applyAlignment="1">
      <alignment horizontal="right" vertical="center"/>
    </xf>
    <xf numFmtId="4" fontId="23" fillId="0" borderId="19" xfId="0" applyNumberFormat="1" applyFont="1" applyBorder="1" applyAlignment="1">
      <alignment horizontal="right" vertical="center"/>
    </xf>
    <xf numFmtId="3" fontId="23" fillId="0" borderId="13" xfId="0" applyNumberFormat="1" applyFont="1" applyBorder="1" applyAlignment="1">
      <alignment horizontal="right" vertical="center"/>
    </xf>
    <xf numFmtId="4" fontId="23" fillId="0" borderId="23" xfId="0" applyNumberFormat="1" applyFont="1" applyBorder="1" applyAlignment="1">
      <alignment horizontal="right" vertical="center"/>
    </xf>
    <xf numFmtId="3" fontId="24" fillId="0" borderId="10" xfId="1" applyNumberFormat="1" applyFont="1" applyFill="1" applyBorder="1" applyAlignment="1" applyProtection="1">
      <alignment horizontal="right" vertical="center"/>
    </xf>
    <xf numFmtId="4" fontId="24" fillId="0" borderId="10" xfId="0" applyNumberFormat="1" applyFont="1" applyBorder="1" applyAlignment="1">
      <alignment vertical="center"/>
    </xf>
    <xf numFmtId="4" fontId="24" fillId="0" borderId="28" xfId="0" applyNumberFormat="1" applyFont="1" applyBorder="1" applyAlignment="1">
      <alignment horizontal="right" vertical="center"/>
    </xf>
    <xf numFmtId="3" fontId="23" fillId="0" borderId="21" xfId="0" applyNumberFormat="1" applyFont="1" applyBorder="1" applyAlignment="1">
      <alignment horizontal="right" vertical="center"/>
    </xf>
    <xf numFmtId="4" fontId="23" fillId="0" borderId="36" xfId="0" applyNumberFormat="1" applyFont="1" applyBorder="1" applyAlignment="1">
      <alignment horizontal="right" vertical="center"/>
    </xf>
    <xf numFmtId="4" fontId="23" fillId="0" borderId="16" xfId="0" applyNumberFormat="1" applyFont="1" applyBorder="1" applyAlignment="1">
      <alignment vertical="center"/>
    </xf>
    <xf numFmtId="3" fontId="24" fillId="0" borderId="10" xfId="0" applyNumberFormat="1" applyFont="1" applyBorder="1" applyAlignment="1">
      <alignment vertical="center"/>
    </xf>
    <xf numFmtId="3" fontId="24" fillId="0" borderId="28" xfId="0" applyNumberFormat="1" applyFont="1" applyBorder="1" applyAlignment="1">
      <alignment vertical="center"/>
    </xf>
    <xf numFmtId="3" fontId="23" fillId="0" borderId="8" xfId="0" applyNumberFormat="1" applyFont="1" applyBorder="1" applyAlignment="1">
      <alignment vertical="center"/>
    </xf>
    <xf numFmtId="3" fontId="23" fillId="0" borderId="19" xfId="0" applyNumberFormat="1" applyFont="1" applyBorder="1" applyAlignment="1">
      <alignment vertical="center"/>
    </xf>
    <xf numFmtId="3" fontId="23" fillId="0" borderId="14" xfId="0" applyNumberFormat="1" applyFont="1" applyBorder="1" applyAlignment="1">
      <alignment vertical="center"/>
    </xf>
    <xf numFmtId="4" fontId="23" fillId="0" borderId="14" xfId="0" applyNumberFormat="1" applyFont="1" applyBorder="1" applyAlignment="1">
      <alignment vertical="center"/>
    </xf>
    <xf numFmtId="3" fontId="23" fillId="0" borderId="33" xfId="0" applyNumberFormat="1" applyFont="1" applyBorder="1" applyAlignment="1">
      <alignment vertical="center"/>
    </xf>
    <xf numFmtId="3" fontId="23" fillId="0" borderId="246" xfId="0" applyNumberFormat="1" applyFont="1" applyBorder="1" applyAlignment="1">
      <alignment vertical="center"/>
    </xf>
    <xf numFmtId="4" fontId="23" fillId="0" borderId="246" xfId="0" applyNumberFormat="1" applyFont="1" applyBorder="1" applyAlignment="1">
      <alignment horizontal="right" vertical="center"/>
    </xf>
    <xf numFmtId="49" fontId="14" fillId="0" borderId="226" xfId="0" applyNumberFormat="1" applyFont="1" applyBorder="1" applyAlignment="1">
      <alignment horizontal="center"/>
    </xf>
    <xf numFmtId="0" fontId="14" fillId="0" borderId="226" xfId="0" applyFont="1" applyBorder="1" applyAlignment="1">
      <alignment horizontal="center"/>
    </xf>
    <xf numFmtId="3" fontId="14" fillId="0" borderId="226" xfId="0" applyNumberFormat="1" applyFont="1" applyBorder="1"/>
    <xf numFmtId="3" fontId="24" fillId="0" borderId="226" xfId="0" applyNumberFormat="1" applyFont="1" applyBorder="1"/>
    <xf numFmtId="4" fontId="24" fillId="0" borderId="226" xfId="0" applyNumberFormat="1" applyFont="1" applyBorder="1" applyAlignment="1">
      <alignment horizontal="right" vertical="center"/>
    </xf>
    <xf numFmtId="0" fontId="14" fillId="0" borderId="226" xfId="0" applyFont="1" applyBorder="1"/>
    <xf numFmtId="49" fontId="15" fillId="0" borderId="246" xfId="0" applyNumberFormat="1" applyFont="1" applyBorder="1" applyAlignment="1">
      <alignment horizontal="center" vertical="center"/>
    </xf>
    <xf numFmtId="3" fontId="15" fillId="0" borderId="246" xfId="1" applyNumberFormat="1" applyFont="1" applyFill="1" applyBorder="1" applyAlignment="1" applyProtection="1">
      <alignment horizontal="right" vertical="center"/>
    </xf>
    <xf numFmtId="4" fontId="15" fillId="0" borderId="246" xfId="0" applyNumberFormat="1" applyFont="1" applyBorder="1" applyAlignment="1">
      <alignment vertical="center"/>
    </xf>
    <xf numFmtId="0" fontId="15" fillId="0" borderId="223" xfId="0" applyFont="1" applyBorder="1" applyAlignment="1">
      <alignment vertical="center"/>
    </xf>
    <xf numFmtId="0" fontId="15" fillId="0" borderId="44" xfId="0" applyFont="1" applyBorder="1" applyAlignment="1"/>
    <xf numFmtId="4" fontId="23" fillId="0" borderId="38" xfId="0" applyNumberFormat="1" applyFont="1" applyBorder="1" applyAlignment="1">
      <alignment horizontal="right"/>
    </xf>
    <xf numFmtId="2" fontId="15" fillId="0" borderId="11" xfId="0" applyNumberFormat="1" applyFont="1" applyBorder="1" applyAlignment="1">
      <alignment vertical="center"/>
    </xf>
    <xf numFmtId="4" fontId="23" fillId="0" borderId="43" xfId="0" applyNumberFormat="1" applyFont="1" applyBorder="1" applyAlignment="1">
      <alignment horizontal="right" vertical="center"/>
    </xf>
    <xf numFmtId="0" fontId="23" fillId="0" borderId="89" xfId="0" applyFont="1" applyBorder="1" applyAlignment="1">
      <alignment vertical="center"/>
    </xf>
    <xf numFmtId="3" fontId="24" fillId="0" borderId="191" xfId="0" applyNumberFormat="1" applyFont="1" applyBorder="1" applyAlignment="1">
      <alignment horizontal="right" vertical="center"/>
    </xf>
    <xf numFmtId="3" fontId="24" fillId="0" borderId="17" xfId="0" applyNumberFormat="1" applyFont="1" applyBorder="1" applyAlignment="1">
      <alignment horizontal="right" vertical="center"/>
    </xf>
    <xf numFmtId="4" fontId="24" fillId="0" borderId="17" xfId="0" applyNumberFormat="1" applyFont="1" applyBorder="1" applyAlignment="1">
      <alignment horizontal="right" vertical="center"/>
    </xf>
    <xf numFmtId="4" fontId="24" fillId="0" borderId="17" xfId="0" applyNumberFormat="1" applyFont="1" applyBorder="1" applyAlignment="1">
      <alignment vertical="center"/>
    </xf>
    <xf numFmtId="0" fontId="15" fillId="0" borderId="96" xfId="0" applyFont="1" applyBorder="1" applyAlignment="1">
      <alignment vertical="center"/>
    </xf>
    <xf numFmtId="0" fontId="15" fillId="0" borderId="97" xfId="0" applyFont="1" applyBorder="1" applyAlignment="1">
      <alignment vertical="center"/>
    </xf>
    <xf numFmtId="0" fontId="15" fillId="0" borderId="127" xfId="0" applyFont="1" applyBorder="1" applyAlignment="1">
      <alignment horizontal="center" vertical="center"/>
    </xf>
    <xf numFmtId="49" fontId="15" fillId="0" borderId="127" xfId="0" applyNumberFormat="1" applyFont="1" applyBorder="1" applyAlignment="1">
      <alignment vertical="center"/>
    </xf>
    <xf numFmtId="3" fontId="15" fillId="0" borderId="127" xfId="0" applyNumberFormat="1" applyFont="1" applyBorder="1" applyAlignment="1">
      <alignment vertical="center"/>
    </xf>
    <xf numFmtId="0" fontId="15" fillId="0" borderId="150" xfId="0" applyFont="1" applyBorder="1" applyAlignment="1">
      <alignment vertical="center"/>
    </xf>
    <xf numFmtId="0" fontId="0" fillId="0" borderId="96" xfId="0" applyBorder="1" applyAlignment="1">
      <alignment vertical="center"/>
    </xf>
    <xf numFmtId="0" fontId="14" fillId="0" borderId="193" xfId="0" applyFont="1" applyBorder="1" applyAlignment="1">
      <alignment vertical="center"/>
    </xf>
    <xf numFmtId="0" fontId="14" fillId="0" borderId="193" xfId="0" applyFont="1" applyBorder="1" applyAlignment="1">
      <alignment horizontal="center" vertical="center"/>
    </xf>
    <xf numFmtId="4" fontId="14" fillId="0" borderId="193" xfId="0" applyNumberFormat="1" applyFont="1" applyBorder="1" applyAlignment="1">
      <alignment vertical="center"/>
    </xf>
    <xf numFmtId="0" fontId="14" fillId="0" borderId="211" xfId="0" applyFont="1" applyBorder="1" applyAlignment="1">
      <alignment vertical="center"/>
    </xf>
    <xf numFmtId="0" fontId="14" fillId="0" borderId="97" xfId="0" applyFont="1" applyBorder="1" applyAlignment="1">
      <alignment vertical="center"/>
    </xf>
    <xf numFmtId="4" fontId="14" fillId="0" borderId="153" xfId="0" applyNumberFormat="1" applyFont="1" applyBorder="1" applyAlignment="1">
      <alignment vertical="center"/>
    </xf>
    <xf numFmtId="3" fontId="14" fillId="0" borderId="153" xfId="0" applyNumberFormat="1" applyFont="1" applyBorder="1" applyAlignment="1">
      <alignment vertical="center"/>
    </xf>
    <xf numFmtId="0" fontId="14" fillId="0" borderId="214" xfId="0" applyFont="1" applyBorder="1" applyAlignment="1">
      <alignment vertical="center"/>
    </xf>
    <xf numFmtId="0" fontId="15" fillId="0" borderId="215" xfId="0" applyFont="1" applyBorder="1" applyAlignment="1">
      <alignment vertical="center"/>
    </xf>
    <xf numFmtId="0" fontId="15" fillId="0" borderId="216" xfId="0" applyFont="1" applyBorder="1" applyAlignment="1">
      <alignment vertical="center"/>
    </xf>
    <xf numFmtId="0" fontId="15" fillId="0" borderId="145" xfId="0" applyFont="1" applyBorder="1" applyAlignment="1">
      <alignment horizontal="center" vertical="center"/>
    </xf>
    <xf numFmtId="3" fontId="15" fillId="0" borderId="145" xfId="0" applyNumberFormat="1" applyFont="1" applyBorder="1" applyAlignment="1">
      <alignment vertical="center"/>
    </xf>
    <xf numFmtId="0" fontId="15" fillId="0" borderId="217" xfId="0" applyFont="1" applyBorder="1" applyAlignment="1">
      <alignment vertical="center"/>
    </xf>
    <xf numFmtId="3" fontId="15" fillId="0" borderId="153" xfId="0" applyNumberFormat="1" applyFont="1" applyBorder="1" applyAlignment="1">
      <alignment vertical="center"/>
    </xf>
    <xf numFmtId="0" fontId="15" fillId="0" borderId="214" xfId="0" applyFont="1" applyBorder="1" applyAlignment="1">
      <alignment vertical="center"/>
    </xf>
    <xf numFmtId="0" fontId="0" fillId="0" borderId="97" xfId="0" applyBorder="1" applyAlignment="1">
      <alignment vertical="center"/>
    </xf>
    <xf numFmtId="0" fontId="0" fillId="0" borderId="228" xfId="0" applyBorder="1" applyAlignment="1">
      <alignment vertical="center"/>
    </xf>
    <xf numFmtId="4" fontId="24" fillId="0" borderId="171" xfId="0" applyNumberFormat="1" applyFont="1" applyBorder="1" applyAlignment="1">
      <alignment vertical="center"/>
    </xf>
    <xf numFmtId="4" fontId="24" fillId="0" borderId="162" xfId="0" applyNumberFormat="1" applyFont="1" applyBorder="1" applyAlignment="1">
      <alignment horizontal="right"/>
    </xf>
    <xf numFmtId="0" fontId="24" fillId="0" borderId="160" xfId="0" applyFont="1" applyBorder="1"/>
    <xf numFmtId="3" fontId="23" fillId="0" borderId="110" xfId="0" applyNumberFormat="1" applyFont="1" applyBorder="1"/>
    <xf numFmtId="4" fontId="23" fillId="0" borderId="21" xfId="0" applyNumberFormat="1" applyFont="1" applyBorder="1" applyAlignment="1">
      <alignment horizontal="right"/>
    </xf>
    <xf numFmtId="0" fontId="24" fillId="0" borderId="144" xfId="0" applyFont="1" applyBorder="1"/>
    <xf numFmtId="1" fontId="14" fillId="0" borderId="57" xfId="0" applyNumberFormat="1" applyFont="1" applyBorder="1" applyAlignment="1">
      <alignment horizontal="center" vertical="center"/>
    </xf>
    <xf numFmtId="3" fontId="14" fillId="0" borderId="57" xfId="0" applyNumberFormat="1" applyFont="1" applyBorder="1" applyAlignment="1">
      <alignment horizontal="center" vertical="center"/>
    </xf>
    <xf numFmtId="0" fontId="14" fillId="0" borderId="57" xfId="0" applyFont="1" applyBorder="1" applyAlignment="1">
      <alignment vertical="center"/>
    </xf>
    <xf numFmtId="0" fontId="15" fillId="0" borderId="247" xfId="0" applyFont="1" applyBorder="1" applyAlignment="1">
      <alignment vertical="center" wrapText="1"/>
    </xf>
    <xf numFmtId="3" fontId="14" fillId="0" borderId="191" xfId="0" applyNumberFormat="1" applyFont="1" applyBorder="1" applyAlignment="1" applyProtection="1">
      <alignment vertical="center"/>
      <protection locked="0"/>
    </xf>
    <xf numFmtId="0" fontId="14" fillId="0" borderId="180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3" fontId="14" fillId="0" borderId="198" xfId="0" applyNumberFormat="1" applyFont="1" applyBorder="1" applyAlignment="1" applyProtection="1">
      <alignment vertical="center"/>
      <protection locked="0"/>
    </xf>
    <xf numFmtId="4" fontId="14" fillId="0" borderId="133" xfId="0" applyNumberFormat="1" applyFont="1" applyBorder="1" applyAlignment="1" applyProtection="1">
      <alignment vertical="center"/>
      <protection locked="0"/>
    </xf>
    <xf numFmtId="3" fontId="14" fillId="0" borderId="133" xfId="0" applyNumberFormat="1" applyFont="1" applyBorder="1" applyAlignment="1" applyProtection="1">
      <alignment vertical="center"/>
      <protection locked="0"/>
    </xf>
    <xf numFmtId="2" fontId="14" fillId="0" borderId="130" xfId="0" applyNumberFormat="1" applyFont="1" applyBorder="1" applyAlignment="1" applyProtection="1">
      <alignment vertical="center"/>
      <protection locked="0"/>
    </xf>
    <xf numFmtId="0" fontId="15" fillId="0" borderId="184" xfId="0" applyFont="1" applyBorder="1" applyAlignment="1">
      <alignment vertical="center"/>
    </xf>
    <xf numFmtId="3" fontId="23" fillId="0" borderId="21" xfId="0" applyNumberFormat="1" applyFont="1" applyBorder="1" applyAlignment="1" applyProtection="1">
      <alignment vertical="center"/>
      <protection locked="0"/>
    </xf>
    <xf numFmtId="4" fontId="14" fillId="0" borderId="4" xfId="0" applyNumberFormat="1" applyFont="1" applyBorder="1" applyAlignment="1" applyProtection="1">
      <alignment vertical="center"/>
      <protection locked="0"/>
    </xf>
    <xf numFmtId="4" fontId="14" fillId="0" borderId="4" xfId="0" applyNumberFormat="1" applyFont="1" applyBorder="1" applyAlignment="1" applyProtection="1">
      <alignment horizontal="right" vertical="center"/>
      <protection locked="0"/>
    </xf>
    <xf numFmtId="3" fontId="14" fillId="0" borderId="4" xfId="0" applyNumberFormat="1" applyFont="1" applyBorder="1" applyAlignment="1" applyProtection="1">
      <alignment vertical="center"/>
      <protection locked="0"/>
    </xf>
    <xf numFmtId="0" fontId="15" fillId="0" borderId="131" xfId="0" applyFont="1" applyBorder="1" applyAlignment="1" applyProtection="1">
      <alignment horizontal="center" vertical="center"/>
      <protection locked="0"/>
    </xf>
    <xf numFmtId="0" fontId="15" fillId="0" borderId="131" xfId="0" applyFont="1" applyBorder="1" applyAlignment="1" applyProtection="1">
      <alignment vertical="center"/>
      <protection locked="0"/>
    </xf>
    <xf numFmtId="4" fontId="15" fillId="0" borderId="131" xfId="0" applyNumberFormat="1" applyFont="1" applyBorder="1" applyAlignment="1" applyProtection="1">
      <alignment vertical="center"/>
      <protection locked="0"/>
    </xf>
    <xf numFmtId="3" fontId="15" fillId="0" borderId="131" xfId="0" applyNumberFormat="1" applyFont="1" applyBorder="1" applyAlignment="1" applyProtection="1">
      <alignment vertical="center"/>
      <protection locked="0"/>
    </xf>
    <xf numFmtId="4" fontId="15" fillId="0" borderId="16" xfId="0" applyNumberFormat="1" applyFont="1" applyBorder="1" applyAlignment="1" applyProtection="1">
      <alignment vertical="center"/>
      <protection locked="0"/>
    </xf>
    <xf numFmtId="49" fontId="15" fillId="0" borderId="8" xfId="0" applyNumberFormat="1" applyFont="1" applyBorder="1" applyAlignment="1" applyProtection="1">
      <alignment vertical="center"/>
      <protection locked="0"/>
    </xf>
    <xf numFmtId="3" fontId="23" fillId="0" borderId="8" xfId="0" applyNumberFormat="1" applyFont="1" applyBorder="1" applyAlignment="1" applyProtection="1">
      <alignment vertical="center"/>
      <protection locked="0"/>
    </xf>
    <xf numFmtId="4" fontId="23" fillId="0" borderId="8" xfId="0" applyNumberFormat="1" applyFont="1" applyBorder="1" applyAlignment="1" applyProtection="1">
      <alignment horizontal="right" vertical="center"/>
      <protection locked="0"/>
    </xf>
    <xf numFmtId="4" fontId="23" fillId="0" borderId="131" xfId="0" applyNumberFormat="1" applyFont="1" applyBorder="1" applyAlignment="1" applyProtection="1">
      <alignment horizontal="right" vertical="center"/>
      <protection locked="0"/>
    </xf>
    <xf numFmtId="3" fontId="23" fillId="0" borderId="13" xfId="0" applyNumberFormat="1" applyFont="1" applyBorder="1" applyAlignment="1" applyProtection="1">
      <alignment vertical="center"/>
      <protection locked="0"/>
    </xf>
    <xf numFmtId="49" fontId="15" fillId="0" borderId="156" xfId="0" applyNumberFormat="1" applyFont="1" applyBorder="1" applyAlignment="1" applyProtection="1">
      <alignment vertical="center"/>
      <protection locked="0"/>
    </xf>
    <xf numFmtId="0" fontId="14" fillId="0" borderId="186" xfId="0" applyFont="1" applyBorder="1" applyAlignment="1">
      <alignment vertical="center" wrapText="1"/>
    </xf>
    <xf numFmtId="0" fontId="15" fillId="0" borderId="90" xfId="0" applyFont="1" applyBorder="1" applyAlignment="1" applyProtection="1">
      <alignment horizontal="center" vertical="center"/>
      <protection locked="0"/>
    </xf>
    <xf numFmtId="0" fontId="15" fillId="0" borderId="127" xfId="0" applyFont="1" applyBorder="1" applyAlignment="1" applyProtection="1">
      <alignment horizontal="center" vertical="center"/>
      <protection locked="0"/>
    </xf>
    <xf numFmtId="0" fontId="15" fillId="0" borderId="127" xfId="0" applyFont="1" applyBorder="1" applyAlignment="1" applyProtection="1">
      <alignment vertical="center"/>
      <protection locked="0"/>
    </xf>
    <xf numFmtId="4" fontId="15" fillId="0" borderId="127" xfId="0" applyNumberFormat="1" applyFont="1" applyBorder="1" applyAlignment="1" applyProtection="1">
      <alignment vertical="center"/>
      <protection locked="0"/>
    </xf>
    <xf numFmtId="3" fontId="15" fillId="0" borderId="127" xfId="0" applyNumberFormat="1" applyFont="1" applyBorder="1" applyAlignment="1" applyProtection="1">
      <alignment vertical="center"/>
      <protection locked="0"/>
    </xf>
    <xf numFmtId="0" fontId="15" fillId="0" borderId="150" xfId="0" applyFont="1" applyBorder="1" applyAlignment="1" applyProtection="1">
      <alignment vertical="center"/>
      <protection locked="0"/>
    </xf>
    <xf numFmtId="0" fontId="15" fillId="0" borderId="2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248" xfId="0" applyFont="1" applyBorder="1" applyAlignment="1">
      <alignment horizontal="center" vertical="center"/>
    </xf>
    <xf numFmtId="0" fontId="14" fillId="0" borderId="248" xfId="0" applyFont="1" applyBorder="1" applyAlignment="1">
      <alignment vertical="center" wrapText="1"/>
    </xf>
    <xf numFmtId="4" fontId="14" fillId="0" borderId="248" xfId="0" applyNumberFormat="1" applyFont="1" applyBorder="1" applyAlignment="1">
      <alignment vertical="center"/>
    </xf>
    <xf numFmtId="4" fontId="14" fillId="0" borderId="248" xfId="1" applyNumberFormat="1" applyFont="1" applyFill="1" applyBorder="1" applyAlignment="1" applyProtection="1">
      <alignment vertical="center"/>
    </xf>
    <xf numFmtId="3" fontId="24" fillId="0" borderId="248" xfId="0" applyNumberFormat="1" applyFont="1" applyBorder="1" applyAlignment="1">
      <alignment vertical="center"/>
    </xf>
    <xf numFmtId="4" fontId="24" fillId="0" borderId="248" xfId="0" applyNumberFormat="1" applyFont="1" applyBorder="1" applyAlignment="1">
      <alignment vertical="center"/>
    </xf>
    <xf numFmtId="0" fontId="24" fillId="0" borderId="248" xfId="0" applyFont="1" applyBorder="1" applyAlignment="1">
      <alignment vertical="center"/>
    </xf>
    <xf numFmtId="0" fontId="0" fillId="0" borderId="249" xfId="0" applyBorder="1" applyAlignment="1">
      <alignment horizontal="center" vertical="center"/>
    </xf>
    <xf numFmtId="0" fontId="15" fillId="0" borderId="249" xfId="0" applyFont="1" applyBorder="1" applyAlignment="1">
      <alignment vertical="center"/>
    </xf>
    <xf numFmtId="4" fontId="1" fillId="0" borderId="249" xfId="0" applyNumberFormat="1" applyFont="1" applyBorder="1" applyAlignment="1">
      <alignment vertical="center"/>
    </xf>
    <xf numFmtId="4" fontId="15" fillId="0" borderId="249" xfId="0" applyNumberFormat="1" applyFont="1" applyFill="1" applyBorder="1" applyAlignment="1">
      <alignment vertical="center"/>
    </xf>
    <xf numFmtId="4" fontId="15" fillId="0" borderId="249" xfId="1" applyNumberFormat="1" applyFont="1" applyFill="1" applyBorder="1" applyAlignment="1" applyProtection="1">
      <alignment vertical="center"/>
    </xf>
    <xf numFmtId="4" fontId="27" fillId="0" borderId="249" xfId="0" applyNumberFormat="1" applyFont="1" applyBorder="1" applyAlignment="1">
      <alignment vertical="center"/>
    </xf>
    <xf numFmtId="4" fontId="23" fillId="0" borderId="249" xfId="0" applyNumberFormat="1" applyFont="1" applyBorder="1" applyAlignment="1">
      <alignment vertical="center"/>
    </xf>
    <xf numFmtId="0" fontId="0" fillId="0" borderId="250" xfId="0" applyBorder="1" applyAlignment="1">
      <alignment horizontal="center" vertical="center"/>
    </xf>
    <xf numFmtId="0" fontId="15" fillId="0" borderId="250" xfId="0" applyFont="1" applyBorder="1" applyAlignment="1">
      <alignment vertical="center"/>
    </xf>
    <xf numFmtId="4" fontId="1" fillId="0" borderId="250" xfId="0" applyNumberFormat="1" applyFont="1" applyBorder="1" applyAlignment="1">
      <alignment vertical="center"/>
    </xf>
    <xf numFmtId="4" fontId="15" fillId="0" borderId="250" xfId="0" applyNumberFormat="1" applyFont="1" applyFill="1" applyBorder="1" applyAlignment="1">
      <alignment vertical="center"/>
    </xf>
    <xf numFmtId="4" fontId="15" fillId="0" borderId="250" xfId="1" applyNumberFormat="1" applyFont="1" applyFill="1" applyBorder="1" applyAlignment="1" applyProtection="1">
      <alignment vertical="center"/>
    </xf>
    <xf numFmtId="0" fontId="0" fillId="0" borderId="250" xfId="0" applyBorder="1" applyAlignment="1">
      <alignment vertical="center"/>
    </xf>
    <xf numFmtId="0" fontId="27" fillId="0" borderId="250" xfId="0" applyFont="1" applyBorder="1" applyAlignment="1">
      <alignment vertical="center"/>
    </xf>
    <xf numFmtId="4" fontId="23" fillId="0" borderId="250" xfId="0" applyNumberFormat="1" applyFont="1" applyFill="1" applyBorder="1" applyAlignment="1">
      <alignment vertical="center"/>
    </xf>
    <xf numFmtId="0" fontId="0" fillId="0" borderId="251" xfId="0" applyBorder="1" applyAlignment="1">
      <alignment vertical="center"/>
    </xf>
    <xf numFmtId="4" fontId="15" fillId="4" borderId="252" xfId="1" applyNumberFormat="1" applyFont="1" applyFill="1" applyBorder="1" applyAlignment="1" applyProtection="1">
      <alignment horizontal="right" vertical="center"/>
      <protection locked="0"/>
    </xf>
    <xf numFmtId="4" fontId="15" fillId="4" borderId="253" xfId="1" applyNumberFormat="1" applyFont="1" applyFill="1" applyBorder="1" applyAlignment="1" applyProtection="1">
      <alignment horizontal="right" vertical="center"/>
      <protection locked="0"/>
    </xf>
    <xf numFmtId="4" fontId="15" fillId="0" borderId="253" xfId="0" applyNumberFormat="1" applyFont="1" applyBorder="1" applyAlignment="1" applyProtection="1">
      <alignment horizontal="right" vertical="center"/>
      <protection locked="0"/>
    </xf>
    <xf numFmtId="3" fontId="15" fillId="0" borderId="253" xfId="0" applyNumberFormat="1" applyFont="1" applyBorder="1" applyAlignment="1" applyProtection="1">
      <alignment vertical="center"/>
      <protection locked="0"/>
    </xf>
    <xf numFmtId="0" fontId="14" fillId="0" borderId="254" xfId="0" applyFont="1" applyBorder="1" applyAlignment="1" applyProtection="1">
      <alignment vertical="center"/>
      <protection locked="0"/>
    </xf>
    <xf numFmtId="4" fontId="15" fillId="4" borderId="255" xfId="1" applyNumberFormat="1" applyFont="1" applyFill="1" applyBorder="1" applyAlignment="1" applyProtection="1">
      <alignment horizontal="right" vertical="center"/>
      <protection locked="0"/>
    </xf>
    <xf numFmtId="4" fontId="15" fillId="0" borderId="257" xfId="0" applyNumberFormat="1" applyFont="1" applyBorder="1" applyAlignment="1" applyProtection="1">
      <alignment horizontal="right" vertical="center"/>
      <protection locked="0"/>
    </xf>
    <xf numFmtId="4" fontId="15" fillId="0" borderId="258" xfId="0" applyNumberFormat="1" applyFont="1" applyBorder="1" applyAlignment="1" applyProtection="1">
      <alignment horizontal="right" vertical="center"/>
      <protection locked="0"/>
    </xf>
    <xf numFmtId="3" fontId="24" fillId="0" borderId="73" xfId="0" applyNumberFormat="1" applyFont="1" applyBorder="1" applyAlignment="1">
      <alignment vertical="center"/>
    </xf>
    <xf numFmtId="3" fontId="23" fillId="0" borderId="73" xfId="0" applyNumberFormat="1" applyFont="1" applyBorder="1" applyAlignment="1">
      <alignment vertical="center"/>
    </xf>
    <xf numFmtId="4" fontId="23" fillId="0" borderId="12" xfId="0" applyNumberFormat="1" applyFont="1" applyBorder="1" applyAlignment="1" applyProtection="1">
      <alignment vertical="center"/>
      <protection locked="0"/>
    </xf>
    <xf numFmtId="3" fontId="24" fillId="0" borderId="198" xfId="0" applyNumberFormat="1" applyFont="1" applyBorder="1" applyAlignment="1" applyProtection="1">
      <alignment vertical="center"/>
      <protection locked="0"/>
    </xf>
    <xf numFmtId="4" fontId="24" fillId="0" borderId="198" xfId="0" applyNumberFormat="1" applyFont="1" applyBorder="1" applyAlignment="1" applyProtection="1">
      <alignment horizontal="right" vertical="center"/>
      <protection locked="0"/>
    </xf>
    <xf numFmtId="0" fontId="15" fillId="0" borderId="226" xfId="0" applyFont="1" applyBorder="1" applyAlignment="1" applyProtection="1">
      <alignment horizontal="center" vertical="center"/>
      <protection locked="0"/>
    </xf>
    <xf numFmtId="4" fontId="15" fillId="0" borderId="226" xfId="0" applyNumberFormat="1" applyFont="1" applyBorder="1" applyAlignment="1" applyProtection="1">
      <alignment vertical="center"/>
      <protection locked="0"/>
    </xf>
    <xf numFmtId="4" fontId="15" fillId="0" borderId="226" xfId="0" applyNumberFormat="1" applyFont="1" applyBorder="1" applyAlignment="1" applyProtection="1">
      <alignment horizontal="right" vertical="center"/>
      <protection locked="0"/>
    </xf>
    <xf numFmtId="3" fontId="23" fillId="0" borderId="226" xfId="0" applyNumberFormat="1" applyFont="1" applyBorder="1" applyAlignment="1" applyProtection="1">
      <alignment vertical="center"/>
      <protection locked="0"/>
    </xf>
    <xf numFmtId="4" fontId="23" fillId="0" borderId="226" xfId="0" applyNumberFormat="1" applyFont="1" applyBorder="1" applyAlignment="1" applyProtection="1">
      <alignment horizontal="right" vertical="center"/>
      <protection locked="0"/>
    </xf>
    <xf numFmtId="0" fontId="15" fillId="0" borderId="227" xfId="0" applyFont="1" applyBorder="1" applyAlignment="1" applyProtection="1">
      <alignment vertical="center"/>
      <protection locked="0"/>
    </xf>
    <xf numFmtId="0" fontId="15" fillId="0" borderId="253" xfId="0" applyFont="1" applyBorder="1" applyAlignment="1" applyProtection="1">
      <alignment horizontal="center" vertical="center"/>
      <protection locked="0"/>
    </xf>
    <xf numFmtId="0" fontId="15" fillId="0" borderId="253" xfId="0" applyFont="1" applyBorder="1" applyAlignment="1" applyProtection="1">
      <alignment vertical="center"/>
      <protection locked="0"/>
    </xf>
    <xf numFmtId="4" fontId="15" fillId="0" borderId="253" xfId="0" applyNumberFormat="1" applyFont="1" applyBorder="1" applyAlignment="1" applyProtection="1">
      <alignment vertical="center"/>
      <protection locked="0"/>
    </xf>
    <xf numFmtId="3" fontId="23" fillId="0" borderId="253" xfId="0" applyNumberFormat="1" applyFont="1" applyBorder="1" applyAlignment="1" applyProtection="1">
      <alignment vertical="center"/>
      <protection locked="0"/>
    </xf>
    <xf numFmtId="4" fontId="23" fillId="0" borderId="253" xfId="0" applyNumberFormat="1" applyFont="1" applyBorder="1" applyAlignment="1" applyProtection="1">
      <alignment horizontal="right" vertical="center"/>
      <protection locked="0"/>
    </xf>
    <xf numFmtId="0" fontId="15" fillId="0" borderId="254" xfId="0" applyFont="1" applyBorder="1" applyAlignment="1" applyProtection="1">
      <alignment vertical="center"/>
      <protection locked="0"/>
    </xf>
    <xf numFmtId="0" fontId="15" fillId="0" borderId="259" xfId="0" applyFont="1" applyBorder="1" applyAlignment="1" applyProtection="1">
      <alignment horizontal="center" vertical="center"/>
      <protection locked="0"/>
    </xf>
    <xf numFmtId="0" fontId="15" fillId="0" borderId="259" xfId="0" applyFont="1" applyBorder="1" applyAlignment="1" applyProtection="1">
      <alignment vertical="center"/>
      <protection locked="0"/>
    </xf>
    <xf numFmtId="4" fontId="15" fillId="0" borderId="259" xfId="0" applyNumberFormat="1" applyFont="1" applyBorder="1" applyAlignment="1" applyProtection="1">
      <alignment vertical="center"/>
      <protection locked="0"/>
    </xf>
    <xf numFmtId="4" fontId="15" fillId="0" borderId="259" xfId="0" applyNumberFormat="1" applyFont="1" applyBorder="1" applyAlignment="1" applyProtection="1">
      <alignment horizontal="right" vertical="center"/>
      <protection locked="0"/>
    </xf>
    <xf numFmtId="3" fontId="23" fillId="0" borderId="259" xfId="0" applyNumberFormat="1" applyFont="1" applyBorder="1" applyAlignment="1" applyProtection="1">
      <alignment vertical="center"/>
      <protection locked="0"/>
    </xf>
    <xf numFmtId="4" fontId="23" fillId="0" borderId="259" xfId="0" applyNumberFormat="1" applyFont="1" applyBorder="1" applyAlignment="1" applyProtection="1">
      <alignment horizontal="right" vertical="center"/>
      <protection locked="0"/>
    </xf>
    <xf numFmtId="0" fontId="15" fillId="0" borderId="260" xfId="0" applyFont="1" applyBorder="1" applyAlignment="1" applyProtection="1">
      <alignment vertical="center"/>
      <protection locked="0"/>
    </xf>
    <xf numFmtId="0" fontId="15" fillId="0" borderId="253" xfId="0" applyFont="1" applyBorder="1" applyAlignment="1">
      <alignment vertical="center" wrapText="1"/>
    </xf>
    <xf numFmtId="4" fontId="23" fillId="0" borderId="261" xfId="0" applyNumberFormat="1" applyFont="1" applyBorder="1" applyAlignment="1" applyProtection="1">
      <alignment horizontal="right" vertical="center"/>
      <protection locked="0"/>
    </xf>
    <xf numFmtId="49" fontId="15" fillId="0" borderId="253" xfId="0" applyNumberFormat="1" applyFont="1" applyBorder="1" applyAlignment="1" applyProtection="1">
      <alignment vertical="center"/>
      <protection locked="0"/>
    </xf>
    <xf numFmtId="0" fontId="15" fillId="0" borderId="256" xfId="0" applyFont="1" applyBorder="1" applyAlignment="1" applyProtection="1">
      <alignment horizontal="center" vertical="center"/>
      <protection locked="0"/>
    </xf>
    <xf numFmtId="0" fontId="15" fillId="0" borderId="256" xfId="0" applyFont="1" applyBorder="1" applyAlignment="1" applyProtection="1">
      <alignment vertical="center"/>
      <protection locked="0"/>
    </xf>
    <xf numFmtId="4" fontId="15" fillId="0" borderId="256" xfId="0" applyNumberFormat="1" applyFont="1" applyBorder="1" applyAlignment="1" applyProtection="1">
      <alignment vertical="center"/>
      <protection locked="0"/>
    </xf>
    <xf numFmtId="4" fontId="15" fillId="0" borderId="256" xfId="0" applyNumberFormat="1" applyFont="1" applyBorder="1" applyAlignment="1" applyProtection="1">
      <alignment horizontal="right" vertical="center"/>
      <protection locked="0"/>
    </xf>
    <xf numFmtId="3" fontId="23" fillId="0" borderId="256" xfId="0" applyNumberFormat="1" applyFont="1" applyBorder="1" applyAlignment="1" applyProtection="1">
      <alignment vertical="center"/>
      <protection locked="0"/>
    </xf>
    <xf numFmtId="4" fontId="23" fillId="0" borderId="256" xfId="0" applyNumberFormat="1" applyFont="1" applyBorder="1" applyAlignment="1" applyProtection="1">
      <alignment horizontal="right" vertical="center"/>
      <protection locked="0"/>
    </xf>
    <xf numFmtId="0" fontId="15" fillId="0" borderId="262" xfId="0" applyFont="1" applyBorder="1" applyAlignment="1" applyProtection="1">
      <alignment vertical="center"/>
      <protection locked="0"/>
    </xf>
    <xf numFmtId="49" fontId="15" fillId="0" borderId="256" xfId="0" applyNumberFormat="1" applyFont="1" applyBorder="1" applyAlignment="1" applyProtection="1">
      <alignment vertical="center"/>
      <protection locked="0"/>
    </xf>
    <xf numFmtId="3" fontId="15" fillId="0" borderId="256" xfId="0" applyNumberFormat="1" applyFont="1" applyBorder="1" applyAlignment="1" applyProtection="1">
      <alignment vertical="center"/>
      <protection locked="0"/>
    </xf>
    <xf numFmtId="0" fontId="15" fillId="0" borderId="239" xfId="0" applyFont="1" applyBorder="1" applyAlignment="1" applyProtection="1">
      <alignment horizontal="center" vertical="center"/>
      <protection locked="0"/>
    </xf>
    <xf numFmtId="0" fontId="14" fillId="0" borderId="239" xfId="0" applyFont="1" applyBorder="1" applyAlignment="1" applyProtection="1">
      <alignment vertical="center"/>
      <protection locked="0"/>
    </xf>
    <xf numFmtId="4" fontId="14" fillId="0" borderId="239" xfId="0" applyNumberFormat="1" applyFont="1" applyBorder="1" applyAlignment="1" applyProtection="1">
      <alignment vertical="center"/>
      <protection locked="0"/>
    </xf>
    <xf numFmtId="4" fontId="14" fillId="0" borderId="239" xfId="0" applyNumberFormat="1" applyFont="1" applyBorder="1" applyAlignment="1" applyProtection="1">
      <alignment horizontal="right" vertical="center"/>
      <protection locked="0"/>
    </xf>
    <xf numFmtId="0" fontId="15" fillId="0" borderId="240" xfId="0" applyFont="1" applyBorder="1" applyAlignment="1" applyProtection="1">
      <alignment vertical="center"/>
      <protection locked="0"/>
    </xf>
    <xf numFmtId="4" fontId="15" fillId="0" borderId="221" xfId="0" applyNumberFormat="1" applyFont="1" applyBorder="1" applyAlignment="1" applyProtection="1">
      <alignment vertical="center"/>
      <protection locked="0"/>
    </xf>
    <xf numFmtId="3" fontId="15" fillId="0" borderId="221" xfId="0" applyNumberFormat="1" applyFont="1" applyBorder="1" applyAlignment="1" applyProtection="1">
      <alignment vertical="center"/>
      <protection locked="0"/>
    </xf>
    <xf numFmtId="0" fontId="15" fillId="0" borderId="222" xfId="0" applyFont="1" applyBorder="1" applyAlignment="1" applyProtection="1">
      <alignment vertical="center"/>
      <protection locked="0"/>
    </xf>
    <xf numFmtId="4" fontId="15" fillId="0" borderId="261" xfId="0" applyNumberFormat="1" applyFont="1" applyBorder="1" applyAlignment="1" applyProtection="1">
      <alignment horizontal="right" vertical="center"/>
      <protection locked="0"/>
    </xf>
    <xf numFmtId="0" fontId="15" fillId="0" borderId="223" xfId="0" applyFont="1" applyBorder="1" applyAlignment="1" applyProtection="1">
      <alignment horizontal="center" vertical="center"/>
      <protection locked="0"/>
    </xf>
    <xf numFmtId="3" fontId="15" fillId="0" borderId="259" xfId="0" applyNumberFormat="1" applyFont="1" applyBorder="1" applyAlignment="1" applyProtection="1">
      <alignment vertical="center"/>
      <protection locked="0"/>
    </xf>
    <xf numFmtId="0" fontId="15" fillId="0" borderId="253" xfId="0" applyFont="1" applyBorder="1" applyAlignment="1" applyProtection="1">
      <alignment vertical="center" wrapText="1"/>
      <protection locked="0"/>
    </xf>
    <xf numFmtId="0" fontId="15" fillId="0" borderId="221" xfId="0" applyFont="1" applyBorder="1" applyAlignment="1">
      <alignment vertical="center"/>
    </xf>
    <xf numFmtId="4" fontId="23" fillId="0" borderId="221" xfId="0" applyNumberFormat="1" applyFont="1" applyBorder="1" applyAlignment="1" applyProtection="1">
      <alignment horizontal="right" vertical="center"/>
      <protection locked="0"/>
    </xf>
    <xf numFmtId="0" fontId="14" fillId="0" borderId="239" xfId="0" applyFont="1" applyBorder="1" applyAlignment="1" applyProtection="1">
      <alignment horizontal="center" vertical="center"/>
      <protection locked="0"/>
    </xf>
    <xf numFmtId="3" fontId="14" fillId="0" borderId="239" xfId="0" applyNumberFormat="1" applyFont="1" applyBorder="1" applyAlignment="1" applyProtection="1">
      <alignment vertical="center"/>
      <protection locked="0"/>
    </xf>
    <xf numFmtId="0" fontId="15" fillId="0" borderId="246" xfId="0" applyFont="1" applyBorder="1" applyAlignment="1" applyProtection="1">
      <alignment horizontal="center" vertical="center"/>
      <protection locked="0"/>
    </xf>
    <xf numFmtId="0" fontId="14" fillId="0" borderId="246" xfId="0" applyFont="1" applyBorder="1" applyAlignment="1" applyProtection="1">
      <alignment vertical="center"/>
      <protection locked="0"/>
    </xf>
    <xf numFmtId="4" fontId="14" fillId="0" borderId="246" xfId="0" applyNumberFormat="1" applyFont="1" applyBorder="1" applyAlignment="1" applyProtection="1">
      <alignment vertical="center"/>
      <protection locked="0"/>
    </xf>
    <xf numFmtId="4" fontId="14" fillId="0" borderId="246" xfId="0" applyNumberFormat="1" applyFont="1" applyBorder="1" applyAlignment="1" applyProtection="1">
      <alignment horizontal="right" vertical="center"/>
      <protection locked="0"/>
    </xf>
    <xf numFmtId="3" fontId="24" fillId="0" borderId="246" xfId="0" applyNumberFormat="1" applyFont="1" applyBorder="1" applyAlignment="1" applyProtection="1">
      <alignment vertical="center"/>
      <protection locked="0"/>
    </xf>
    <xf numFmtId="4" fontId="24" fillId="0" borderId="246" xfId="0" applyNumberFormat="1" applyFont="1" applyBorder="1" applyAlignment="1" applyProtection="1">
      <alignment horizontal="right" vertical="center"/>
      <protection locked="0"/>
    </xf>
    <xf numFmtId="0" fontId="15" fillId="0" borderId="238" xfId="0" applyFont="1" applyBorder="1" applyAlignment="1" applyProtection="1">
      <alignment vertical="center"/>
      <protection locked="0"/>
    </xf>
    <xf numFmtId="4" fontId="15" fillId="0" borderId="223" xfId="0" applyNumberFormat="1" applyFont="1" applyBorder="1" applyAlignment="1" applyProtection="1">
      <alignment vertical="center"/>
      <protection locked="0"/>
    </xf>
    <xf numFmtId="3" fontId="23" fillId="0" borderId="223" xfId="0" applyNumberFormat="1" applyFont="1" applyBorder="1" applyAlignment="1" applyProtection="1">
      <alignment vertical="center"/>
      <protection locked="0"/>
    </xf>
    <xf numFmtId="4" fontId="23" fillId="0" borderId="223" xfId="0" applyNumberFormat="1" applyFont="1" applyBorder="1" applyAlignment="1" applyProtection="1">
      <alignment horizontal="right" vertical="center"/>
      <protection locked="0"/>
    </xf>
    <xf numFmtId="0" fontId="14" fillId="4" borderId="226" xfId="0" applyFont="1" applyFill="1" applyBorder="1" applyAlignment="1" applyProtection="1">
      <alignment horizontal="center" vertical="center"/>
      <protection locked="0"/>
    </xf>
    <xf numFmtId="0" fontId="14" fillId="4" borderId="226" xfId="0" applyFont="1" applyFill="1" applyBorder="1" applyAlignment="1" applyProtection="1">
      <alignment vertical="center"/>
      <protection locked="0"/>
    </xf>
    <xf numFmtId="4" fontId="14" fillId="4" borderId="226" xfId="1" applyNumberFormat="1" applyFont="1" applyFill="1" applyBorder="1" applyAlignment="1" applyProtection="1">
      <alignment horizontal="right" vertical="center"/>
      <protection locked="0"/>
    </xf>
    <xf numFmtId="4" fontId="14" fillId="0" borderId="226" xfId="0" applyNumberFormat="1" applyFont="1" applyBorder="1" applyAlignment="1" applyProtection="1">
      <alignment horizontal="right" vertical="center"/>
      <protection locked="0"/>
    </xf>
    <xf numFmtId="0" fontId="14" fillId="0" borderId="227" xfId="0" applyFont="1" applyBorder="1" applyAlignment="1" applyProtection="1">
      <alignment vertical="center"/>
      <protection locked="0"/>
    </xf>
    <xf numFmtId="0" fontId="15" fillId="0" borderId="259" xfId="0" applyFont="1" applyBorder="1" applyAlignment="1">
      <alignment vertical="center" wrapText="1"/>
    </xf>
    <xf numFmtId="4" fontId="15" fillId="0" borderId="253" xfId="1" applyNumberFormat="1" applyFont="1" applyFill="1" applyBorder="1" applyAlignment="1" applyProtection="1">
      <alignment horizontal="right" vertical="center"/>
      <protection locked="0"/>
    </xf>
    <xf numFmtId="3" fontId="15" fillId="0" borderId="263" xfId="0" applyNumberFormat="1" applyFont="1" applyBorder="1" applyAlignment="1">
      <alignment vertical="center"/>
    </xf>
    <xf numFmtId="0" fontId="14" fillId="0" borderId="246" xfId="0" applyFont="1" applyBorder="1" applyAlignment="1" applyProtection="1">
      <alignment horizontal="center" vertical="center"/>
      <protection locked="0"/>
    </xf>
    <xf numFmtId="0" fontId="14" fillId="0" borderId="246" xfId="0" applyFont="1" applyBorder="1" applyAlignment="1">
      <alignment vertical="center" wrapText="1"/>
    </xf>
    <xf numFmtId="4" fontId="24" fillId="0" borderId="246" xfId="0" applyNumberFormat="1" applyFont="1" applyBorder="1" applyAlignment="1" applyProtection="1">
      <alignment vertical="center"/>
      <protection locked="0"/>
    </xf>
    <xf numFmtId="4" fontId="24" fillId="0" borderId="239" xfId="0" applyNumberFormat="1" applyFont="1" applyBorder="1" applyAlignment="1" applyProtection="1">
      <alignment horizontal="right" vertical="center"/>
      <protection locked="0"/>
    </xf>
    <xf numFmtId="0" fontId="14" fillId="0" borderId="238" xfId="0" applyFont="1" applyBorder="1" applyAlignment="1" applyProtection="1">
      <alignment vertical="center"/>
      <protection locked="0"/>
    </xf>
    <xf numFmtId="0" fontId="15" fillId="0" borderId="223" xfId="0" applyFont="1" applyBorder="1" applyAlignment="1" applyProtection="1">
      <alignment vertical="center"/>
      <protection locked="0"/>
    </xf>
    <xf numFmtId="3" fontId="23" fillId="0" borderId="264" xfId="0" applyNumberFormat="1" applyFont="1" applyBorder="1" applyAlignment="1">
      <alignment vertical="center"/>
    </xf>
    <xf numFmtId="4" fontId="23" fillId="0" borderId="265" xfId="0" applyNumberFormat="1" applyFont="1" applyBorder="1" applyAlignment="1" applyProtection="1">
      <alignment horizontal="right" vertical="center"/>
      <protection locked="0"/>
    </xf>
    <xf numFmtId="4" fontId="15" fillId="4" borderId="53" xfId="1" applyNumberFormat="1" applyFont="1" applyFill="1" applyBorder="1" applyAlignment="1" applyProtection="1">
      <alignment horizontal="right" vertical="center"/>
      <protection locked="0"/>
    </xf>
    <xf numFmtId="4" fontId="15" fillId="0" borderId="142" xfId="0" applyNumberFormat="1" applyFont="1" applyBorder="1" applyAlignment="1" applyProtection="1">
      <alignment horizontal="right" vertical="center"/>
      <protection locked="0"/>
    </xf>
    <xf numFmtId="0" fontId="15" fillId="4" borderId="261" xfId="0" applyFont="1" applyFill="1" applyBorder="1" applyAlignment="1" applyProtection="1">
      <alignment vertical="center"/>
      <protection locked="0"/>
    </xf>
    <xf numFmtId="0" fontId="15" fillId="4" borderId="253" xfId="0" applyFont="1" applyFill="1" applyBorder="1" applyAlignment="1" applyProtection="1">
      <alignment horizontal="center" vertical="center"/>
      <protection locked="0"/>
    </xf>
    <xf numFmtId="49" fontId="15" fillId="4" borderId="253" xfId="0" applyNumberFormat="1" applyFont="1" applyFill="1" applyBorder="1" applyAlignment="1" applyProtection="1">
      <alignment vertical="center"/>
      <protection locked="0"/>
    </xf>
    <xf numFmtId="3" fontId="15" fillId="4" borderId="253" xfId="0" applyNumberFormat="1" applyFont="1" applyFill="1" applyBorder="1" applyAlignment="1" applyProtection="1">
      <alignment vertical="center"/>
      <protection locked="0"/>
    </xf>
    <xf numFmtId="0" fontId="14" fillId="4" borderId="223" xfId="0" applyFont="1" applyFill="1" applyBorder="1" applyAlignment="1" applyProtection="1">
      <alignment horizontal="center" vertical="center"/>
      <protection locked="0"/>
    </xf>
    <xf numFmtId="0" fontId="15" fillId="4" borderId="256" xfId="0" applyFont="1" applyFill="1" applyBorder="1" applyAlignment="1" applyProtection="1">
      <alignment horizontal="center" vertical="center"/>
      <protection locked="0"/>
    </xf>
    <xf numFmtId="0" fontId="15" fillId="0" borderId="256" xfId="0" applyFont="1" applyBorder="1" applyAlignment="1">
      <alignment vertical="center"/>
    </xf>
    <xf numFmtId="4" fontId="15" fillId="4" borderId="256" xfId="1" applyNumberFormat="1" applyFont="1" applyFill="1" applyBorder="1" applyAlignment="1" applyProtection="1">
      <alignment horizontal="right" vertical="center"/>
      <protection locked="0"/>
    </xf>
    <xf numFmtId="3" fontId="15" fillId="4" borderId="256" xfId="0" applyNumberFormat="1" applyFont="1" applyFill="1" applyBorder="1" applyAlignment="1" applyProtection="1">
      <alignment vertical="center"/>
      <protection locked="0"/>
    </xf>
    <xf numFmtId="4" fontId="23" fillId="0" borderId="266" xfId="0" applyNumberFormat="1" applyFont="1" applyBorder="1" applyAlignment="1" applyProtection="1">
      <alignment horizontal="right" vertical="center"/>
      <protection locked="0"/>
    </xf>
    <xf numFmtId="0" fontId="14" fillId="4" borderId="223" xfId="0" applyFont="1" applyFill="1" applyBorder="1" applyAlignment="1" applyProtection="1">
      <alignment vertical="center"/>
      <protection locked="0"/>
    </xf>
    <xf numFmtId="4" fontId="14" fillId="4" borderId="223" xfId="1" applyNumberFormat="1" applyFont="1" applyFill="1" applyBorder="1" applyAlignment="1" applyProtection="1">
      <alignment horizontal="right" vertical="center"/>
      <protection locked="0"/>
    </xf>
    <xf numFmtId="3" fontId="14" fillId="4" borderId="223" xfId="1" applyNumberFormat="1" applyFont="1" applyFill="1" applyBorder="1" applyAlignment="1" applyProtection="1">
      <alignment horizontal="right" vertical="center"/>
      <protection locked="0"/>
    </xf>
    <xf numFmtId="4" fontId="14" fillId="0" borderId="223" xfId="0" applyNumberFormat="1" applyFont="1" applyBorder="1" applyAlignment="1" applyProtection="1">
      <alignment horizontal="right" vertical="center"/>
      <protection locked="0"/>
    </xf>
    <xf numFmtId="0" fontId="14" fillId="4" borderId="267" xfId="0" applyFont="1" applyFill="1" applyBorder="1" applyAlignment="1" applyProtection="1">
      <alignment horizontal="center" vertical="center"/>
      <protection locked="0"/>
    </xf>
    <xf numFmtId="0" fontId="15" fillId="4" borderId="242" xfId="0" applyFont="1" applyFill="1" applyBorder="1" applyAlignment="1" applyProtection="1">
      <alignment horizontal="center" vertical="center"/>
      <protection locked="0"/>
    </xf>
    <xf numFmtId="0" fontId="15" fillId="4" borderId="242" xfId="0" applyFont="1" applyFill="1" applyBorder="1" applyAlignment="1" applyProtection="1">
      <alignment vertical="center"/>
      <protection locked="0"/>
    </xf>
    <xf numFmtId="4" fontId="15" fillId="4" borderId="268" xfId="1" applyNumberFormat="1" applyFont="1" applyFill="1" applyBorder="1" applyAlignment="1" applyProtection="1">
      <alignment horizontal="right" vertical="center"/>
      <protection locked="0"/>
    </xf>
    <xf numFmtId="3" fontId="15" fillId="4" borderId="242" xfId="1" applyNumberFormat="1" applyFont="1" applyFill="1" applyBorder="1" applyAlignment="1" applyProtection="1">
      <alignment horizontal="right" vertical="center"/>
      <protection locked="0"/>
    </xf>
    <xf numFmtId="4" fontId="15" fillId="0" borderId="266" xfId="0" applyNumberFormat="1" applyFont="1" applyBorder="1" applyAlignment="1" applyProtection="1">
      <alignment horizontal="right" vertical="center"/>
      <protection locked="0"/>
    </xf>
    <xf numFmtId="0" fontId="15" fillId="0" borderId="237" xfId="0" applyFont="1" applyBorder="1" applyAlignment="1" applyProtection="1">
      <alignment vertical="center"/>
      <protection locked="0"/>
    </xf>
    <xf numFmtId="4" fontId="15" fillId="0" borderId="142" xfId="1" applyNumberFormat="1" applyFont="1" applyFill="1" applyBorder="1" applyAlignment="1" applyProtection="1">
      <alignment horizontal="right" vertical="center"/>
      <protection locked="0"/>
    </xf>
    <xf numFmtId="0" fontId="15" fillId="4" borderId="243" xfId="0" applyFont="1" applyFill="1" applyBorder="1" applyAlignment="1" applyProtection="1">
      <alignment horizontal="center" vertical="center"/>
      <protection locked="0"/>
    </xf>
    <xf numFmtId="0" fontId="15" fillId="4" borderId="253" xfId="0" applyFont="1" applyFill="1" applyBorder="1" applyAlignment="1" applyProtection="1">
      <alignment vertical="center"/>
      <protection locked="0"/>
    </xf>
    <xf numFmtId="4" fontId="15" fillId="4" borderId="243" xfId="1" applyNumberFormat="1" applyFont="1" applyFill="1" applyBorder="1" applyAlignment="1" applyProtection="1">
      <alignment horizontal="right" vertical="center"/>
      <protection locked="0"/>
    </xf>
    <xf numFmtId="3" fontId="15" fillId="0" borderId="243" xfId="0" applyNumberFormat="1" applyFont="1" applyBorder="1" applyAlignment="1" applyProtection="1">
      <alignment vertical="center"/>
      <protection locked="0"/>
    </xf>
    <xf numFmtId="0" fontId="15" fillId="0" borderId="244" xfId="0" applyFont="1" applyBorder="1" applyAlignment="1" applyProtection="1">
      <alignment vertical="center"/>
      <protection locked="0"/>
    </xf>
    <xf numFmtId="0" fontId="15" fillId="0" borderId="256" xfId="0" applyFont="1" applyBorder="1" applyAlignment="1">
      <alignment vertical="center" wrapText="1"/>
    </xf>
    <xf numFmtId="4" fontId="15" fillId="0" borderId="266" xfId="1" applyNumberFormat="1" applyFont="1" applyFill="1" applyBorder="1" applyAlignment="1" applyProtection="1">
      <alignment horizontal="right" vertical="center"/>
      <protection locked="0"/>
    </xf>
    <xf numFmtId="3" fontId="15" fillId="0" borderId="184" xfId="1" applyNumberFormat="1" applyFont="1" applyFill="1" applyBorder="1" applyAlignment="1" applyProtection="1">
      <alignment horizontal="right" vertical="center"/>
    </xf>
    <xf numFmtId="4" fontId="15" fillId="0" borderId="184" xfId="1" applyNumberFormat="1" applyFont="1" applyFill="1" applyBorder="1" applyAlignment="1" applyProtection="1">
      <alignment horizontal="right" vertical="center"/>
    </xf>
    <xf numFmtId="4" fontId="15" fillId="4" borderId="38" xfId="0" applyNumberFormat="1" applyFont="1" applyFill="1" applyBorder="1" applyAlignment="1">
      <alignment horizontal="right" vertical="center"/>
    </xf>
    <xf numFmtId="0" fontId="15" fillId="4" borderId="22" xfId="0" applyFont="1" applyFill="1" applyBorder="1" applyAlignment="1">
      <alignment vertical="center"/>
    </xf>
    <xf numFmtId="4" fontId="23" fillId="0" borderId="17" xfId="0" applyNumberFormat="1" applyFont="1" applyBorder="1" applyAlignment="1">
      <alignment horizontal="right" vertical="center"/>
    </xf>
    <xf numFmtId="2" fontId="15" fillId="0" borderId="221" xfId="0" applyNumberFormat="1" applyFont="1" applyBorder="1" applyAlignment="1">
      <alignment horizontal="right" vertical="center"/>
    </xf>
    <xf numFmtId="3" fontId="15" fillId="0" borderId="253" xfId="0" applyNumberFormat="1" applyFont="1" applyBorder="1" applyAlignment="1">
      <alignment vertical="center"/>
    </xf>
    <xf numFmtId="4" fontId="15" fillId="0" borderId="253" xfId="0" applyNumberFormat="1" applyFont="1" applyBorder="1" applyAlignment="1">
      <alignment horizontal="right" vertical="center"/>
    </xf>
    <xf numFmtId="4" fontId="15" fillId="0" borderId="269" xfId="0" applyNumberFormat="1" applyFont="1" applyBorder="1" applyAlignment="1">
      <alignment horizontal="right" vertical="center"/>
    </xf>
    <xf numFmtId="0" fontId="14" fillId="0" borderId="254" xfId="0" applyFont="1" applyBorder="1" applyAlignment="1">
      <alignment vertical="center"/>
    </xf>
    <xf numFmtId="4" fontId="15" fillId="3" borderId="12" xfId="0" applyNumberFormat="1" applyFont="1" applyFill="1" applyBorder="1" applyAlignment="1">
      <alignment horizontal="right" vertical="center"/>
    </xf>
    <xf numFmtId="0" fontId="15" fillId="0" borderId="51" xfId="0" applyFont="1" applyBorder="1" applyAlignment="1">
      <alignment vertical="center"/>
    </xf>
    <xf numFmtId="0" fontId="15" fillId="0" borderId="111" xfId="0" applyFont="1" applyBorder="1" applyAlignment="1" applyProtection="1">
      <alignment vertical="center"/>
      <protection locked="0"/>
    </xf>
    <xf numFmtId="49" fontId="15" fillId="0" borderId="111" xfId="0" applyNumberFormat="1" applyFont="1" applyBorder="1" applyAlignment="1">
      <alignment vertical="center"/>
    </xf>
    <xf numFmtId="49" fontId="15" fillId="0" borderId="112" xfId="0" applyNumberFormat="1" applyFont="1" applyBorder="1" applyAlignment="1">
      <alignment vertical="center"/>
    </xf>
    <xf numFmtId="49" fontId="15" fillId="0" borderId="117" xfId="0" applyNumberFormat="1" applyFont="1" applyBorder="1" applyAlignment="1">
      <alignment vertical="center"/>
    </xf>
    <xf numFmtId="0" fontId="15" fillId="0" borderId="112" xfId="0" applyFont="1" applyBorder="1" applyAlignment="1">
      <alignment vertical="center"/>
    </xf>
    <xf numFmtId="0" fontId="15" fillId="0" borderId="206" xfId="0" applyFont="1" applyBorder="1" applyAlignment="1">
      <alignment vertical="center"/>
    </xf>
    <xf numFmtId="3" fontId="15" fillId="0" borderId="206" xfId="0" applyNumberFormat="1" applyFont="1" applyBorder="1" applyAlignment="1">
      <alignment vertical="center"/>
    </xf>
    <xf numFmtId="3" fontId="23" fillId="0" borderId="206" xfId="0" applyNumberFormat="1" applyFont="1" applyBorder="1" applyAlignment="1">
      <alignment vertical="center"/>
    </xf>
    <xf numFmtId="0" fontId="15" fillId="0" borderId="194" xfId="0" applyFont="1" applyBorder="1" applyAlignment="1">
      <alignment horizontal="center" vertical="center"/>
    </xf>
    <xf numFmtId="0" fontId="15" fillId="0" borderId="194" xfId="0" applyFont="1" applyBorder="1" applyAlignment="1">
      <alignment vertical="center"/>
    </xf>
    <xf numFmtId="3" fontId="15" fillId="0" borderId="194" xfId="0" applyNumberFormat="1" applyFont="1" applyBorder="1" applyAlignment="1">
      <alignment vertical="center"/>
    </xf>
    <xf numFmtId="4" fontId="15" fillId="0" borderId="194" xfId="0" applyNumberFormat="1" applyFont="1" applyBorder="1" applyAlignment="1">
      <alignment vertical="center"/>
    </xf>
    <xf numFmtId="0" fontId="15" fillId="0" borderId="253" xfId="0" applyFont="1" applyBorder="1" applyAlignment="1">
      <alignment horizontal="center" vertical="center"/>
    </xf>
    <xf numFmtId="0" fontId="15" fillId="0" borderId="253" xfId="0" applyFont="1" applyBorder="1" applyAlignment="1">
      <alignment vertical="center"/>
    </xf>
    <xf numFmtId="4" fontId="15" fillId="0" borderId="253" xfId="0" applyNumberFormat="1" applyFont="1" applyBorder="1" applyAlignment="1">
      <alignment vertical="center"/>
    </xf>
    <xf numFmtId="0" fontId="15" fillId="0" borderId="253" xfId="0" applyFont="1" applyBorder="1"/>
    <xf numFmtId="3" fontId="23" fillId="0" borderId="117" xfId="0" applyNumberFormat="1" applyFont="1" applyBorder="1" applyAlignment="1">
      <alignment vertical="center"/>
    </xf>
    <xf numFmtId="4" fontId="23" fillId="0" borderId="117" xfId="0" applyNumberFormat="1" applyFont="1" applyBorder="1" applyAlignment="1">
      <alignment vertical="center"/>
    </xf>
    <xf numFmtId="0" fontId="23" fillId="0" borderId="117" xfId="0" applyFont="1" applyBorder="1"/>
    <xf numFmtId="4" fontId="23" fillId="0" borderId="111" xfId="0" applyNumberFormat="1" applyFont="1" applyBorder="1" applyAlignment="1">
      <alignment vertical="center"/>
    </xf>
    <xf numFmtId="3" fontId="23" fillId="0" borderId="112" xfId="0" applyNumberFormat="1" applyFont="1" applyBorder="1" applyAlignment="1">
      <alignment vertical="center"/>
    </xf>
    <xf numFmtId="4" fontId="23" fillId="0" borderId="112" xfId="0" applyNumberFormat="1" applyFont="1" applyBorder="1" applyAlignment="1">
      <alignment vertical="center"/>
    </xf>
    <xf numFmtId="0" fontId="23" fillId="0" borderId="112" xfId="0" applyFont="1" applyBorder="1"/>
    <xf numFmtId="3" fontId="23" fillId="4" borderId="111" xfId="0" applyNumberFormat="1" applyFont="1" applyFill="1" applyBorder="1" applyAlignment="1">
      <alignment vertical="center"/>
    </xf>
    <xf numFmtId="3" fontId="23" fillId="4" borderId="111" xfId="0" applyNumberFormat="1" applyFont="1" applyFill="1" applyBorder="1" applyAlignment="1">
      <alignment horizontal="right" vertical="center"/>
    </xf>
    <xf numFmtId="0" fontId="23" fillId="0" borderId="111" xfId="0" applyFont="1" applyBorder="1" applyAlignment="1">
      <alignment horizontal="center" vertical="center"/>
    </xf>
    <xf numFmtId="3" fontId="23" fillId="0" borderId="194" xfId="0" applyNumberFormat="1" applyFont="1" applyBorder="1" applyAlignment="1">
      <alignment vertical="center"/>
    </xf>
    <xf numFmtId="4" fontId="23" fillId="0" borderId="194" xfId="0" applyNumberFormat="1" applyFont="1" applyBorder="1" applyAlignment="1">
      <alignment vertical="center"/>
    </xf>
    <xf numFmtId="3" fontId="24" fillId="0" borderId="196" xfId="0" applyNumberFormat="1" applyFont="1" applyBorder="1" applyAlignment="1">
      <alignment vertical="center"/>
    </xf>
    <xf numFmtId="4" fontId="24" fillId="0" borderId="196" xfId="0" applyNumberFormat="1" applyFont="1" applyBorder="1" applyAlignment="1">
      <alignment vertical="center"/>
    </xf>
    <xf numFmtId="3" fontId="24" fillId="0" borderId="4" xfId="0" applyNumberFormat="1" applyFont="1" applyBorder="1" applyAlignment="1">
      <alignment vertical="center"/>
    </xf>
    <xf numFmtId="4" fontId="24" fillId="0" borderId="4" xfId="0" applyNumberFormat="1" applyFont="1" applyBorder="1" applyAlignment="1">
      <alignment horizontal="right" vertical="center"/>
    </xf>
    <xf numFmtId="4" fontId="24" fillId="0" borderId="4" xfId="0" applyNumberFormat="1" applyFont="1" applyBorder="1" applyAlignment="1">
      <alignment vertical="center"/>
    </xf>
    <xf numFmtId="3" fontId="23" fillId="0" borderId="109" xfId="0" applyNumberFormat="1" applyFont="1" applyBorder="1" applyAlignment="1">
      <alignment vertical="center"/>
    </xf>
    <xf numFmtId="3" fontId="23" fillId="0" borderId="90" xfId="0" applyNumberFormat="1" applyFont="1" applyBorder="1" applyAlignment="1">
      <alignment vertical="center"/>
    </xf>
    <xf numFmtId="3" fontId="23" fillId="0" borderId="4" xfId="0" applyNumberFormat="1" applyFont="1" applyBorder="1" applyAlignment="1">
      <alignment vertical="center"/>
    </xf>
    <xf numFmtId="3" fontId="23" fillId="0" borderId="144" xfId="0" applyNumberFormat="1" applyFont="1" applyBorder="1" applyAlignment="1">
      <alignment vertical="center"/>
    </xf>
    <xf numFmtId="4" fontId="23" fillId="0" borderId="112" xfId="0" applyNumberFormat="1" applyFont="1" applyBorder="1" applyAlignment="1">
      <alignment horizontal="right" vertical="center"/>
    </xf>
    <xf numFmtId="4" fontId="23" fillId="0" borderId="117" xfId="0" applyNumberFormat="1" applyFont="1" applyBorder="1" applyAlignment="1">
      <alignment horizontal="right" vertical="center"/>
    </xf>
    <xf numFmtId="3" fontId="24" fillId="0" borderId="162" xfId="0" applyNumberFormat="1" applyFont="1" applyBorder="1" applyAlignment="1">
      <alignment vertical="center"/>
    </xf>
    <xf numFmtId="4" fontId="24" fillId="0" borderId="162" xfId="0" applyNumberFormat="1" applyFont="1" applyBorder="1" applyAlignment="1">
      <alignment vertical="center"/>
    </xf>
    <xf numFmtId="0" fontId="24" fillId="0" borderId="130" xfId="0" applyFont="1" applyBorder="1" applyAlignment="1">
      <alignment vertical="center"/>
    </xf>
    <xf numFmtId="0" fontId="15" fillId="0" borderId="129" xfId="0" applyFont="1" applyBorder="1" applyAlignment="1">
      <alignment horizontal="center" vertical="center"/>
    </xf>
    <xf numFmtId="0" fontId="15" fillId="0" borderId="129" xfId="0" applyFont="1" applyBorder="1" applyAlignment="1">
      <alignment vertical="center"/>
    </xf>
    <xf numFmtId="0" fontId="15" fillId="4" borderId="49" xfId="0" applyFont="1" applyFill="1" applyBorder="1" applyAlignment="1">
      <alignment vertical="center"/>
    </xf>
    <xf numFmtId="0" fontId="15" fillId="4" borderId="29" xfId="0" applyFont="1" applyFill="1" applyBorder="1" applyAlignment="1">
      <alignment vertical="center"/>
    </xf>
    <xf numFmtId="0" fontId="15" fillId="4" borderId="28" xfId="0" applyFont="1" applyFill="1" applyBorder="1" applyAlignment="1">
      <alignment vertical="center"/>
    </xf>
    <xf numFmtId="0" fontId="15" fillId="4" borderId="50" xfId="0" applyFont="1" applyFill="1" applyBorder="1" applyAlignment="1">
      <alignment vertical="center"/>
    </xf>
    <xf numFmtId="0" fontId="15" fillId="4" borderId="72" xfId="0" applyFont="1" applyFill="1" applyBorder="1" applyAlignment="1">
      <alignment vertical="center"/>
    </xf>
    <xf numFmtId="0" fontId="14" fillId="4" borderId="28" xfId="0" applyFont="1" applyFill="1" applyBorder="1" applyAlignment="1">
      <alignment vertical="center"/>
    </xf>
    <xf numFmtId="49" fontId="15" fillId="0" borderId="200" xfId="0" applyNumberFormat="1" applyFont="1" applyBorder="1" applyAlignment="1">
      <alignment vertical="center"/>
    </xf>
    <xf numFmtId="2" fontId="15" fillId="0" borderId="43" xfId="0" applyNumberFormat="1" applyFont="1" applyBorder="1" applyAlignment="1">
      <alignment horizontal="right" vertical="center"/>
    </xf>
    <xf numFmtId="3" fontId="14" fillId="0" borderId="239" xfId="0" applyNumberFormat="1" applyFont="1" applyBorder="1" applyAlignment="1">
      <alignment vertical="center"/>
    </xf>
    <xf numFmtId="0" fontId="15" fillId="0" borderId="254" xfId="0" applyFont="1" applyBorder="1" applyAlignment="1">
      <alignment vertical="center"/>
    </xf>
    <xf numFmtId="0" fontId="15" fillId="0" borderId="256" xfId="0" applyFont="1" applyBorder="1" applyAlignment="1">
      <alignment horizontal="center" vertical="center"/>
    </xf>
    <xf numFmtId="3" fontId="15" fillId="0" borderId="256" xfId="0" applyNumberFormat="1" applyFont="1" applyBorder="1" applyAlignment="1">
      <alignment vertical="center"/>
    </xf>
    <xf numFmtId="4" fontId="15" fillId="0" borderId="256" xfId="0" applyNumberFormat="1" applyFont="1" applyBorder="1" applyAlignment="1">
      <alignment horizontal="right" vertical="center"/>
    </xf>
    <xf numFmtId="0" fontId="15" fillId="0" borderId="262" xfId="0" applyFont="1" applyBorder="1" applyAlignment="1">
      <alignment vertical="center"/>
    </xf>
    <xf numFmtId="0" fontId="14" fillId="0" borderId="241" xfId="0" applyFont="1" applyBorder="1" applyAlignment="1">
      <alignment vertical="center"/>
    </xf>
    <xf numFmtId="3" fontId="15" fillId="0" borderId="241" xfId="0" applyNumberFormat="1" applyFont="1" applyBorder="1" applyAlignment="1">
      <alignment vertical="center"/>
    </xf>
    <xf numFmtId="4" fontId="15" fillId="0" borderId="241" xfId="0" applyNumberFormat="1" applyFont="1" applyBorder="1" applyAlignment="1">
      <alignment horizontal="right" vertical="center"/>
    </xf>
    <xf numFmtId="0" fontId="15" fillId="0" borderId="245" xfId="0" applyFont="1" applyBorder="1" applyAlignment="1">
      <alignment vertical="center"/>
    </xf>
    <xf numFmtId="3" fontId="15" fillId="0" borderId="82" xfId="0" applyNumberFormat="1" applyFont="1" applyBorder="1" applyAlignment="1">
      <alignment vertical="center"/>
    </xf>
    <xf numFmtId="3" fontId="15" fillId="0" borderId="253" xfId="0" applyNumberFormat="1" applyFont="1" applyBorder="1" applyAlignment="1">
      <alignment vertical="center" wrapText="1"/>
    </xf>
    <xf numFmtId="4" fontId="15" fillId="0" borderId="253" xfId="0" applyNumberFormat="1" applyFont="1" applyBorder="1" applyAlignment="1">
      <alignment horizontal="right" vertical="center" wrapText="1"/>
    </xf>
    <xf numFmtId="0" fontId="15" fillId="0" borderId="254" xfId="0" applyFont="1" applyBorder="1" applyAlignment="1">
      <alignment vertical="center" wrapText="1"/>
    </xf>
    <xf numFmtId="0" fontId="15" fillId="4" borderId="21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vertical="center" wrapText="1"/>
    </xf>
    <xf numFmtId="3" fontId="15" fillId="4" borderId="21" xfId="0" applyNumberFormat="1" applyFont="1" applyFill="1" applyBorder="1" applyAlignment="1">
      <alignment vertical="center"/>
    </xf>
    <xf numFmtId="0" fontId="14" fillId="4" borderId="36" xfId="0" applyFont="1" applyFill="1" applyBorder="1" applyAlignment="1">
      <alignment vertical="center"/>
    </xf>
    <xf numFmtId="0" fontId="14" fillId="4" borderId="246" xfId="0" applyFont="1" applyFill="1" applyBorder="1" applyAlignment="1">
      <alignment horizontal="center" vertical="center"/>
    </xf>
    <xf numFmtId="3" fontId="14" fillId="4" borderId="246" xfId="0" applyNumberFormat="1" applyFont="1" applyFill="1" applyBorder="1" applyAlignment="1">
      <alignment vertical="center"/>
    </xf>
    <xf numFmtId="4" fontId="14" fillId="0" borderId="246" xfId="0" applyNumberFormat="1" applyFont="1" applyBorder="1" applyAlignment="1">
      <alignment horizontal="right" vertical="center"/>
    </xf>
    <xf numFmtId="4" fontId="14" fillId="0" borderId="246" xfId="0" applyNumberFormat="1" applyFont="1" applyBorder="1" applyAlignment="1">
      <alignment horizontal="right" vertical="center" wrapText="1"/>
    </xf>
    <xf numFmtId="0" fontId="14" fillId="4" borderId="238" xfId="0" applyFont="1" applyFill="1" applyBorder="1" applyAlignment="1">
      <alignment vertical="center"/>
    </xf>
    <xf numFmtId="0" fontId="14" fillId="0" borderId="229" xfId="0" applyFont="1" applyBorder="1" applyAlignment="1">
      <alignment vertical="center"/>
    </xf>
    <xf numFmtId="1" fontId="15" fillId="0" borderId="253" xfId="0" applyNumberFormat="1" applyFont="1" applyBorder="1" applyAlignment="1">
      <alignment horizontal="center" vertical="center"/>
    </xf>
    <xf numFmtId="3" fontId="15" fillId="0" borderId="253" xfId="1" applyNumberFormat="1" applyFont="1" applyFill="1" applyBorder="1" applyAlignment="1" applyProtection="1">
      <alignment vertical="center"/>
    </xf>
    <xf numFmtId="4" fontId="15" fillId="0" borderId="253" xfId="1" applyNumberFormat="1" applyFont="1" applyFill="1" applyBorder="1" applyAlignment="1" applyProtection="1">
      <alignment horizontal="right" vertical="center"/>
    </xf>
    <xf numFmtId="1" fontId="15" fillId="0" borderId="256" xfId="0" applyNumberFormat="1" applyFont="1" applyBorder="1" applyAlignment="1">
      <alignment horizontal="center" vertical="center"/>
    </xf>
    <xf numFmtId="3" fontId="15" fillId="0" borderId="256" xfId="1" applyNumberFormat="1" applyFont="1" applyFill="1" applyBorder="1" applyAlignment="1" applyProtection="1">
      <alignment vertical="center"/>
    </xf>
    <xf numFmtId="4" fontId="15" fillId="0" borderId="256" xfId="1" applyNumberFormat="1" applyFont="1" applyFill="1" applyBorder="1" applyAlignment="1" applyProtection="1">
      <alignment horizontal="right" vertical="center"/>
    </xf>
    <xf numFmtId="0" fontId="14" fillId="0" borderId="262" xfId="0" applyFont="1" applyBorder="1" applyAlignment="1">
      <alignment vertical="center"/>
    </xf>
    <xf numFmtId="4" fontId="15" fillId="0" borderId="270" xfId="0" applyNumberFormat="1" applyFont="1" applyBorder="1" applyAlignment="1">
      <alignment horizontal="right" vertical="center"/>
    </xf>
    <xf numFmtId="3" fontId="15" fillId="0" borderId="273" xfId="0" applyNumberFormat="1" applyFont="1" applyBorder="1" applyAlignment="1">
      <alignment vertical="center"/>
    </xf>
    <xf numFmtId="0" fontId="15" fillId="0" borderId="273" xfId="0" applyFont="1" applyBorder="1" applyAlignment="1">
      <alignment horizontal="center" vertical="center"/>
    </xf>
    <xf numFmtId="0" fontId="15" fillId="0" borderId="273" xfId="0" applyFont="1" applyBorder="1" applyAlignment="1">
      <alignment vertical="center" wrapText="1"/>
    </xf>
    <xf numFmtId="4" fontId="15" fillId="0" borderId="273" xfId="0" applyNumberFormat="1" applyFont="1" applyBorder="1" applyAlignment="1">
      <alignment horizontal="right" vertical="center"/>
    </xf>
    <xf numFmtId="4" fontId="15" fillId="0" borderId="274" xfId="0" applyNumberFormat="1" applyFont="1" applyBorder="1" applyAlignment="1">
      <alignment horizontal="right" vertical="center"/>
    </xf>
    <xf numFmtId="0" fontId="15" fillId="0" borderId="272" xfId="0" applyFont="1" applyBorder="1" applyAlignment="1">
      <alignment vertical="center"/>
    </xf>
    <xf numFmtId="4" fontId="15" fillId="0" borderId="10" xfId="1" applyNumberFormat="1" applyFont="1" applyFill="1" applyBorder="1" applyAlignment="1" applyProtection="1">
      <alignment horizontal="right" vertical="center"/>
      <protection locked="0"/>
    </xf>
    <xf numFmtId="0" fontId="15" fillId="0" borderId="275" xfId="0" applyFont="1" applyBorder="1" applyAlignment="1">
      <alignment horizontal="center" vertical="center"/>
    </xf>
    <xf numFmtId="0" fontId="15" fillId="0" borderId="275" xfId="0" applyFont="1" applyBorder="1" applyAlignment="1">
      <alignment vertical="center"/>
    </xf>
    <xf numFmtId="3" fontId="15" fillId="0" borderId="275" xfId="0" applyNumberFormat="1" applyFont="1" applyBorder="1" applyAlignment="1">
      <alignment vertical="center"/>
    </xf>
    <xf numFmtId="4" fontId="15" fillId="0" borderId="275" xfId="0" applyNumberFormat="1" applyFont="1" applyBorder="1" applyAlignment="1">
      <alignment horizontal="right" vertical="center"/>
    </xf>
    <xf numFmtId="0" fontId="15" fillId="0" borderId="276" xfId="0" applyFont="1" applyBorder="1" applyAlignment="1">
      <alignment vertical="center"/>
    </xf>
    <xf numFmtId="0" fontId="15" fillId="0" borderId="270" xfId="0" applyFont="1" applyBorder="1" applyAlignment="1" applyProtection="1">
      <alignment horizontal="center" vertical="center"/>
      <protection locked="0"/>
    </xf>
    <xf numFmtId="0" fontId="15" fillId="0" borderId="270" xfId="0" applyFont="1" applyBorder="1" applyAlignment="1" applyProtection="1">
      <alignment vertical="center"/>
      <protection locked="0"/>
    </xf>
    <xf numFmtId="3" fontId="15" fillId="0" borderId="270" xfId="0" applyNumberFormat="1" applyFont="1" applyBorder="1" applyAlignment="1">
      <alignment vertical="center"/>
    </xf>
    <xf numFmtId="0" fontId="23" fillId="0" borderId="276" xfId="0" applyFont="1" applyBorder="1" applyAlignment="1">
      <alignment vertical="center"/>
    </xf>
    <xf numFmtId="4" fontId="23" fillId="0" borderId="270" xfId="0" applyNumberFormat="1" applyFont="1" applyBorder="1" applyAlignment="1">
      <alignment horizontal="right" vertical="center"/>
    </xf>
    <xf numFmtId="0" fontId="23" fillId="0" borderId="271" xfId="0" applyFont="1" applyBorder="1" applyAlignment="1">
      <alignment vertical="center"/>
    </xf>
    <xf numFmtId="3" fontId="15" fillId="0" borderId="277" xfId="0" applyNumberFormat="1" applyFont="1" applyBorder="1" applyAlignment="1">
      <alignment vertical="center"/>
    </xf>
    <xf numFmtId="4" fontId="23" fillId="0" borderId="277" xfId="0" applyNumberFormat="1" applyFont="1" applyBorder="1" applyAlignment="1">
      <alignment horizontal="right" vertical="center"/>
    </xf>
    <xf numFmtId="0" fontId="23" fillId="0" borderId="278" xfId="0" applyFont="1" applyBorder="1" applyAlignment="1">
      <alignment vertical="center"/>
    </xf>
    <xf numFmtId="4" fontId="15" fillId="0" borderId="78" xfId="0" applyNumberFormat="1" applyFont="1" applyBorder="1" applyAlignment="1" applyProtection="1">
      <alignment horizontal="right" vertical="center"/>
      <protection locked="0"/>
    </xf>
    <xf numFmtId="4" fontId="15" fillId="0" borderId="270" xfId="0" applyNumberFormat="1" applyFont="1" applyBorder="1" applyAlignment="1" applyProtection="1">
      <alignment vertical="center"/>
      <protection locked="0"/>
    </xf>
    <xf numFmtId="4" fontId="15" fillId="0" borderId="270" xfId="0" applyNumberFormat="1" applyFont="1" applyBorder="1" applyAlignment="1" applyProtection="1">
      <alignment horizontal="right" vertical="center"/>
      <protection locked="0"/>
    </xf>
    <xf numFmtId="3" fontId="15" fillId="0" borderId="270" xfId="0" applyNumberFormat="1" applyFont="1" applyBorder="1" applyAlignment="1" applyProtection="1">
      <alignment vertical="center"/>
      <protection locked="0"/>
    </xf>
    <xf numFmtId="0" fontId="15" fillId="0" borderId="271" xfId="0" applyFont="1" applyBorder="1" applyAlignment="1" applyProtection="1">
      <alignment vertical="center"/>
      <protection locked="0"/>
    </xf>
    <xf numFmtId="4" fontId="24" fillId="0" borderId="196" xfId="1" applyNumberFormat="1" applyFont="1" applyFill="1" applyBorder="1" applyAlignment="1" applyProtection="1">
      <alignment vertical="center"/>
      <protection locked="0"/>
    </xf>
    <xf numFmtId="4" fontId="24" fillId="0" borderId="196" xfId="0" applyNumberFormat="1" applyFont="1" applyBorder="1" applyAlignment="1" applyProtection="1">
      <alignment horizontal="right" vertical="center"/>
      <protection locked="0"/>
    </xf>
    <xf numFmtId="0" fontId="24" fillId="0" borderId="197" xfId="0" applyFont="1" applyBorder="1" applyAlignment="1" applyProtection="1">
      <alignment vertical="center"/>
      <protection locked="0"/>
    </xf>
    <xf numFmtId="3" fontId="24" fillId="0" borderId="196" xfId="0" applyNumberFormat="1" applyFont="1" applyBorder="1" applyAlignment="1" applyProtection="1">
      <alignment vertical="center"/>
      <protection locked="0"/>
    </xf>
    <xf numFmtId="0" fontId="23" fillId="0" borderId="197" xfId="0" applyFont="1" applyBorder="1" applyAlignment="1" applyProtection="1">
      <alignment vertical="center"/>
      <protection locked="0"/>
    </xf>
    <xf numFmtId="3" fontId="23" fillId="0" borderId="200" xfId="0" applyNumberFormat="1" applyFont="1" applyBorder="1" applyAlignment="1" applyProtection="1">
      <alignment vertical="center"/>
      <protection locked="0"/>
    </xf>
    <xf numFmtId="4" fontId="23" fillId="0" borderId="200" xfId="0" applyNumberFormat="1" applyFont="1" applyBorder="1" applyAlignment="1" applyProtection="1">
      <alignment horizontal="right" vertical="center"/>
      <protection locked="0"/>
    </xf>
    <xf numFmtId="0" fontId="23" fillId="0" borderId="201" xfId="0" applyFont="1" applyBorder="1" applyAlignment="1" applyProtection="1">
      <alignment vertical="center"/>
      <protection locked="0"/>
    </xf>
    <xf numFmtId="3" fontId="23" fillId="0" borderId="44" xfId="0" applyNumberFormat="1" applyFont="1" applyBorder="1" applyAlignment="1" applyProtection="1">
      <alignment vertical="center"/>
      <protection locked="0"/>
    </xf>
    <xf numFmtId="0" fontId="23" fillId="0" borderId="45" xfId="0" applyFont="1" applyBorder="1" applyAlignment="1" applyProtection="1">
      <alignment vertical="center"/>
      <protection locked="0"/>
    </xf>
    <xf numFmtId="0" fontId="23" fillId="0" borderId="36" xfId="0" applyFont="1" applyBorder="1" applyAlignment="1" applyProtection="1">
      <alignment vertical="center"/>
      <protection locked="0"/>
    </xf>
    <xf numFmtId="4" fontId="23" fillId="0" borderId="13" xfId="0" applyNumberFormat="1" applyFont="1" applyBorder="1" applyAlignment="1" applyProtection="1">
      <alignment horizontal="right" vertical="center"/>
      <protection locked="0"/>
    </xf>
    <xf numFmtId="0" fontId="23" fillId="0" borderId="24" xfId="0" applyFont="1" applyBorder="1" applyAlignment="1" applyProtection="1">
      <alignment vertical="center"/>
      <protection locked="0"/>
    </xf>
    <xf numFmtId="3" fontId="23" fillId="0" borderId="221" xfId="0" applyNumberFormat="1" applyFont="1" applyBorder="1" applyAlignment="1" applyProtection="1">
      <alignment vertical="center"/>
      <protection locked="0"/>
    </xf>
    <xf numFmtId="0" fontId="23" fillId="0" borderId="222" xfId="0" applyFont="1" applyBorder="1" applyAlignment="1" applyProtection="1">
      <alignment vertical="center"/>
      <protection locked="0"/>
    </xf>
    <xf numFmtId="0" fontId="23" fillId="0" borderId="254" xfId="0" applyFont="1" applyBorder="1" applyAlignment="1" applyProtection="1">
      <alignment vertical="center"/>
      <protection locked="0"/>
    </xf>
    <xf numFmtId="4" fontId="24" fillId="0" borderId="10" xfId="0" applyNumberFormat="1" applyFont="1" applyBorder="1" applyAlignment="1" applyProtection="1">
      <alignment vertical="center"/>
      <protection locked="0"/>
    </xf>
    <xf numFmtId="0" fontId="23" fillId="0" borderId="130" xfId="0" applyFont="1" applyBorder="1" applyAlignment="1" applyProtection="1">
      <alignment vertical="center"/>
      <protection locked="0"/>
    </xf>
    <xf numFmtId="4" fontId="15" fillId="0" borderId="275" xfId="1" applyNumberFormat="1" applyFont="1" applyFill="1" applyBorder="1" applyAlignment="1" applyProtection="1">
      <alignment horizontal="right" vertical="center"/>
    </xf>
    <xf numFmtId="3" fontId="15" fillId="0" borderId="275" xfId="1" applyNumberFormat="1" applyFont="1" applyFill="1" applyBorder="1" applyAlignment="1" applyProtection="1">
      <alignment horizontal="right" vertical="center"/>
    </xf>
    <xf numFmtId="4" fontId="15" fillId="0" borderId="279" xfId="0" applyNumberFormat="1" applyFont="1" applyFill="1" applyBorder="1" applyAlignment="1">
      <alignment horizontal="right" vertical="center"/>
    </xf>
    <xf numFmtId="0" fontId="15" fillId="0" borderId="276" xfId="0" applyFont="1" applyFill="1" applyBorder="1" applyAlignment="1">
      <alignment vertical="center"/>
    </xf>
    <xf numFmtId="3" fontId="15" fillId="0" borderId="253" xfId="1" applyNumberFormat="1" applyFont="1" applyFill="1" applyBorder="1" applyAlignment="1" applyProtection="1">
      <alignment horizontal="right" vertical="center"/>
    </xf>
    <xf numFmtId="4" fontId="15" fillId="0" borderId="269" xfId="0" applyNumberFormat="1" applyFont="1" applyFill="1" applyBorder="1" applyAlignment="1">
      <alignment horizontal="right" vertical="center"/>
    </xf>
    <xf numFmtId="0" fontId="15" fillId="0" borderId="254" xfId="0" applyFont="1" applyFill="1" applyBorder="1" applyAlignment="1">
      <alignment vertical="center"/>
    </xf>
    <xf numFmtId="4" fontId="15" fillId="0" borderId="270" xfId="1" applyNumberFormat="1" applyFont="1" applyFill="1" applyBorder="1" applyAlignment="1" applyProtection="1">
      <alignment horizontal="right" vertical="center"/>
    </xf>
    <xf numFmtId="3" fontId="15" fillId="0" borderId="270" xfId="1" applyNumberFormat="1" applyFont="1" applyFill="1" applyBorder="1" applyAlignment="1" applyProtection="1">
      <alignment horizontal="right" vertical="center"/>
    </xf>
    <xf numFmtId="4" fontId="15" fillId="0" borderId="77" xfId="0" applyNumberFormat="1" applyFont="1" applyFill="1" applyBorder="1" applyAlignment="1">
      <alignment horizontal="right" vertical="center"/>
    </xf>
    <xf numFmtId="0" fontId="15" fillId="0" borderId="271" xfId="0" applyFont="1" applyFill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3" fontId="15" fillId="0" borderId="253" xfId="0" applyNumberFormat="1" applyFont="1" applyBorder="1" applyAlignment="1">
      <alignment horizontal="right" vertical="center"/>
    </xf>
    <xf numFmtId="49" fontId="15" fillId="0" borderId="253" xfId="0" applyNumberFormat="1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15" fillId="0" borderId="270" xfId="0" applyFont="1" applyBorder="1" applyAlignment="1">
      <alignment horizontal="center" vertical="center"/>
    </xf>
    <xf numFmtId="49" fontId="15" fillId="0" borderId="270" xfId="0" applyNumberFormat="1" applyFont="1" applyBorder="1" applyAlignment="1">
      <alignment vertical="center"/>
    </xf>
    <xf numFmtId="4" fontId="15" fillId="0" borderId="270" xfId="0" applyNumberFormat="1" applyFont="1" applyBorder="1" applyAlignment="1">
      <alignment vertical="center"/>
    </xf>
    <xf numFmtId="3" fontId="15" fillId="0" borderId="270" xfId="0" applyNumberFormat="1" applyFont="1" applyBorder="1" applyAlignment="1">
      <alignment horizontal="right" vertical="center"/>
    </xf>
    <xf numFmtId="0" fontId="14" fillId="0" borderId="271" xfId="0" applyFont="1" applyBorder="1" applyAlignment="1">
      <alignment vertical="center"/>
    </xf>
    <xf numFmtId="0" fontId="14" fillId="0" borderId="239" xfId="0" applyFont="1" applyBorder="1" applyAlignment="1">
      <alignment horizontal="center" vertical="center"/>
    </xf>
    <xf numFmtId="0" fontId="14" fillId="0" borderId="280" xfId="0" applyFont="1" applyBorder="1" applyAlignment="1">
      <alignment vertical="center"/>
    </xf>
    <xf numFmtId="4" fontId="23" fillId="0" borderId="273" xfId="0" applyNumberFormat="1" applyFont="1" applyBorder="1" applyAlignment="1">
      <alignment horizontal="right" vertical="center"/>
    </xf>
    <xf numFmtId="0" fontId="23" fillId="0" borderId="272" xfId="0" applyFont="1" applyBorder="1" applyAlignment="1">
      <alignment vertical="center"/>
    </xf>
    <xf numFmtId="49" fontId="15" fillId="0" borderId="21" xfId="0" applyNumberFormat="1" applyFont="1" applyBorder="1" applyAlignment="1" applyProtection="1">
      <alignment vertical="center" wrapText="1"/>
      <protection locked="0"/>
    </xf>
    <xf numFmtId="0" fontId="15" fillId="0" borderId="280" xfId="0" applyFont="1" applyBorder="1" applyAlignment="1">
      <alignment horizontal="center" vertical="center"/>
    </xf>
    <xf numFmtId="49" fontId="15" fillId="0" borderId="256" xfId="0" applyNumberFormat="1" applyFont="1" applyBorder="1" applyAlignment="1" applyProtection="1">
      <alignment vertical="center" wrapText="1"/>
      <protection locked="0"/>
    </xf>
    <xf numFmtId="3" fontId="15" fillId="0" borderId="256" xfId="0" applyNumberFormat="1" applyFont="1" applyBorder="1" applyAlignment="1">
      <alignment horizontal="right" vertical="center"/>
    </xf>
    <xf numFmtId="4" fontId="15" fillId="0" borderId="281" xfId="0" applyNumberFormat="1" applyFont="1" applyBorder="1" applyAlignment="1">
      <alignment horizontal="right" vertical="center"/>
    </xf>
    <xf numFmtId="4" fontId="16" fillId="0" borderId="282" xfId="0" applyNumberFormat="1" applyFont="1" applyBorder="1" applyAlignment="1">
      <alignment horizontal="right" vertical="center"/>
    </xf>
    <xf numFmtId="4" fontId="23" fillId="0" borderId="253" xfId="0" applyNumberFormat="1" applyFont="1" applyBorder="1" applyAlignment="1">
      <alignment horizontal="right" vertical="center"/>
    </xf>
    <xf numFmtId="0" fontId="23" fillId="0" borderId="254" xfId="0" applyFont="1" applyBorder="1" applyAlignment="1">
      <alignment vertical="center"/>
    </xf>
    <xf numFmtId="4" fontId="24" fillId="0" borderId="10" xfId="0" applyNumberFormat="1" applyFont="1" applyBorder="1" applyAlignment="1">
      <alignment horizontal="right" vertical="center"/>
    </xf>
    <xf numFmtId="3" fontId="23" fillId="0" borderId="200" xfId="0" applyNumberFormat="1" applyFont="1" applyBorder="1" applyAlignment="1">
      <alignment vertical="center"/>
    </xf>
    <xf numFmtId="3" fontId="23" fillId="0" borderId="21" xfId="0" applyNumberFormat="1" applyFont="1" applyBorder="1" applyAlignment="1">
      <alignment vertical="center"/>
    </xf>
    <xf numFmtId="4" fontId="23" fillId="0" borderId="67" xfId="0" applyNumberFormat="1" applyFont="1" applyBorder="1" applyAlignment="1">
      <alignment vertical="center"/>
    </xf>
    <xf numFmtId="4" fontId="23" fillId="0" borderId="38" xfId="0" applyNumberFormat="1" applyFont="1" applyBorder="1" applyAlignment="1">
      <alignment vertical="center"/>
    </xf>
    <xf numFmtId="0" fontId="15" fillId="2" borderId="114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8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15" xfId="0" applyFont="1" applyBorder="1" applyAlignment="1">
      <alignment horizontal="center" vertical="center"/>
    </xf>
    <xf numFmtId="0" fontId="15" fillId="0" borderId="139" xfId="0" applyFont="1" applyBorder="1" applyAlignment="1">
      <alignment horizontal="center" vertical="center"/>
    </xf>
    <xf numFmtId="0" fontId="15" fillId="0" borderId="152" xfId="0" applyFont="1" applyBorder="1" applyAlignment="1">
      <alignment horizontal="center" vertical="center"/>
    </xf>
    <xf numFmtId="0" fontId="16" fillId="2" borderId="114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5" fillId="2" borderId="114" xfId="0" applyFont="1" applyFill="1" applyBorder="1" applyAlignment="1" applyProtection="1">
      <alignment horizontal="center" vertical="center"/>
      <protection locked="0"/>
    </xf>
    <xf numFmtId="4" fontId="23" fillId="0" borderId="256" xfId="0" applyNumberFormat="1" applyFont="1" applyBorder="1" applyAlignment="1">
      <alignment horizontal="right" vertical="center"/>
    </xf>
    <xf numFmtId="0" fontId="23" fillId="0" borderId="262" xfId="0" applyFont="1" applyBorder="1" applyAlignment="1">
      <alignment vertical="center"/>
    </xf>
    <xf numFmtId="0" fontId="15" fillId="0" borderId="283" xfId="0" applyFont="1" applyBorder="1" applyAlignment="1">
      <alignment horizontal="center" vertical="center"/>
    </xf>
    <xf numFmtId="0" fontId="15" fillId="0" borderId="284" xfId="0" applyFont="1" applyBorder="1" applyAlignment="1">
      <alignment horizontal="center" vertical="center"/>
    </xf>
    <xf numFmtId="3" fontId="15" fillId="0" borderId="280" xfId="0" applyNumberFormat="1" applyFont="1" applyBorder="1" applyAlignment="1">
      <alignment vertical="center"/>
    </xf>
    <xf numFmtId="49" fontId="15" fillId="0" borderId="256" xfId="0" applyNumberFormat="1" applyFont="1" applyBorder="1" applyAlignment="1">
      <alignment vertical="center" wrapText="1"/>
    </xf>
    <xf numFmtId="0" fontId="15" fillId="0" borderId="269" xfId="0" applyFont="1" applyBorder="1" applyAlignment="1">
      <alignment vertical="center" wrapText="1"/>
    </xf>
    <xf numFmtId="3" fontId="14" fillId="0" borderId="239" xfId="0" applyNumberFormat="1" applyFont="1" applyBorder="1" applyAlignment="1">
      <alignment vertical="center" wrapText="1"/>
    </xf>
    <xf numFmtId="4" fontId="14" fillId="0" borderId="239" xfId="0" applyNumberFormat="1" applyFont="1" applyBorder="1" applyAlignment="1">
      <alignment horizontal="right" vertical="center" wrapText="1"/>
    </xf>
    <xf numFmtId="3" fontId="24" fillId="0" borderId="239" xfId="0" applyNumberFormat="1" applyFont="1" applyBorder="1" applyAlignment="1">
      <alignment vertical="center" wrapText="1"/>
    </xf>
    <xf numFmtId="4" fontId="24" fillId="0" borderId="239" xfId="0" applyNumberFormat="1" applyFont="1" applyBorder="1" applyAlignment="1">
      <alignment horizontal="right" vertical="center" wrapText="1"/>
    </xf>
    <xf numFmtId="0" fontId="14" fillId="0" borderId="240" xfId="0" applyFont="1" applyBorder="1" applyAlignment="1">
      <alignment vertical="center" wrapText="1"/>
    </xf>
    <xf numFmtId="3" fontId="15" fillId="0" borderId="275" xfId="0" applyNumberFormat="1" applyFont="1" applyBorder="1" applyAlignment="1">
      <alignment vertical="center" wrapText="1"/>
    </xf>
    <xf numFmtId="4" fontId="15" fillId="0" borderId="275" xfId="0" applyNumberFormat="1" applyFont="1" applyBorder="1" applyAlignment="1">
      <alignment horizontal="right" vertical="center" wrapText="1"/>
    </xf>
    <xf numFmtId="3" fontId="23" fillId="0" borderId="275" xfId="0" applyNumberFormat="1" applyFont="1" applyBorder="1" applyAlignment="1">
      <alignment vertical="center" wrapText="1"/>
    </xf>
    <xf numFmtId="4" fontId="23" fillId="0" borderId="275" xfId="0" applyNumberFormat="1" applyFont="1" applyBorder="1" applyAlignment="1">
      <alignment horizontal="right" vertical="center" wrapText="1"/>
    </xf>
    <xf numFmtId="0" fontId="15" fillId="0" borderId="276" xfId="0" applyFont="1" applyBorder="1" applyAlignment="1">
      <alignment vertical="center" wrapText="1"/>
    </xf>
    <xf numFmtId="3" fontId="23" fillId="0" borderId="253" xfId="0" applyNumberFormat="1" applyFont="1" applyBorder="1" applyAlignment="1">
      <alignment vertical="center" wrapText="1"/>
    </xf>
    <xf numFmtId="4" fontId="23" fillId="0" borderId="253" xfId="0" applyNumberFormat="1" applyFont="1" applyBorder="1" applyAlignment="1">
      <alignment horizontal="right" vertical="center" wrapText="1"/>
    </xf>
    <xf numFmtId="0" fontId="15" fillId="0" borderId="270" xfId="0" applyFont="1" applyBorder="1" applyAlignment="1">
      <alignment vertical="center"/>
    </xf>
    <xf numFmtId="3" fontId="15" fillId="0" borderId="270" xfId="0" applyNumberFormat="1" applyFont="1" applyBorder="1" applyAlignment="1">
      <alignment vertical="center" wrapText="1"/>
    </xf>
    <xf numFmtId="4" fontId="15" fillId="0" borderId="270" xfId="0" applyNumberFormat="1" applyFont="1" applyBorder="1" applyAlignment="1">
      <alignment horizontal="right" vertical="center" wrapText="1"/>
    </xf>
    <xf numFmtId="3" fontId="23" fillId="0" borderId="270" xfId="0" applyNumberFormat="1" applyFont="1" applyBorder="1" applyAlignment="1">
      <alignment vertical="center" wrapText="1"/>
    </xf>
    <xf numFmtId="4" fontId="23" fillId="0" borderId="270" xfId="0" applyNumberFormat="1" applyFont="1" applyBorder="1" applyAlignment="1">
      <alignment horizontal="right" vertical="center" wrapText="1"/>
    </xf>
    <xf numFmtId="0" fontId="15" fillId="0" borderId="271" xfId="0" applyFont="1" applyBorder="1" applyAlignment="1">
      <alignment vertical="center" wrapText="1"/>
    </xf>
    <xf numFmtId="0" fontId="14" fillId="0" borderId="273" xfId="0" applyFont="1" applyBorder="1" applyAlignment="1">
      <alignment horizontal="center" vertical="center"/>
    </xf>
    <xf numFmtId="0" fontId="14" fillId="0" borderId="273" xfId="0" applyFont="1" applyBorder="1" applyAlignment="1">
      <alignment vertical="center" wrapText="1"/>
    </xf>
    <xf numFmtId="3" fontId="14" fillId="0" borderId="273" xfId="0" applyNumberFormat="1" applyFont="1" applyBorder="1" applyAlignment="1">
      <alignment vertical="center"/>
    </xf>
    <xf numFmtId="4" fontId="14" fillId="0" borderId="273" xfId="0" applyNumberFormat="1" applyFont="1" applyBorder="1" applyAlignment="1">
      <alignment horizontal="right" vertical="center"/>
    </xf>
    <xf numFmtId="0" fontId="14" fillId="0" borderId="272" xfId="0" applyFont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115" zoomScaleNormal="11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F15" sqref="F15"/>
    </sheetView>
  </sheetViews>
  <sheetFormatPr defaultColWidth="9.109375" defaultRowHeight="13.2" x14ac:dyDescent="0.25"/>
  <cols>
    <col min="1" max="1" width="5.33203125" style="1" customWidth="1"/>
    <col min="2" max="2" width="7.6640625" style="1" customWidth="1"/>
    <col min="3" max="3" width="5.6640625" style="2" customWidth="1"/>
    <col min="4" max="4" width="44.6640625" style="3" customWidth="1"/>
    <col min="5" max="5" width="14.6640625" style="3" customWidth="1"/>
    <col min="6" max="6" width="14.6640625" style="1" customWidth="1"/>
    <col min="7" max="7" width="9.109375" style="1"/>
    <col min="8" max="8" width="14.6640625" style="1" customWidth="1"/>
    <col min="9" max="10" width="9.109375" style="1"/>
    <col min="11" max="11" width="8.6640625" style="1" customWidth="1"/>
    <col min="12" max="12" width="8.5546875" style="1" customWidth="1"/>
    <col min="13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51"/>
      <c r="I1" s="51" t="s">
        <v>0</v>
      </c>
      <c r="J1" s="51"/>
      <c r="K1" s="49"/>
    </row>
    <row r="2" spans="1:11" ht="13.8" x14ac:dyDescent="0.25">
      <c r="A2" s="49"/>
      <c r="B2" s="49"/>
      <c r="C2" s="50"/>
      <c r="D2" s="49"/>
      <c r="E2" s="49"/>
      <c r="F2" s="49"/>
      <c r="G2" s="49"/>
      <c r="H2" s="51"/>
      <c r="I2" s="51" t="s">
        <v>212</v>
      </c>
      <c r="J2" s="51"/>
      <c r="K2" s="49"/>
    </row>
    <row r="3" spans="1:11" ht="13.8" x14ac:dyDescent="0.25">
      <c r="A3" s="49"/>
      <c r="B3" s="49"/>
      <c r="C3" s="50"/>
      <c r="D3" s="49"/>
      <c r="E3" s="49"/>
      <c r="F3" s="49"/>
      <c r="G3" s="49"/>
      <c r="H3" s="51"/>
      <c r="I3" s="51" t="s">
        <v>276</v>
      </c>
      <c r="J3" s="51"/>
      <c r="K3" s="49"/>
    </row>
    <row r="4" spans="1:11" ht="13.8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ht="13.8" x14ac:dyDescent="0.25">
      <c r="A5" s="54"/>
      <c r="B5" s="54"/>
      <c r="C5" s="54"/>
      <c r="D5" s="55" t="s">
        <v>308</v>
      </c>
      <c r="E5" s="54"/>
      <c r="F5" s="54"/>
      <c r="G5" s="54"/>
      <c r="H5" s="54"/>
      <c r="I5" s="54"/>
      <c r="J5" s="54"/>
      <c r="K5" s="54"/>
    </row>
    <row r="6" spans="1:11" ht="13.8" x14ac:dyDescent="0.25">
      <c r="A6" s="54"/>
      <c r="B6" s="54"/>
      <c r="C6" s="54"/>
      <c r="D6" s="55"/>
      <c r="E6" s="54"/>
      <c r="F6" s="54"/>
      <c r="G6" s="54"/>
      <c r="H6" s="54"/>
      <c r="I6" s="54"/>
      <c r="J6" s="54"/>
      <c r="K6" s="54"/>
    </row>
    <row r="7" spans="1:11" ht="13.8" x14ac:dyDescent="0.25">
      <c r="A7" s="49"/>
      <c r="B7" s="49"/>
      <c r="C7" s="56"/>
      <c r="D7" s="49"/>
      <c r="E7" s="49"/>
      <c r="F7" s="49"/>
      <c r="G7" s="49"/>
      <c r="H7" s="49"/>
      <c r="I7" s="49"/>
      <c r="J7" s="49"/>
      <c r="K7" s="49"/>
    </row>
    <row r="8" spans="1:11" ht="13.8" x14ac:dyDescent="0.25">
      <c r="A8" s="57"/>
      <c r="B8" s="58"/>
      <c r="C8" s="59"/>
      <c r="D8" s="1973" t="s">
        <v>1</v>
      </c>
      <c r="E8" s="60" t="s">
        <v>2</v>
      </c>
      <c r="F8" s="61" t="s">
        <v>3</v>
      </c>
      <c r="G8" s="61" t="s">
        <v>4</v>
      </c>
      <c r="H8" s="61" t="s">
        <v>5</v>
      </c>
      <c r="I8" s="61" t="s">
        <v>4</v>
      </c>
      <c r="J8" s="61" t="s">
        <v>4</v>
      </c>
      <c r="K8" s="62"/>
    </row>
    <row r="9" spans="1:11" ht="13.8" x14ac:dyDescent="0.25">
      <c r="A9" s="63" t="s">
        <v>6</v>
      </c>
      <c r="B9" s="64" t="s">
        <v>7</v>
      </c>
      <c r="C9" s="65" t="s">
        <v>8</v>
      </c>
      <c r="D9" s="1973"/>
      <c r="E9" s="66" t="s">
        <v>9</v>
      </c>
      <c r="F9" s="67" t="s">
        <v>10</v>
      </c>
      <c r="G9" s="68" t="s">
        <v>11</v>
      </c>
      <c r="H9" s="67" t="s">
        <v>12</v>
      </c>
      <c r="I9" s="68" t="s">
        <v>13</v>
      </c>
      <c r="J9" s="68" t="s">
        <v>14</v>
      </c>
      <c r="K9" s="69" t="s">
        <v>15</v>
      </c>
    </row>
    <row r="10" spans="1:11" ht="13.8" x14ac:dyDescent="0.25">
      <c r="A10" s="63"/>
      <c r="B10" s="64"/>
      <c r="C10" s="65"/>
      <c r="D10" s="1973"/>
      <c r="E10" s="66" t="s">
        <v>262</v>
      </c>
      <c r="F10" s="67" t="s">
        <v>277</v>
      </c>
      <c r="G10" s="67" t="s">
        <v>16</v>
      </c>
      <c r="H10" s="67" t="s">
        <v>278</v>
      </c>
      <c r="I10" s="67" t="s">
        <v>16</v>
      </c>
      <c r="J10" s="67" t="s">
        <v>16</v>
      </c>
      <c r="K10" s="70"/>
    </row>
    <row r="11" spans="1:11" s="7" customFormat="1" ht="10.5" customHeight="1" thickTop="1" thickBot="1" x14ac:dyDescent="0.3">
      <c r="A11" s="71">
        <v>1</v>
      </c>
      <c r="B11" s="72">
        <v>2</v>
      </c>
      <c r="C11" s="73">
        <v>3</v>
      </c>
      <c r="D11" s="73">
        <v>4</v>
      </c>
      <c r="E11" s="74">
        <v>5</v>
      </c>
      <c r="F11" s="73">
        <v>6</v>
      </c>
      <c r="G11" s="73">
        <v>7</v>
      </c>
      <c r="H11" s="73">
        <v>8</v>
      </c>
      <c r="I11" s="73">
        <v>9</v>
      </c>
      <c r="J11" s="73">
        <v>10</v>
      </c>
      <c r="K11" s="75">
        <v>11</v>
      </c>
    </row>
    <row r="12" spans="1:11" s="8" customFormat="1" ht="21.75" customHeight="1" thickTop="1" thickBot="1" x14ac:dyDescent="0.3">
      <c r="A12" s="40" t="s">
        <v>17</v>
      </c>
      <c r="B12" s="41"/>
      <c r="C12" s="41"/>
      <c r="D12" s="42" t="s">
        <v>18</v>
      </c>
      <c r="E12" s="43">
        <f>SUM(E13+E15)</f>
        <v>32000</v>
      </c>
      <c r="F12" s="43">
        <f>SUM(F13+F15)</f>
        <v>32000</v>
      </c>
      <c r="G12" s="45">
        <f>SUM(F12/E12*100)</f>
        <v>100</v>
      </c>
      <c r="H12" s="43">
        <f>SUM(H13+H15)</f>
        <v>4000</v>
      </c>
      <c r="I12" s="47">
        <f>SUM(H12/F12*100)</f>
        <v>12.5</v>
      </c>
      <c r="J12" s="47">
        <f>SUM(H12/E12*100)</f>
        <v>12.5</v>
      </c>
      <c r="K12" s="48"/>
    </row>
    <row r="13" spans="1:11" s="9" customFormat="1" ht="28.5" customHeight="1" x14ac:dyDescent="0.25">
      <c r="A13" s="79"/>
      <c r="B13" s="78" t="s">
        <v>19</v>
      </c>
      <c r="C13" s="78"/>
      <c r="D13" s="310" t="s">
        <v>20</v>
      </c>
      <c r="E13" s="80">
        <f>SUM(E14)</f>
        <v>2000</v>
      </c>
      <c r="F13" s="80">
        <f>SUM(F14)</f>
        <v>2000</v>
      </c>
      <c r="G13" s="81">
        <f>SUM(F13/E13*100)</f>
        <v>100</v>
      </c>
      <c r="H13" s="82">
        <f>SUM(H14)</f>
        <v>4000</v>
      </c>
      <c r="I13" s="84">
        <f>SUM(H13/F13*100)</f>
        <v>200</v>
      </c>
      <c r="J13" s="84">
        <f>SUM(H13/E13*100)</f>
        <v>200</v>
      </c>
      <c r="K13" s="84"/>
    </row>
    <row r="14" spans="1:11" s="10" customFormat="1" ht="15" customHeight="1" x14ac:dyDescent="0.25">
      <c r="A14" s="437"/>
      <c r="B14" s="1577"/>
      <c r="C14" s="1577" t="s">
        <v>21</v>
      </c>
      <c r="D14" s="1538" t="s">
        <v>22</v>
      </c>
      <c r="E14" s="1578">
        <v>2000</v>
      </c>
      <c r="F14" s="1578">
        <v>2000</v>
      </c>
      <c r="G14" s="1536">
        <f>SUM(F14/E14*100)</f>
        <v>100</v>
      </c>
      <c r="H14" s="1535">
        <v>4000</v>
      </c>
      <c r="I14" s="1537">
        <f>SUM(H14/F14*100)</f>
        <v>200</v>
      </c>
      <c r="J14" s="1537">
        <f>SUM(H14/E14*100)</f>
        <v>200</v>
      </c>
      <c r="K14" s="1579"/>
    </row>
    <row r="15" spans="1:11" ht="13.8" x14ac:dyDescent="0.25">
      <c r="A15" s="1463"/>
      <c r="B15" s="1571" t="s">
        <v>280</v>
      </c>
      <c r="C15" s="1572"/>
      <c r="D15" s="49" t="s">
        <v>281</v>
      </c>
      <c r="E15" s="1573">
        <f>SUM(E16)</f>
        <v>30000</v>
      </c>
      <c r="F15" s="1573">
        <f>SUM(F16)</f>
        <v>30000</v>
      </c>
      <c r="G15" s="1454">
        <f>SUM(F15/E15*100)</f>
        <v>100</v>
      </c>
      <c r="H15" s="1574">
        <f>SUM(H16)</f>
        <v>0</v>
      </c>
      <c r="I15" s="1575">
        <f>SUM(H15/F15*100)</f>
        <v>0</v>
      </c>
      <c r="J15" s="1575">
        <f>SUM(H15/E15*100)</f>
        <v>0</v>
      </c>
      <c r="K15" s="1576"/>
    </row>
    <row r="16" spans="1:11" ht="55.2" x14ac:dyDescent="0.25">
      <c r="A16" s="1532"/>
      <c r="B16" s="1533"/>
      <c r="C16" s="1502">
        <v>6300</v>
      </c>
      <c r="D16" s="1534" t="s">
        <v>64</v>
      </c>
      <c r="E16" s="1535">
        <v>30000</v>
      </c>
      <c r="F16" s="1535">
        <v>30000</v>
      </c>
      <c r="G16" s="1536">
        <f>SUM(F16/E16*100)</f>
        <v>100</v>
      </c>
      <c r="H16" s="1569"/>
      <c r="I16" s="1570">
        <f>SUM(H16/F16*100)</f>
        <v>0</v>
      </c>
      <c r="J16" s="1570">
        <f>SUM(H16/E16*100)</f>
        <v>0</v>
      </c>
      <c r="K16" s="1538"/>
    </row>
  </sheetData>
  <sheetProtection selectLockedCells="1" selectUnlockedCells="1"/>
  <mergeCells count="1">
    <mergeCell ref="D8:D10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115" zoomScaleNormal="11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5" sqref="D5"/>
    </sheetView>
  </sheetViews>
  <sheetFormatPr defaultColWidth="9.109375" defaultRowHeight="13.2" x14ac:dyDescent="0.25"/>
  <cols>
    <col min="1" max="1" width="5.33203125" style="1" customWidth="1"/>
    <col min="2" max="2" width="7.33203125" style="1" customWidth="1"/>
    <col min="3" max="3" width="5.6640625" style="2" customWidth="1"/>
    <col min="4" max="4" width="44.6640625" style="3" customWidth="1"/>
    <col min="5" max="5" width="14.6640625" style="3" customWidth="1"/>
    <col min="6" max="6" width="14.6640625" style="1" customWidth="1"/>
    <col min="7" max="7" width="9.109375" style="1"/>
    <col min="8" max="8" width="14.6640625" style="1" customWidth="1"/>
    <col min="9" max="10" width="9.109375" style="1"/>
    <col min="11" max="11" width="8.6640625" style="1" customWidth="1"/>
    <col min="12" max="16384" width="9.109375" style="1"/>
  </cols>
  <sheetData>
    <row r="1" spans="1:13" ht="13.8" x14ac:dyDescent="0.25">
      <c r="A1" s="49"/>
      <c r="B1" s="49"/>
      <c r="C1" s="50"/>
      <c r="D1" s="49"/>
      <c r="E1" s="49"/>
      <c r="F1" s="49"/>
      <c r="G1" s="49"/>
      <c r="H1" s="51"/>
      <c r="I1" s="52"/>
      <c r="J1" s="49"/>
      <c r="K1" s="49"/>
    </row>
    <row r="2" spans="1:13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49"/>
      <c r="K2" s="49"/>
    </row>
    <row r="3" spans="1:13" ht="13.8" x14ac:dyDescent="0.25">
      <c r="A3" s="49"/>
      <c r="B3" s="49"/>
      <c r="C3" s="50"/>
      <c r="D3" s="49"/>
      <c r="E3" s="49"/>
      <c r="F3" s="49"/>
      <c r="G3" s="49"/>
      <c r="H3" s="51"/>
      <c r="I3" s="52"/>
      <c r="J3" s="49"/>
      <c r="K3" s="49"/>
    </row>
    <row r="4" spans="1:13" ht="13.8" x14ac:dyDescent="0.25">
      <c r="A4" s="53"/>
      <c r="B4" s="53"/>
      <c r="C4" s="53"/>
      <c r="D4" s="55" t="s">
        <v>307</v>
      </c>
      <c r="E4" s="53"/>
      <c r="F4" s="53"/>
      <c r="G4" s="53"/>
      <c r="H4" s="53"/>
      <c r="I4" s="53"/>
      <c r="J4" s="53"/>
      <c r="K4" s="53"/>
    </row>
    <row r="5" spans="1:13" ht="13.8" x14ac:dyDescent="0.25">
      <c r="A5" s="49"/>
      <c r="B5" s="49"/>
      <c r="C5" s="50"/>
      <c r="D5" s="91"/>
      <c r="E5" s="91"/>
      <c r="F5" s="49"/>
      <c r="G5" s="49"/>
      <c r="H5" s="49"/>
      <c r="I5" s="49"/>
      <c r="J5" s="52"/>
      <c r="K5" s="52"/>
    </row>
    <row r="6" spans="1:13" ht="13.8" x14ac:dyDescent="0.25">
      <c r="A6" s="49"/>
      <c r="B6" s="49"/>
      <c r="C6" s="56"/>
      <c r="D6" s="49"/>
      <c r="E6" s="49"/>
      <c r="F6" s="49"/>
      <c r="G6" s="49"/>
      <c r="H6" s="49"/>
      <c r="I6" s="49"/>
      <c r="J6" s="49"/>
      <c r="K6" s="49"/>
    </row>
    <row r="7" spans="1:13" ht="13.8" x14ac:dyDescent="0.25">
      <c r="A7" s="57"/>
      <c r="B7" s="92"/>
      <c r="C7" s="59"/>
      <c r="D7" s="1973" t="s">
        <v>1</v>
      </c>
      <c r="E7" s="60" t="s">
        <v>2</v>
      </c>
      <c r="F7" s="61" t="s">
        <v>3</v>
      </c>
      <c r="G7" s="61" t="s">
        <v>4</v>
      </c>
      <c r="H7" s="61" t="s">
        <v>5</v>
      </c>
      <c r="I7" s="61" t="s">
        <v>4</v>
      </c>
      <c r="J7" s="61" t="s">
        <v>4</v>
      </c>
      <c r="K7" s="62"/>
    </row>
    <row r="8" spans="1:13" ht="13.8" x14ac:dyDescent="0.25">
      <c r="A8" s="63" t="s">
        <v>6</v>
      </c>
      <c r="B8" s="65" t="s">
        <v>7</v>
      </c>
      <c r="C8" s="65" t="s">
        <v>8</v>
      </c>
      <c r="D8" s="1973"/>
      <c r="E8" s="66" t="s">
        <v>9</v>
      </c>
      <c r="F8" s="67" t="s">
        <v>10</v>
      </c>
      <c r="G8" s="68" t="s">
        <v>11</v>
      </c>
      <c r="H8" s="67" t="s">
        <v>12</v>
      </c>
      <c r="I8" s="68" t="s">
        <v>13</v>
      </c>
      <c r="J8" s="68" t="s">
        <v>14</v>
      </c>
      <c r="K8" s="69" t="s">
        <v>15</v>
      </c>
    </row>
    <row r="9" spans="1:13" ht="13.8" x14ac:dyDescent="0.25">
      <c r="A9" s="63"/>
      <c r="B9" s="65"/>
      <c r="C9" s="65"/>
      <c r="D9" s="1973"/>
      <c r="E9" s="66" t="s">
        <v>262</v>
      </c>
      <c r="F9" s="67" t="s">
        <v>277</v>
      </c>
      <c r="G9" s="67" t="s">
        <v>16</v>
      </c>
      <c r="H9" s="67" t="s">
        <v>278</v>
      </c>
      <c r="I9" s="67" t="s">
        <v>16</v>
      </c>
      <c r="J9" s="67" t="s">
        <v>16</v>
      </c>
      <c r="K9" s="70"/>
    </row>
    <row r="10" spans="1:13" s="7" customFormat="1" ht="10.5" customHeight="1" thickTop="1" thickBot="1" x14ac:dyDescent="0.3">
      <c r="A10" s="71">
        <v>1</v>
      </c>
      <c r="B10" s="73">
        <v>2</v>
      </c>
      <c r="C10" s="73">
        <v>3</v>
      </c>
      <c r="D10" s="73">
        <v>4</v>
      </c>
      <c r="E10" s="74">
        <v>5</v>
      </c>
      <c r="F10" s="73">
        <v>6</v>
      </c>
      <c r="G10" s="73">
        <v>7</v>
      </c>
      <c r="H10" s="73">
        <v>8</v>
      </c>
      <c r="I10" s="73">
        <v>9</v>
      </c>
      <c r="J10" s="73">
        <v>10</v>
      </c>
      <c r="K10" s="75">
        <v>11</v>
      </c>
    </row>
    <row r="11" spans="1:13" s="8" customFormat="1" ht="26.25" customHeight="1" thickTop="1" thickBot="1" x14ac:dyDescent="0.3">
      <c r="A11" s="86" t="s">
        <v>23</v>
      </c>
      <c r="B11" s="93"/>
      <c r="C11" s="87"/>
      <c r="D11" s="87" t="s">
        <v>24</v>
      </c>
      <c r="E11" s="43">
        <f>SUM(E12+E15)</f>
        <v>252200</v>
      </c>
      <c r="F11" s="43">
        <f>SUM(F12+F15)</f>
        <v>252200</v>
      </c>
      <c r="G11" s="88">
        <f t="shared" ref="G11:G17" si="0">SUM(F11/E11*100)</f>
        <v>100</v>
      </c>
      <c r="H11" s="46">
        <f>SUM(H12+H15)</f>
        <v>253800</v>
      </c>
      <c r="I11" s="47">
        <f t="shared" ref="I11:I17" si="1">SUM(H11/F11*100)</f>
        <v>100.63441712926249</v>
      </c>
      <c r="J11" s="89">
        <f t="shared" ref="J11:J17" si="2">SUM(H11/E11*100)</f>
        <v>100.63441712926249</v>
      </c>
      <c r="K11" s="48"/>
    </row>
    <row r="12" spans="1:13" s="8" customFormat="1" ht="15" customHeight="1" x14ac:dyDescent="0.25">
      <c r="A12" s="77"/>
      <c r="B12" s="131" t="s">
        <v>25</v>
      </c>
      <c r="C12" s="90"/>
      <c r="D12" s="94" t="s">
        <v>26</v>
      </c>
      <c r="E12" s="80">
        <f>SUM(E13:E14)</f>
        <v>183200</v>
      </c>
      <c r="F12" s="80">
        <f>SUM(F13:F14)</f>
        <v>183200</v>
      </c>
      <c r="G12" s="81">
        <f t="shared" si="0"/>
        <v>100</v>
      </c>
      <c r="H12" s="132">
        <f>SUM(H13:H14)</f>
        <v>188300</v>
      </c>
      <c r="I12" s="84">
        <f t="shared" si="1"/>
        <v>102.78384279475983</v>
      </c>
      <c r="J12" s="133">
        <f t="shared" si="2"/>
        <v>102.78384279475983</v>
      </c>
      <c r="K12" s="85"/>
    </row>
    <row r="13" spans="1:13" s="8" customFormat="1" ht="12.75" customHeight="1" x14ac:dyDescent="0.25">
      <c r="A13" s="95"/>
      <c r="B13" s="96"/>
      <c r="C13" s="97">
        <v>3030</v>
      </c>
      <c r="D13" s="98" t="s">
        <v>27</v>
      </c>
      <c r="E13" s="99">
        <v>174200</v>
      </c>
      <c r="F13" s="99">
        <v>174200</v>
      </c>
      <c r="G13" s="100">
        <f t="shared" si="0"/>
        <v>100</v>
      </c>
      <c r="H13" s="101">
        <v>177300</v>
      </c>
      <c r="I13" s="102">
        <f t="shared" si="1"/>
        <v>101.77956371986224</v>
      </c>
      <c r="J13" s="103">
        <f t="shared" si="2"/>
        <v>101.77956371986224</v>
      </c>
      <c r="K13" s="104"/>
      <c r="L13" s="13"/>
      <c r="M13" s="13"/>
    </row>
    <row r="14" spans="1:13" s="8" customFormat="1" ht="12.75" customHeight="1" x14ac:dyDescent="0.25">
      <c r="A14" s="95"/>
      <c r="B14" s="96"/>
      <c r="C14" s="105">
        <v>4300</v>
      </c>
      <c r="D14" s="106" t="s">
        <v>22</v>
      </c>
      <c r="E14" s="107">
        <v>9000</v>
      </c>
      <c r="F14" s="107">
        <v>9000</v>
      </c>
      <c r="G14" s="108">
        <f t="shared" si="0"/>
        <v>100</v>
      </c>
      <c r="H14" s="109">
        <v>11000</v>
      </c>
      <c r="I14" s="110">
        <f t="shared" si="1"/>
        <v>122.22222222222223</v>
      </c>
      <c r="J14" s="110">
        <f t="shared" si="2"/>
        <v>122.22222222222223</v>
      </c>
      <c r="K14" s="111"/>
      <c r="L14" s="13"/>
      <c r="M14" s="13"/>
    </row>
    <row r="15" spans="1:13" s="9" customFormat="1" ht="15" customHeight="1" x14ac:dyDescent="0.25">
      <c r="A15" s="86"/>
      <c r="B15" s="134" t="s">
        <v>28</v>
      </c>
      <c r="C15" s="135"/>
      <c r="D15" s="112" t="s">
        <v>29</v>
      </c>
      <c r="E15" s="136">
        <f>SUM(E16:E17)</f>
        <v>69000</v>
      </c>
      <c r="F15" s="136">
        <f>SUM(F16:F17)</f>
        <v>69000</v>
      </c>
      <c r="G15" s="137">
        <f t="shared" si="0"/>
        <v>100</v>
      </c>
      <c r="H15" s="138">
        <f>SUM(H16:H17)</f>
        <v>65500</v>
      </c>
      <c r="I15" s="139">
        <f t="shared" si="1"/>
        <v>94.927536231884062</v>
      </c>
      <c r="J15" s="140">
        <f t="shared" si="2"/>
        <v>94.927536231884062</v>
      </c>
      <c r="K15" s="141"/>
    </row>
    <row r="16" spans="1:13" s="9" customFormat="1" ht="12.75" customHeight="1" x14ac:dyDescent="0.25">
      <c r="A16" s="86"/>
      <c r="B16" s="142"/>
      <c r="C16" s="113" t="s">
        <v>30</v>
      </c>
      <c r="D16" s="114" t="s">
        <v>31</v>
      </c>
      <c r="E16" s="115">
        <v>3000</v>
      </c>
      <c r="F16" s="115">
        <v>3000</v>
      </c>
      <c r="G16" s="116">
        <f t="shared" si="0"/>
        <v>100</v>
      </c>
      <c r="H16" s="117">
        <v>2000</v>
      </c>
      <c r="I16" s="118">
        <f t="shared" si="1"/>
        <v>66.666666666666657</v>
      </c>
      <c r="J16" s="119">
        <f t="shared" si="2"/>
        <v>66.666666666666657</v>
      </c>
      <c r="K16" s="120"/>
    </row>
    <row r="17" spans="1:11" s="7" customFormat="1" ht="12.75" customHeight="1" thickBot="1" x14ac:dyDescent="0.3">
      <c r="A17" s="121"/>
      <c r="B17" s="122"/>
      <c r="C17" s="123">
        <v>4300</v>
      </c>
      <c r="D17" s="124" t="s">
        <v>22</v>
      </c>
      <c r="E17" s="125">
        <v>66000</v>
      </c>
      <c r="F17" s="125">
        <v>66000</v>
      </c>
      <c r="G17" s="126">
        <f t="shared" si="0"/>
        <v>100</v>
      </c>
      <c r="H17" s="127">
        <v>63500</v>
      </c>
      <c r="I17" s="128">
        <f t="shared" si="1"/>
        <v>96.212121212121218</v>
      </c>
      <c r="J17" s="129">
        <f t="shared" si="2"/>
        <v>96.212121212121218</v>
      </c>
      <c r="K17" s="130"/>
    </row>
  </sheetData>
  <sheetProtection selectLockedCells="1" selectUnlockedCells="1"/>
  <mergeCells count="1">
    <mergeCell ref="D7:D9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view="pageBreakPreview" topLeftCell="A28" zoomScale="115" zoomScaleNormal="100" zoomScaleSheetLayoutView="115" workbookViewId="0">
      <selection activeCell="H41" sqref="H41"/>
    </sheetView>
  </sheetViews>
  <sheetFormatPr defaultColWidth="9.109375" defaultRowHeight="13.2" x14ac:dyDescent="0.25"/>
  <cols>
    <col min="1" max="1" width="5.33203125" style="1" customWidth="1"/>
    <col min="2" max="2" width="7.5546875" style="1" customWidth="1"/>
    <col min="3" max="3" width="5.6640625" style="2" customWidth="1"/>
    <col min="4" max="4" width="44.6640625" style="3" customWidth="1"/>
    <col min="5" max="5" width="13.5546875" style="3" customWidth="1"/>
    <col min="6" max="6" width="14.6640625" style="1" customWidth="1"/>
    <col min="7" max="7" width="10.5546875" style="1" bestFit="1" customWidth="1"/>
    <col min="8" max="8" width="13.88671875" style="1" customWidth="1"/>
    <col min="9" max="10" width="10.5546875" style="1" bestFit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49"/>
      <c r="I1" s="51"/>
      <c r="J1" s="52"/>
      <c r="K1" s="49"/>
    </row>
    <row r="2" spans="1:11" ht="13.8" x14ac:dyDescent="0.25">
      <c r="A2" s="49"/>
      <c r="B2" s="49"/>
      <c r="C2" s="50"/>
      <c r="D2" s="49"/>
      <c r="E2" s="49"/>
      <c r="F2" s="49"/>
      <c r="G2" s="49"/>
      <c r="H2" s="49"/>
      <c r="I2" s="51"/>
      <c r="J2" s="52"/>
      <c r="K2" s="49"/>
    </row>
    <row r="3" spans="1:11" ht="13.8" x14ac:dyDescent="0.25">
      <c r="A3" s="49"/>
      <c r="B3" s="49"/>
      <c r="C3" s="50"/>
      <c r="D3" s="49"/>
      <c r="E3" s="49"/>
      <c r="F3" s="49"/>
      <c r="G3" s="49"/>
      <c r="H3" s="49"/>
      <c r="I3" s="51"/>
      <c r="J3" s="52"/>
      <c r="K3" s="49"/>
    </row>
    <row r="4" spans="1:11" ht="21" customHeight="1" x14ac:dyDescent="0.25">
      <c r="A4" s="49"/>
      <c r="B4" s="49"/>
      <c r="C4" s="50"/>
      <c r="D4" s="91" t="s">
        <v>306</v>
      </c>
      <c r="E4" s="91"/>
      <c r="F4" s="49"/>
      <c r="G4" s="49"/>
      <c r="H4" s="49"/>
      <c r="I4" s="51"/>
      <c r="J4" s="52"/>
      <c r="K4" s="49"/>
    </row>
    <row r="5" spans="1:11" ht="12" customHeight="1" x14ac:dyDescent="0.25">
      <c r="A5" s="49"/>
      <c r="B5" s="49"/>
      <c r="C5" s="50"/>
      <c r="D5" s="91"/>
      <c r="E5" s="91"/>
      <c r="F5" s="49"/>
      <c r="G5" s="49"/>
      <c r="H5" s="49"/>
      <c r="I5" s="49"/>
      <c r="J5" s="52"/>
      <c r="K5" s="49"/>
    </row>
    <row r="6" spans="1:11" ht="13.8" x14ac:dyDescent="0.25">
      <c r="A6" s="57"/>
      <c r="B6" s="92"/>
      <c r="C6" s="59"/>
      <c r="D6" s="1973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1" ht="13.8" x14ac:dyDescent="0.25">
      <c r="A7" s="63" t="s">
        <v>6</v>
      </c>
      <c r="B7" s="65" t="s">
        <v>7</v>
      </c>
      <c r="C7" s="65" t="s">
        <v>8</v>
      </c>
      <c r="D7" s="1973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1" ht="13.8" x14ac:dyDescent="0.25">
      <c r="A8" s="145"/>
      <c r="B8" s="65"/>
      <c r="C8" s="65"/>
      <c r="D8" s="1973"/>
      <c r="E8" s="66" t="s">
        <v>262</v>
      </c>
      <c r="F8" s="67" t="s">
        <v>277</v>
      </c>
      <c r="G8" s="67" t="s">
        <v>16</v>
      </c>
      <c r="H8" s="67" t="s">
        <v>278</v>
      </c>
      <c r="I8" s="67" t="s">
        <v>16</v>
      </c>
      <c r="J8" s="67" t="s">
        <v>16</v>
      </c>
      <c r="K8" s="70"/>
    </row>
    <row r="9" spans="1:11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1" s="8" customFormat="1" ht="26.25" customHeight="1" thickTop="1" thickBot="1" x14ac:dyDescent="0.3">
      <c r="A10" s="256">
        <v>600</v>
      </c>
      <c r="B10" s="257"/>
      <c r="C10" s="257"/>
      <c r="D10" s="257" t="s">
        <v>33</v>
      </c>
      <c r="E10" s="43">
        <f>SUM(E16+E51+E13+E53)</f>
        <v>17802656</v>
      </c>
      <c r="F10" s="43">
        <f>SUM(F16+F51+F13+F53)</f>
        <v>17802656</v>
      </c>
      <c r="G10" s="88">
        <f t="shared" ref="G10:G54" si="0">SUM(F10/E10*100)</f>
        <v>100</v>
      </c>
      <c r="H10" s="43">
        <f>SUM(H16+H51+H13+H53)</f>
        <v>11755262</v>
      </c>
      <c r="I10" s="47">
        <f>SUM(H10/F10*100)</f>
        <v>66.030945045503316</v>
      </c>
      <c r="J10" s="89">
        <f t="shared" ref="J10:J52" si="1">SUM(H10/E10*100)</f>
        <v>66.030945045503316</v>
      </c>
      <c r="K10" s="144"/>
    </row>
    <row r="11" spans="1:11" s="8" customFormat="1" ht="26.25" hidden="1" customHeight="1" x14ac:dyDescent="0.25">
      <c r="A11" s="1531"/>
      <c r="B11" s="1110">
        <v>60001</v>
      </c>
      <c r="C11" s="1110"/>
      <c r="D11" s="1115" t="s">
        <v>258</v>
      </c>
      <c r="E11" s="1111"/>
      <c r="F11" s="1111"/>
      <c r="G11" s="1112"/>
      <c r="H11" s="1111">
        <f>SUM(H12)</f>
        <v>0</v>
      </c>
      <c r="I11" s="1113"/>
      <c r="J11" s="835"/>
      <c r="K11" s="1114"/>
    </row>
    <row r="12" spans="1:11" s="8" customFormat="1" ht="57" hidden="1" customHeight="1" thickBot="1" x14ac:dyDescent="0.3">
      <c r="A12" s="1531"/>
      <c r="B12" s="87"/>
      <c r="C12" s="147">
        <v>2330</v>
      </c>
      <c r="D12" s="1109" t="s">
        <v>259</v>
      </c>
      <c r="E12" s="149"/>
      <c r="F12" s="149"/>
      <c r="G12" s="150"/>
      <c r="H12" s="149"/>
      <c r="I12" s="152"/>
      <c r="J12" s="153"/>
      <c r="K12" s="1003"/>
    </row>
    <row r="13" spans="1:11" s="8" customFormat="1" ht="26.25" customHeight="1" x14ac:dyDescent="0.25">
      <c r="A13" s="1531"/>
      <c r="B13" s="522">
        <v>60004</v>
      </c>
      <c r="C13" s="522"/>
      <c r="D13" s="838" t="s">
        <v>233</v>
      </c>
      <c r="E13" s="944">
        <f>SUM(E15)</f>
        <v>58780</v>
      </c>
      <c r="F13" s="944">
        <f>SUM(F15)</f>
        <v>58780</v>
      </c>
      <c r="G13" s="81">
        <f t="shared" si="0"/>
        <v>100</v>
      </c>
      <c r="H13" s="944">
        <f>SUM(H15)</f>
        <v>99000</v>
      </c>
      <c r="I13" s="84">
        <f>SUM(H13/F13*100)</f>
        <v>168.42463422932968</v>
      </c>
      <c r="J13" s="133">
        <f>SUM(H13/E13*100)</f>
        <v>168.42463422932968</v>
      </c>
      <c r="K13" s="946"/>
    </row>
    <row r="14" spans="1:11" s="8" customFormat="1" ht="18" customHeight="1" x14ac:dyDescent="0.25">
      <c r="A14" s="1531"/>
      <c r="B14" s="911"/>
      <c r="C14" s="911"/>
      <c r="D14" s="565" t="s">
        <v>136</v>
      </c>
      <c r="E14" s="945"/>
      <c r="F14" s="945"/>
      <c r="G14" s="741"/>
      <c r="H14" s="833"/>
      <c r="I14" s="742"/>
      <c r="J14" s="835"/>
      <c r="K14" s="1114"/>
    </row>
    <row r="15" spans="1:11" s="8" customFormat="1" ht="59.25" customHeight="1" x14ac:dyDescent="0.25">
      <c r="A15" s="1531"/>
      <c r="B15" s="87"/>
      <c r="C15" s="147">
        <v>2320</v>
      </c>
      <c r="D15" s="1000" t="s">
        <v>163</v>
      </c>
      <c r="E15" s="149">
        <v>58780</v>
      </c>
      <c r="F15" s="149">
        <v>58780</v>
      </c>
      <c r="G15" s="150">
        <f t="shared" si="0"/>
        <v>100</v>
      </c>
      <c r="H15" s="149">
        <v>99000</v>
      </c>
      <c r="I15" s="921">
        <f>SUM(H15/F15*100)</f>
        <v>168.42463422932968</v>
      </c>
      <c r="J15" s="296">
        <f>SUM(H15/E15*100)</f>
        <v>168.42463422932968</v>
      </c>
      <c r="K15" s="1003"/>
    </row>
    <row r="16" spans="1:11" s="9" customFormat="1" ht="15" customHeight="1" x14ac:dyDescent="0.25">
      <c r="A16" s="1531"/>
      <c r="B16" s="828">
        <v>60014</v>
      </c>
      <c r="C16" s="828"/>
      <c r="D16" s="868" t="s">
        <v>34</v>
      </c>
      <c r="E16" s="845">
        <f>SUM(E22+E17)</f>
        <v>17730876</v>
      </c>
      <c r="F16" s="845">
        <f>SUM(F22+F17)</f>
        <v>17730876</v>
      </c>
      <c r="G16" s="846">
        <f t="shared" si="0"/>
        <v>100</v>
      </c>
      <c r="H16" s="869">
        <f>SUM(H22+H17)</f>
        <v>11656262</v>
      </c>
      <c r="I16" s="847">
        <f t="shared" ref="I16:I52" si="2">SUM(H16/F16*100)</f>
        <v>65.739910425181463</v>
      </c>
      <c r="J16" s="848">
        <f t="shared" si="1"/>
        <v>65.739910425181463</v>
      </c>
      <c r="K16" s="1170"/>
    </row>
    <row r="17" spans="1:11" s="9" customFormat="1" ht="15" customHeight="1" x14ac:dyDescent="0.25">
      <c r="A17" s="1531"/>
      <c r="B17" s="87"/>
      <c r="C17" s="209"/>
      <c r="D17" s="210" t="s">
        <v>136</v>
      </c>
      <c r="E17" s="211">
        <f>SUM(E18:E21)</f>
        <v>24800</v>
      </c>
      <c r="F17" s="211">
        <f>SUM(F18:F21)</f>
        <v>24800</v>
      </c>
      <c r="G17" s="204">
        <f t="shared" si="0"/>
        <v>100</v>
      </c>
      <c r="H17" s="211">
        <f>SUM(H18:H21)</f>
        <v>24800</v>
      </c>
      <c r="I17" s="206">
        <f>SUM(H17/F17*100)</f>
        <v>100</v>
      </c>
      <c r="J17" s="207">
        <f>SUM(H17/E17*100)</f>
        <v>100</v>
      </c>
      <c r="K17" s="1101"/>
    </row>
    <row r="18" spans="1:11" s="9" customFormat="1" ht="67.5" customHeight="1" x14ac:dyDescent="0.25">
      <c r="A18" s="1531"/>
      <c r="B18" s="87"/>
      <c r="C18" s="824">
        <v>2310</v>
      </c>
      <c r="D18" s="914" t="s">
        <v>146</v>
      </c>
      <c r="E18" s="851">
        <v>24800</v>
      </c>
      <c r="F18" s="851">
        <v>24800</v>
      </c>
      <c r="G18" s="1034">
        <f t="shared" si="0"/>
        <v>100</v>
      </c>
      <c r="H18" s="827">
        <v>24800</v>
      </c>
      <c r="I18" s="826">
        <f t="shared" si="2"/>
        <v>100</v>
      </c>
      <c r="J18" s="937">
        <f t="shared" si="1"/>
        <v>100</v>
      </c>
      <c r="K18" s="1216"/>
    </row>
    <row r="19" spans="1:11" s="9" customFormat="1" ht="57.75" hidden="1" customHeight="1" x14ac:dyDescent="0.25">
      <c r="A19" s="1531"/>
      <c r="B19" s="87"/>
      <c r="C19" s="177">
        <v>2910</v>
      </c>
      <c r="D19" s="178" t="s">
        <v>193</v>
      </c>
      <c r="E19" s="221"/>
      <c r="F19" s="221"/>
      <c r="G19" s="220" t="e">
        <f t="shared" si="0"/>
        <v>#DIV/0!</v>
      </c>
      <c r="H19" s="179"/>
      <c r="I19" s="180" t="e">
        <f t="shared" si="2"/>
        <v>#DIV/0!</v>
      </c>
      <c r="J19" s="180" t="e">
        <f t="shared" si="1"/>
        <v>#DIV/0!</v>
      </c>
      <c r="K19" s="182"/>
    </row>
    <row r="20" spans="1:11" s="9" customFormat="1" ht="63" hidden="1" customHeight="1" x14ac:dyDescent="0.25">
      <c r="A20" s="1531"/>
      <c r="B20" s="87"/>
      <c r="C20" s="177">
        <v>6610</v>
      </c>
      <c r="D20" s="178" t="s">
        <v>196</v>
      </c>
      <c r="E20" s="221"/>
      <c r="F20" s="221"/>
      <c r="G20" s="220" t="e">
        <f t="shared" si="0"/>
        <v>#DIV/0!</v>
      </c>
      <c r="H20" s="179"/>
      <c r="I20" s="736" t="e">
        <f t="shared" si="2"/>
        <v>#DIV/0!</v>
      </c>
      <c r="J20" s="998" t="e">
        <f t="shared" si="1"/>
        <v>#DIV/0!</v>
      </c>
      <c r="K20" s="182"/>
    </row>
    <row r="21" spans="1:11" s="9" customFormat="1" ht="63" hidden="1" customHeight="1" x14ac:dyDescent="0.25">
      <c r="A21" s="1531"/>
      <c r="B21" s="87"/>
      <c r="C21" s="222">
        <v>6610</v>
      </c>
      <c r="D21" s="223" t="s">
        <v>240</v>
      </c>
      <c r="E21" s="544"/>
      <c r="F21" s="544"/>
      <c r="G21" s="444" t="e">
        <f t="shared" si="0"/>
        <v>#DIV/0!</v>
      </c>
      <c r="H21" s="224"/>
      <c r="I21" s="118" t="e">
        <f t="shared" ref="I21" si="3">SUM(H21/F21*100)</f>
        <v>#DIV/0!</v>
      </c>
      <c r="J21" s="119" t="e">
        <f t="shared" ref="J21" si="4">SUM(H21/E21*100)</f>
        <v>#DIV/0!</v>
      </c>
      <c r="K21" s="226"/>
    </row>
    <row r="22" spans="1:11" s="9" customFormat="1" ht="15" customHeight="1" x14ac:dyDescent="0.25">
      <c r="A22" s="168"/>
      <c r="B22" s="147"/>
      <c r="C22" s="162"/>
      <c r="D22" s="112" t="s">
        <v>35</v>
      </c>
      <c r="E22" s="138">
        <f>SUM(E23:E50)</f>
        <v>17706076</v>
      </c>
      <c r="F22" s="138">
        <f>SUM(F23:F50)</f>
        <v>17706076</v>
      </c>
      <c r="G22" s="137">
        <f t="shared" si="0"/>
        <v>100</v>
      </c>
      <c r="H22" s="138">
        <f>SUM(H23:H50)</f>
        <v>11631462</v>
      </c>
      <c r="I22" s="139">
        <f t="shared" si="2"/>
        <v>65.691924060418586</v>
      </c>
      <c r="J22" s="139">
        <f t="shared" si="1"/>
        <v>65.691924060418586</v>
      </c>
      <c r="K22" s="1170"/>
    </row>
    <row r="23" spans="1:11" s="17" customFormat="1" ht="12.75" customHeight="1" x14ac:dyDescent="0.25">
      <c r="A23" s="168"/>
      <c r="B23" s="151"/>
      <c r="C23" s="113" t="s">
        <v>36</v>
      </c>
      <c r="D23" s="241" t="s">
        <v>37</v>
      </c>
      <c r="E23" s="117">
        <v>46700</v>
      </c>
      <c r="F23" s="117">
        <v>46700</v>
      </c>
      <c r="G23" s="118">
        <f t="shared" si="0"/>
        <v>100</v>
      </c>
      <c r="H23" s="117">
        <v>60600</v>
      </c>
      <c r="I23" s="118">
        <f t="shared" si="2"/>
        <v>129.7644539614561</v>
      </c>
      <c r="J23" s="119">
        <f t="shared" si="1"/>
        <v>129.7644539614561</v>
      </c>
      <c r="K23" s="1216"/>
    </row>
    <row r="24" spans="1:11" s="17" customFormat="1" ht="12.75" hidden="1" customHeight="1" x14ac:dyDescent="0.25">
      <c r="A24" s="168"/>
      <c r="B24" s="151"/>
      <c r="C24" s="1158" t="s">
        <v>241</v>
      </c>
      <c r="D24" s="283" t="s">
        <v>27</v>
      </c>
      <c r="E24" s="305"/>
      <c r="F24" s="305"/>
      <c r="G24" s="180" t="e">
        <f t="shared" si="0"/>
        <v>#DIV/0!</v>
      </c>
      <c r="H24" s="305"/>
      <c r="I24" s="245"/>
      <c r="J24" s="284"/>
      <c r="K24" s="246"/>
    </row>
    <row r="25" spans="1:11" ht="12.75" customHeight="1" x14ac:dyDescent="0.25">
      <c r="A25" s="168"/>
      <c r="B25" s="151"/>
      <c r="C25" s="266" t="s">
        <v>38</v>
      </c>
      <c r="D25" s="251" t="s">
        <v>39</v>
      </c>
      <c r="E25" s="179">
        <v>1565660</v>
      </c>
      <c r="F25" s="179">
        <v>1565660</v>
      </c>
      <c r="G25" s="180">
        <f t="shared" si="0"/>
        <v>100</v>
      </c>
      <c r="H25" s="179">
        <v>1923575</v>
      </c>
      <c r="I25" s="180">
        <f t="shared" si="2"/>
        <v>122.86032727412082</v>
      </c>
      <c r="J25" s="181">
        <f t="shared" si="1"/>
        <v>122.86032727412082</v>
      </c>
      <c r="K25" s="182"/>
    </row>
    <row r="26" spans="1:11" ht="12.75" customHeight="1" x14ac:dyDescent="0.25">
      <c r="A26" s="168"/>
      <c r="B26" s="151"/>
      <c r="C26" s="266" t="s">
        <v>40</v>
      </c>
      <c r="D26" s="251" t="s">
        <v>41</v>
      </c>
      <c r="E26" s="179">
        <v>114750</v>
      </c>
      <c r="F26" s="179">
        <v>114750</v>
      </c>
      <c r="G26" s="180">
        <f t="shared" si="0"/>
        <v>100</v>
      </c>
      <c r="H26" s="179">
        <v>109500</v>
      </c>
      <c r="I26" s="180">
        <f t="shared" si="2"/>
        <v>95.424836601307192</v>
      </c>
      <c r="J26" s="181">
        <f t="shared" si="1"/>
        <v>95.424836601307192</v>
      </c>
      <c r="K26" s="182"/>
    </row>
    <row r="27" spans="1:11" ht="12.75" customHeight="1" x14ac:dyDescent="0.25">
      <c r="A27" s="168"/>
      <c r="B27" s="151"/>
      <c r="C27" s="177">
        <v>4110</v>
      </c>
      <c r="D27" s="251" t="s">
        <v>42</v>
      </c>
      <c r="E27" s="179">
        <v>298820</v>
      </c>
      <c r="F27" s="179">
        <v>298820</v>
      </c>
      <c r="G27" s="180">
        <f t="shared" si="0"/>
        <v>100</v>
      </c>
      <c r="H27" s="179">
        <v>363996</v>
      </c>
      <c r="I27" s="180">
        <f t="shared" si="2"/>
        <v>121.81112375343015</v>
      </c>
      <c r="J27" s="181">
        <f t="shared" si="1"/>
        <v>121.81112375343015</v>
      </c>
      <c r="K27" s="182"/>
    </row>
    <row r="28" spans="1:11" ht="25.95" customHeight="1" x14ac:dyDescent="0.25">
      <c r="A28" s="168"/>
      <c r="B28" s="151"/>
      <c r="C28" s="177">
        <v>4120</v>
      </c>
      <c r="D28" s="178" t="s">
        <v>286</v>
      </c>
      <c r="E28" s="179">
        <v>41472</v>
      </c>
      <c r="F28" s="179">
        <v>41472</v>
      </c>
      <c r="G28" s="180">
        <f t="shared" si="0"/>
        <v>100</v>
      </c>
      <c r="H28" s="179">
        <v>49812</v>
      </c>
      <c r="I28" s="180">
        <f t="shared" si="2"/>
        <v>120.1099537037037</v>
      </c>
      <c r="J28" s="181">
        <f t="shared" si="1"/>
        <v>120.1099537037037</v>
      </c>
      <c r="K28" s="182"/>
    </row>
    <row r="29" spans="1:11" ht="34.5" customHeight="1" x14ac:dyDescent="0.25">
      <c r="A29" s="168"/>
      <c r="B29" s="151"/>
      <c r="C29" s="177">
        <v>4140</v>
      </c>
      <c r="D29" s="178" t="s">
        <v>44</v>
      </c>
      <c r="E29" s="179">
        <v>30000</v>
      </c>
      <c r="F29" s="179">
        <v>30000</v>
      </c>
      <c r="G29" s="180">
        <f t="shared" si="0"/>
        <v>100</v>
      </c>
      <c r="H29" s="179">
        <v>37650</v>
      </c>
      <c r="I29" s="180">
        <f t="shared" si="2"/>
        <v>125.49999999999999</v>
      </c>
      <c r="J29" s="181">
        <f t="shared" si="1"/>
        <v>125.49999999999999</v>
      </c>
      <c r="K29" s="182"/>
    </row>
    <row r="30" spans="1:11" ht="12.75" customHeight="1" x14ac:dyDescent="0.25">
      <c r="A30" s="168"/>
      <c r="B30" s="151"/>
      <c r="C30" s="177">
        <v>4170</v>
      </c>
      <c r="D30" s="251" t="s">
        <v>45</v>
      </c>
      <c r="E30" s="179">
        <v>7500</v>
      </c>
      <c r="F30" s="179">
        <v>7500</v>
      </c>
      <c r="G30" s="180">
        <f t="shared" si="0"/>
        <v>100</v>
      </c>
      <c r="H30" s="179">
        <v>7500</v>
      </c>
      <c r="I30" s="180">
        <f t="shared" si="2"/>
        <v>100</v>
      </c>
      <c r="J30" s="181">
        <f t="shared" si="1"/>
        <v>100</v>
      </c>
      <c r="K30" s="182"/>
    </row>
    <row r="31" spans="1:11" ht="12.75" customHeight="1" x14ac:dyDescent="0.25">
      <c r="A31" s="168"/>
      <c r="B31" s="151"/>
      <c r="C31" s="177">
        <v>4210</v>
      </c>
      <c r="D31" s="251" t="s">
        <v>31</v>
      </c>
      <c r="E31" s="179">
        <v>1101220</v>
      </c>
      <c r="F31" s="179">
        <v>1101220</v>
      </c>
      <c r="G31" s="180">
        <f t="shared" si="0"/>
        <v>100</v>
      </c>
      <c r="H31" s="179">
        <v>1154032</v>
      </c>
      <c r="I31" s="180">
        <f t="shared" si="2"/>
        <v>104.79577196200577</v>
      </c>
      <c r="J31" s="181">
        <f t="shared" si="1"/>
        <v>104.79577196200577</v>
      </c>
      <c r="K31" s="182"/>
    </row>
    <row r="32" spans="1:11" ht="12.75" customHeight="1" x14ac:dyDescent="0.25">
      <c r="A32" s="168"/>
      <c r="B32" s="151"/>
      <c r="C32" s="177">
        <v>4260</v>
      </c>
      <c r="D32" s="251" t="s">
        <v>46</v>
      </c>
      <c r="E32" s="179">
        <v>36752</v>
      </c>
      <c r="F32" s="179">
        <v>36752</v>
      </c>
      <c r="G32" s="180">
        <f t="shared" si="0"/>
        <v>100</v>
      </c>
      <c r="H32" s="179">
        <v>36752</v>
      </c>
      <c r="I32" s="180">
        <f t="shared" si="2"/>
        <v>100</v>
      </c>
      <c r="J32" s="181">
        <f t="shared" si="1"/>
        <v>100</v>
      </c>
      <c r="K32" s="182"/>
    </row>
    <row r="33" spans="1:11" ht="12.75" customHeight="1" x14ac:dyDescent="0.25">
      <c r="A33" s="168"/>
      <c r="B33" s="151"/>
      <c r="C33" s="177">
        <v>4270</v>
      </c>
      <c r="D33" s="251" t="s">
        <v>47</v>
      </c>
      <c r="E33" s="179">
        <v>540000</v>
      </c>
      <c r="F33" s="179">
        <v>540000</v>
      </c>
      <c r="G33" s="180">
        <f t="shared" si="0"/>
        <v>100</v>
      </c>
      <c r="H33" s="179">
        <v>569000</v>
      </c>
      <c r="I33" s="180">
        <f t="shared" si="2"/>
        <v>105.37037037037038</v>
      </c>
      <c r="J33" s="181">
        <f t="shared" si="1"/>
        <v>105.37037037037038</v>
      </c>
      <c r="K33" s="182"/>
    </row>
    <row r="34" spans="1:11" ht="12.75" customHeight="1" x14ac:dyDescent="0.25">
      <c r="A34" s="168"/>
      <c r="B34" s="151"/>
      <c r="C34" s="177">
        <v>4280</v>
      </c>
      <c r="D34" s="251" t="s">
        <v>48</v>
      </c>
      <c r="E34" s="179">
        <v>6650</v>
      </c>
      <c r="F34" s="179">
        <v>6650</v>
      </c>
      <c r="G34" s="180">
        <f t="shared" si="0"/>
        <v>100</v>
      </c>
      <c r="H34" s="179">
        <v>6650</v>
      </c>
      <c r="I34" s="180">
        <f t="shared" si="2"/>
        <v>100</v>
      </c>
      <c r="J34" s="181">
        <f t="shared" si="1"/>
        <v>100</v>
      </c>
      <c r="K34" s="182"/>
    </row>
    <row r="35" spans="1:11" ht="12.75" customHeight="1" x14ac:dyDescent="0.25">
      <c r="A35" s="483"/>
      <c r="B35" s="1137"/>
      <c r="C35" s="490">
        <v>4300</v>
      </c>
      <c r="D35" s="1526" t="s">
        <v>22</v>
      </c>
      <c r="E35" s="530">
        <v>503530</v>
      </c>
      <c r="F35" s="530">
        <v>503530</v>
      </c>
      <c r="G35" s="492">
        <f t="shared" si="0"/>
        <v>100</v>
      </c>
      <c r="H35" s="530">
        <v>557530</v>
      </c>
      <c r="I35" s="492">
        <f t="shared" si="2"/>
        <v>110.72428653704844</v>
      </c>
      <c r="J35" s="1288">
        <f t="shared" si="1"/>
        <v>110.72428653704844</v>
      </c>
      <c r="K35" s="494"/>
    </row>
    <row r="36" spans="1:11" ht="15" customHeight="1" x14ac:dyDescent="0.25">
      <c r="A36" s="168"/>
      <c r="B36" s="151"/>
      <c r="C36" s="282">
        <v>4360</v>
      </c>
      <c r="D36" s="1257" t="s">
        <v>227</v>
      </c>
      <c r="E36" s="244">
        <v>11000</v>
      </c>
      <c r="F36" s="244">
        <v>11000</v>
      </c>
      <c r="G36" s="245">
        <f t="shared" si="0"/>
        <v>100</v>
      </c>
      <c r="H36" s="244">
        <v>11000</v>
      </c>
      <c r="I36" s="245">
        <f t="shared" si="2"/>
        <v>100</v>
      </c>
      <c r="J36" s="284">
        <f t="shared" si="1"/>
        <v>100</v>
      </c>
      <c r="K36" s="745"/>
    </row>
    <row r="37" spans="1:11" ht="31.5" customHeight="1" x14ac:dyDescent="0.25">
      <c r="A37" s="168"/>
      <c r="B37" s="151"/>
      <c r="C37" s="177">
        <v>4390</v>
      </c>
      <c r="D37" s="184" t="s">
        <v>52</v>
      </c>
      <c r="E37" s="179">
        <v>131820</v>
      </c>
      <c r="F37" s="179">
        <v>131820</v>
      </c>
      <c r="G37" s="180">
        <f t="shared" si="0"/>
        <v>100</v>
      </c>
      <c r="H37" s="179">
        <v>131180</v>
      </c>
      <c r="I37" s="180">
        <f t="shared" si="2"/>
        <v>99.514489455317857</v>
      </c>
      <c r="J37" s="181">
        <f t="shared" si="1"/>
        <v>99.514489455317857</v>
      </c>
      <c r="K37" s="182"/>
    </row>
    <row r="38" spans="1:11" ht="12.75" customHeight="1" x14ac:dyDescent="0.25">
      <c r="A38" s="168"/>
      <c r="B38" s="151"/>
      <c r="C38" s="266" t="s">
        <v>53</v>
      </c>
      <c r="D38" s="251" t="s">
        <v>54</v>
      </c>
      <c r="E38" s="179">
        <v>1800</v>
      </c>
      <c r="F38" s="179">
        <v>1800</v>
      </c>
      <c r="G38" s="180">
        <f t="shared" si="0"/>
        <v>100</v>
      </c>
      <c r="H38" s="179">
        <v>1800</v>
      </c>
      <c r="I38" s="180">
        <f t="shared" si="2"/>
        <v>100</v>
      </c>
      <c r="J38" s="181">
        <f t="shared" si="1"/>
        <v>100</v>
      </c>
      <c r="K38" s="182"/>
    </row>
    <row r="39" spans="1:11" ht="12.75" customHeight="1" x14ac:dyDescent="0.25">
      <c r="A39" s="168"/>
      <c r="B39" s="151"/>
      <c r="C39" s="266" t="s">
        <v>90</v>
      </c>
      <c r="D39" s="247" t="s">
        <v>91</v>
      </c>
      <c r="E39" s="179">
        <v>4700</v>
      </c>
      <c r="F39" s="179">
        <v>4700</v>
      </c>
      <c r="G39" s="180">
        <f t="shared" si="0"/>
        <v>100</v>
      </c>
      <c r="H39" s="179">
        <v>6000</v>
      </c>
      <c r="I39" s="180">
        <f t="shared" si="2"/>
        <v>127.65957446808511</v>
      </c>
      <c r="J39" s="181">
        <f t="shared" si="1"/>
        <v>127.65957446808511</v>
      </c>
      <c r="K39" s="182"/>
    </row>
    <row r="40" spans="1:11" ht="12.75" customHeight="1" x14ac:dyDescent="0.25">
      <c r="A40" s="168"/>
      <c r="B40" s="151"/>
      <c r="C40" s="177">
        <v>4440</v>
      </c>
      <c r="D40" s="251" t="s">
        <v>55</v>
      </c>
      <c r="E40" s="179">
        <v>48317</v>
      </c>
      <c r="F40" s="179">
        <v>48317</v>
      </c>
      <c r="G40" s="180">
        <f t="shared" si="0"/>
        <v>100</v>
      </c>
      <c r="H40" s="179">
        <v>50850</v>
      </c>
      <c r="I40" s="180">
        <f t="shared" si="2"/>
        <v>105.24246124552434</v>
      </c>
      <c r="J40" s="181">
        <f t="shared" si="1"/>
        <v>105.24246124552434</v>
      </c>
      <c r="K40" s="182"/>
    </row>
    <row r="41" spans="1:11" ht="12.75" customHeight="1" x14ac:dyDescent="0.25">
      <c r="A41" s="168"/>
      <c r="B41" s="151"/>
      <c r="C41" s="177">
        <v>4480</v>
      </c>
      <c r="D41" s="251" t="s">
        <v>56</v>
      </c>
      <c r="E41" s="179">
        <v>20000</v>
      </c>
      <c r="F41" s="179">
        <v>20000</v>
      </c>
      <c r="G41" s="180">
        <f t="shared" si="0"/>
        <v>100</v>
      </c>
      <c r="H41" s="179">
        <v>20000</v>
      </c>
      <c r="I41" s="180">
        <f t="shared" si="2"/>
        <v>100</v>
      </c>
      <c r="J41" s="181">
        <f t="shared" si="1"/>
        <v>100</v>
      </c>
      <c r="K41" s="182"/>
    </row>
    <row r="42" spans="1:11" ht="30.75" customHeight="1" x14ac:dyDescent="0.25">
      <c r="A42" s="168"/>
      <c r="B42" s="151"/>
      <c r="C42" s="177">
        <v>4500</v>
      </c>
      <c r="D42" s="178" t="s">
        <v>57</v>
      </c>
      <c r="E42" s="179">
        <v>13000</v>
      </c>
      <c r="F42" s="179">
        <v>13000</v>
      </c>
      <c r="G42" s="186">
        <f t="shared" si="0"/>
        <v>100</v>
      </c>
      <c r="H42" s="187">
        <v>15000</v>
      </c>
      <c r="I42" s="186">
        <f t="shared" si="2"/>
        <v>115.38461538461537</v>
      </c>
      <c r="J42" s="188">
        <f t="shared" si="1"/>
        <v>115.38461538461537</v>
      </c>
      <c r="K42" s="182"/>
    </row>
    <row r="43" spans="1:11" ht="36.75" customHeight="1" x14ac:dyDescent="0.25">
      <c r="A43" s="168"/>
      <c r="B43" s="151"/>
      <c r="C43" s="177">
        <v>4520</v>
      </c>
      <c r="D43" s="178" t="s">
        <v>58</v>
      </c>
      <c r="E43" s="179">
        <v>4115</v>
      </c>
      <c r="F43" s="179">
        <v>4115</v>
      </c>
      <c r="G43" s="180">
        <f t="shared" si="0"/>
        <v>100</v>
      </c>
      <c r="H43" s="179">
        <v>4115</v>
      </c>
      <c r="I43" s="180">
        <f t="shared" si="2"/>
        <v>100</v>
      </c>
      <c r="J43" s="181">
        <f t="shared" si="1"/>
        <v>100</v>
      </c>
      <c r="K43" s="182"/>
    </row>
    <row r="44" spans="1:11" ht="36.75" customHeight="1" x14ac:dyDescent="0.25">
      <c r="A44" s="168"/>
      <c r="B44" s="151"/>
      <c r="C44" s="155">
        <v>4530</v>
      </c>
      <c r="D44" s="287" t="s">
        <v>194</v>
      </c>
      <c r="E44" s="159">
        <v>2000</v>
      </c>
      <c r="F44" s="159">
        <v>2000</v>
      </c>
      <c r="G44" s="160">
        <f t="shared" si="0"/>
        <v>100</v>
      </c>
      <c r="H44" s="159">
        <v>2000</v>
      </c>
      <c r="I44" s="180">
        <f t="shared" si="2"/>
        <v>100</v>
      </c>
      <c r="J44" s="249">
        <f t="shared" si="1"/>
        <v>100</v>
      </c>
      <c r="K44" s="161"/>
    </row>
    <row r="45" spans="1:11" ht="29.25" customHeight="1" x14ac:dyDescent="0.25">
      <c r="A45" s="168"/>
      <c r="B45" s="151"/>
      <c r="C45" s="155">
        <v>4590</v>
      </c>
      <c r="D45" s="156" t="s">
        <v>59</v>
      </c>
      <c r="E45" s="159">
        <v>2000</v>
      </c>
      <c r="F45" s="159">
        <v>2000</v>
      </c>
      <c r="G45" s="160">
        <f t="shared" si="0"/>
        <v>100</v>
      </c>
      <c r="H45" s="159">
        <v>2000</v>
      </c>
      <c r="I45" s="160">
        <f t="shared" si="2"/>
        <v>100</v>
      </c>
      <c r="J45" s="249">
        <f t="shared" si="1"/>
        <v>100</v>
      </c>
      <c r="K45" s="161"/>
    </row>
    <row r="46" spans="1:11" ht="32.25" customHeight="1" x14ac:dyDescent="0.25">
      <c r="A46" s="168"/>
      <c r="B46" s="151"/>
      <c r="C46" s="177">
        <v>4700</v>
      </c>
      <c r="D46" s="178" t="s">
        <v>60</v>
      </c>
      <c r="E46" s="185">
        <v>13000</v>
      </c>
      <c r="F46" s="185">
        <v>13000</v>
      </c>
      <c r="G46" s="180">
        <f t="shared" si="0"/>
        <v>100</v>
      </c>
      <c r="H46" s="185">
        <v>13000</v>
      </c>
      <c r="I46" s="180">
        <f t="shared" si="2"/>
        <v>100</v>
      </c>
      <c r="J46" s="180">
        <f t="shared" si="1"/>
        <v>100</v>
      </c>
      <c r="K46" s="193"/>
    </row>
    <row r="47" spans="1:11" ht="12.75" customHeight="1" x14ac:dyDescent="0.25">
      <c r="A47" s="168"/>
      <c r="B47" s="151"/>
      <c r="C47" s="177">
        <v>6050</v>
      </c>
      <c r="D47" s="251" t="s">
        <v>61</v>
      </c>
      <c r="E47" s="179">
        <v>12848444</v>
      </c>
      <c r="F47" s="179">
        <v>12848444</v>
      </c>
      <c r="G47" s="180">
        <f t="shared" si="0"/>
        <v>100</v>
      </c>
      <c r="H47" s="179">
        <v>6497920</v>
      </c>
      <c r="I47" s="180">
        <f t="shared" si="2"/>
        <v>50.573594748126702</v>
      </c>
      <c r="J47" s="181">
        <f t="shared" si="1"/>
        <v>50.573594748126702</v>
      </c>
      <c r="K47" s="182"/>
    </row>
    <row r="48" spans="1:11" ht="12.75" hidden="1" customHeight="1" x14ac:dyDescent="0.25">
      <c r="A48" s="168"/>
      <c r="B48" s="151"/>
      <c r="C48" s="177">
        <v>6057</v>
      </c>
      <c r="D48" s="251" t="s">
        <v>61</v>
      </c>
      <c r="E48" s="179"/>
      <c r="F48" s="179"/>
      <c r="G48" s="180" t="e">
        <f t="shared" si="0"/>
        <v>#DIV/0!</v>
      </c>
      <c r="H48" s="179"/>
      <c r="I48" s="180" t="e">
        <f t="shared" ref="I48" si="5">SUM(H48/F48*100)</f>
        <v>#DIV/0!</v>
      </c>
      <c r="J48" s="181" t="e">
        <f t="shared" ref="J48" si="6">SUM(H48/E48*100)</f>
        <v>#DIV/0!</v>
      </c>
      <c r="K48" s="182"/>
    </row>
    <row r="49" spans="1:11" ht="12.75" hidden="1" customHeight="1" x14ac:dyDescent="0.25">
      <c r="A49" s="168"/>
      <c r="B49" s="151"/>
      <c r="C49" s="177">
        <v>6059</v>
      </c>
      <c r="D49" s="251" t="s">
        <v>61</v>
      </c>
      <c r="E49" s="179"/>
      <c r="F49" s="179"/>
      <c r="G49" s="180" t="e">
        <f t="shared" si="0"/>
        <v>#DIV/0!</v>
      </c>
      <c r="H49" s="179"/>
      <c r="I49" s="180" t="e">
        <f>SUM(H49/F49*100)</f>
        <v>#DIV/0!</v>
      </c>
      <c r="J49" s="181" t="e">
        <f>SUM(H49/E49*100)</f>
        <v>#DIV/0!</v>
      </c>
      <c r="K49" s="182"/>
    </row>
    <row r="50" spans="1:11" ht="31.5" customHeight="1" x14ac:dyDescent="0.25">
      <c r="A50" s="168"/>
      <c r="B50" s="151"/>
      <c r="C50" s="177">
        <v>6060</v>
      </c>
      <c r="D50" s="178" t="s">
        <v>62</v>
      </c>
      <c r="E50" s="179">
        <v>312826</v>
      </c>
      <c r="F50" s="179">
        <v>312826</v>
      </c>
      <c r="G50" s="180">
        <f t="shared" si="0"/>
        <v>100</v>
      </c>
      <c r="H50" s="1224"/>
      <c r="I50" s="736">
        <f>SUM(H50/F50*100)</f>
        <v>0</v>
      </c>
      <c r="J50" s="998">
        <f>SUM(H50/E50*100)</f>
        <v>0</v>
      </c>
      <c r="K50" s="1134"/>
    </row>
    <row r="51" spans="1:11" ht="15" customHeight="1" x14ac:dyDescent="0.25">
      <c r="A51" s="1974"/>
      <c r="B51" s="1185">
        <v>60016</v>
      </c>
      <c r="C51" s="1186"/>
      <c r="D51" s="1187" t="s">
        <v>63</v>
      </c>
      <c r="E51" s="1188">
        <f>SUM(E52)</f>
        <v>13000</v>
      </c>
      <c r="F51" s="1188">
        <f>SUM(F52)</f>
        <v>13000</v>
      </c>
      <c r="G51" s="1189">
        <f t="shared" si="0"/>
        <v>100</v>
      </c>
      <c r="H51" s="1279">
        <f>SUM(H52)</f>
        <v>0</v>
      </c>
      <c r="I51" s="1280">
        <f t="shared" si="2"/>
        <v>0</v>
      </c>
      <c r="J51" s="1280">
        <f t="shared" si="1"/>
        <v>0</v>
      </c>
      <c r="K51" s="1281"/>
    </row>
    <row r="52" spans="1:11" ht="55.2" x14ac:dyDescent="0.25">
      <c r="A52" s="1974"/>
      <c r="B52" s="1539"/>
      <c r="C52" s="1190">
        <v>6300</v>
      </c>
      <c r="D52" s="1191" t="s">
        <v>64</v>
      </c>
      <c r="E52" s="1192">
        <v>13000</v>
      </c>
      <c r="F52" s="1192">
        <v>13000</v>
      </c>
      <c r="G52" s="1193">
        <f t="shared" si="0"/>
        <v>100</v>
      </c>
      <c r="H52" s="1282"/>
      <c r="I52" s="1283">
        <f t="shared" si="2"/>
        <v>0</v>
      </c>
      <c r="J52" s="1283">
        <f t="shared" si="1"/>
        <v>0</v>
      </c>
      <c r="K52" s="1284"/>
    </row>
    <row r="53" spans="1:11" ht="13.8" hidden="1" x14ac:dyDescent="0.25">
      <c r="A53" s="1974"/>
      <c r="B53" s="1540">
        <v>60078</v>
      </c>
      <c r="C53" s="1540"/>
      <c r="D53" s="1541" t="s">
        <v>253</v>
      </c>
      <c r="E53" s="1542">
        <f>SUM(E54)</f>
        <v>0</v>
      </c>
      <c r="F53" s="1542">
        <f>SUM(F54)</f>
        <v>0</v>
      </c>
      <c r="G53" s="1368" t="e">
        <f t="shared" si="0"/>
        <v>#DIV/0!</v>
      </c>
      <c r="H53" s="1543">
        <f>SUM(H54)</f>
        <v>0</v>
      </c>
      <c r="I53" s="1377" t="e">
        <f t="shared" ref="I53:I54" si="7">SUM(H53/F53*100)</f>
        <v>#DIV/0!</v>
      </c>
      <c r="J53" s="1377" t="e">
        <f t="shared" ref="J53:J54" si="8">SUM(H53/E53*100)</f>
        <v>#DIV/0!</v>
      </c>
      <c r="K53" s="1544"/>
    </row>
    <row r="54" spans="1:11" ht="14.4" hidden="1" thickBot="1" x14ac:dyDescent="0.3">
      <c r="A54" s="1975"/>
      <c r="B54" s="1545"/>
      <c r="C54" s="1546">
        <v>6050</v>
      </c>
      <c r="D54" s="1545" t="s">
        <v>61</v>
      </c>
      <c r="E54" s="1547"/>
      <c r="F54" s="1547"/>
      <c r="G54" s="1378" t="e">
        <f t="shared" si="0"/>
        <v>#DIV/0!</v>
      </c>
      <c r="H54" s="1548"/>
      <c r="I54" s="1379" t="e">
        <f t="shared" si="7"/>
        <v>#DIV/0!</v>
      </c>
      <c r="J54" s="1380" t="e">
        <f t="shared" si="8"/>
        <v>#DIV/0!</v>
      </c>
      <c r="K54" s="1549"/>
    </row>
    <row r="55" spans="1:11" ht="13.8" x14ac:dyDescent="0.25">
      <c r="A55" s="49"/>
      <c r="B55" s="49"/>
      <c r="C55" s="50"/>
      <c r="D55" s="49"/>
      <c r="E55" s="49"/>
      <c r="F55" s="49"/>
      <c r="G55" s="49"/>
      <c r="H55" s="49"/>
      <c r="I55" s="49"/>
      <c r="J55" s="49"/>
      <c r="K55" s="49"/>
    </row>
    <row r="56" spans="1:11" ht="13.8" x14ac:dyDescent="0.25">
      <c r="A56" s="49"/>
      <c r="B56" s="49"/>
      <c r="C56" s="50"/>
      <c r="D56" s="49"/>
      <c r="E56" s="49"/>
      <c r="F56" s="49"/>
      <c r="G56" s="49"/>
      <c r="H56" s="49"/>
      <c r="I56" s="49"/>
      <c r="J56" s="49"/>
      <c r="K56" s="49"/>
    </row>
    <row r="57" spans="1:11" ht="13.8" x14ac:dyDescent="0.25">
      <c r="A57" s="49"/>
      <c r="B57" s="49"/>
      <c r="C57" s="50"/>
      <c r="D57" s="49"/>
      <c r="E57" s="49"/>
      <c r="F57" s="49"/>
      <c r="G57" s="49"/>
      <c r="H57" s="49"/>
      <c r="I57" s="49"/>
      <c r="J57" s="49"/>
      <c r="K57" s="49"/>
    </row>
    <row r="58" spans="1:11" ht="13.8" x14ac:dyDescent="0.25">
      <c r="A58" s="49"/>
      <c r="B58" s="49"/>
      <c r="C58" s="50"/>
      <c r="D58" s="49"/>
      <c r="E58" s="49"/>
      <c r="F58" s="49"/>
      <c r="G58" s="49"/>
      <c r="H58" s="49"/>
      <c r="I58" s="49"/>
      <c r="J58" s="49"/>
      <c r="K58" s="49"/>
    </row>
    <row r="59" spans="1:11" ht="13.8" x14ac:dyDescent="0.25">
      <c r="A59" s="49"/>
      <c r="B59" s="49"/>
      <c r="C59" s="50"/>
      <c r="D59" s="49"/>
      <c r="E59" s="49"/>
      <c r="F59" s="49"/>
      <c r="G59" s="49"/>
      <c r="H59" s="49"/>
      <c r="I59" s="49"/>
      <c r="J59" s="49"/>
      <c r="K59" s="49"/>
    </row>
    <row r="60" spans="1:11" ht="13.8" x14ac:dyDescent="0.25">
      <c r="A60" s="49"/>
      <c r="B60" s="49"/>
      <c r="C60" s="50"/>
      <c r="D60" s="49"/>
      <c r="E60" s="49"/>
      <c r="F60" s="49"/>
      <c r="G60" s="49"/>
      <c r="H60" s="49"/>
      <c r="I60" s="49"/>
      <c r="J60" s="49"/>
      <c r="K60" s="49"/>
    </row>
    <row r="61" spans="1:11" ht="13.8" x14ac:dyDescent="0.25">
      <c r="A61" s="49"/>
      <c r="B61" s="49"/>
      <c r="C61" s="50"/>
      <c r="D61" s="49"/>
      <c r="E61" s="49"/>
      <c r="F61" s="49"/>
      <c r="G61" s="49"/>
      <c r="H61" s="49"/>
      <c r="I61" s="49"/>
      <c r="J61" s="49"/>
      <c r="K61" s="49"/>
    </row>
    <row r="62" spans="1:11" ht="13.8" x14ac:dyDescent="0.25">
      <c r="A62" s="49"/>
      <c r="B62" s="49"/>
      <c r="C62" s="50"/>
      <c r="D62" s="49"/>
      <c r="E62" s="49"/>
      <c r="F62" s="49"/>
      <c r="G62" s="49"/>
      <c r="H62" s="49"/>
      <c r="I62" s="49"/>
      <c r="J62" s="49"/>
      <c r="K62" s="49"/>
    </row>
    <row r="63" spans="1:11" ht="13.8" x14ac:dyDescent="0.25">
      <c r="A63" s="49"/>
      <c r="B63" s="49"/>
      <c r="C63" s="50"/>
      <c r="D63" s="49"/>
      <c r="E63" s="49"/>
      <c r="F63" s="49"/>
      <c r="G63" s="49"/>
      <c r="H63" s="49"/>
      <c r="I63" s="49"/>
      <c r="J63" s="49"/>
      <c r="K63" s="49"/>
    </row>
    <row r="64" spans="1:11" ht="13.8" x14ac:dyDescent="0.25">
      <c r="A64" s="49"/>
      <c r="B64" s="49"/>
      <c r="C64" s="50"/>
      <c r="D64" s="49"/>
      <c r="E64" s="49"/>
      <c r="F64" s="49"/>
      <c r="G64" s="49"/>
      <c r="H64" s="49"/>
      <c r="I64" s="49"/>
      <c r="J64" s="49"/>
      <c r="K64" s="49"/>
    </row>
    <row r="65" spans="1:11" ht="13.8" x14ac:dyDescent="0.25">
      <c r="A65" s="49"/>
      <c r="B65" s="49"/>
      <c r="C65" s="50"/>
      <c r="D65" s="49"/>
      <c r="E65" s="49"/>
      <c r="F65" s="49"/>
      <c r="G65" s="49"/>
      <c r="H65" s="49"/>
      <c r="I65" s="49"/>
      <c r="J65" s="49"/>
      <c r="K65" s="49"/>
    </row>
    <row r="66" spans="1:11" ht="13.8" x14ac:dyDescent="0.25">
      <c r="A66" s="49"/>
      <c r="B66" s="49"/>
      <c r="C66" s="50"/>
      <c r="D66" s="49"/>
      <c r="E66" s="49"/>
      <c r="F66" s="49"/>
      <c r="G66" s="49"/>
      <c r="H66" s="49"/>
      <c r="I66" s="49"/>
      <c r="J66" s="49"/>
      <c r="K66" s="49"/>
    </row>
    <row r="67" spans="1:11" x14ac:dyDescent="0.25">
      <c r="B67" s="11"/>
      <c r="C67" s="12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B68" s="11"/>
      <c r="C68" s="12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B69" s="11"/>
      <c r="C69" s="12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B70" s="11"/>
      <c r="C70" s="12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B71" s="11"/>
      <c r="C71" s="12"/>
      <c r="D71" s="11"/>
      <c r="E71" s="11"/>
      <c r="F71" s="11"/>
      <c r="G71" s="11"/>
      <c r="H71" s="11"/>
      <c r="I71" s="11"/>
      <c r="J71" s="11"/>
      <c r="K71" s="11"/>
    </row>
  </sheetData>
  <sheetProtection selectLockedCells="1" selectUnlockedCells="1"/>
  <mergeCells count="2">
    <mergeCell ref="D6:D8"/>
    <mergeCell ref="A51:A54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fitToHeight="0" orientation="landscape" r:id="rId1"/>
  <headerFooter alignWithMargins="0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zoomScale="115" zoomScaleNormal="11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11" sqref="E11"/>
    </sheetView>
  </sheetViews>
  <sheetFormatPr defaultColWidth="9.109375" defaultRowHeight="13.2" x14ac:dyDescent="0.25"/>
  <cols>
    <col min="1" max="1" width="5.33203125" style="1" customWidth="1"/>
    <col min="2" max="2" width="7.6640625" style="1" customWidth="1"/>
    <col min="3" max="3" width="6.109375" style="2" customWidth="1"/>
    <col min="4" max="4" width="44.6640625" style="3" customWidth="1"/>
    <col min="5" max="5" width="14.6640625" style="3" customWidth="1"/>
    <col min="6" max="6" width="14.6640625" style="1" customWidth="1"/>
    <col min="7" max="7" width="10.5546875" style="1" customWidth="1"/>
    <col min="8" max="8" width="14.6640625" style="1" customWidth="1"/>
    <col min="9" max="9" width="11.5546875" style="1" customWidth="1"/>
    <col min="10" max="10" width="10.5546875" style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51"/>
      <c r="I1" s="52"/>
      <c r="J1" s="49"/>
      <c r="K1" s="49"/>
    </row>
    <row r="2" spans="1:11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49"/>
      <c r="K2" s="49"/>
    </row>
    <row r="3" spans="1:11" ht="13.8" x14ac:dyDescent="0.25">
      <c r="A3" s="49"/>
      <c r="B3" s="49"/>
      <c r="C3" s="50"/>
      <c r="D3" s="49"/>
      <c r="E3" s="49"/>
      <c r="F3" s="49"/>
      <c r="G3" s="49"/>
      <c r="H3" s="51"/>
      <c r="I3" s="52"/>
      <c r="J3" s="49"/>
      <c r="K3" s="49"/>
    </row>
    <row r="4" spans="1:11" ht="13.8" x14ac:dyDescent="0.25">
      <c r="A4" s="53"/>
      <c r="B4" s="53"/>
      <c r="C4" s="53"/>
      <c r="D4" s="55" t="s">
        <v>305</v>
      </c>
      <c r="E4" s="53"/>
      <c r="F4" s="53"/>
      <c r="G4" s="53"/>
      <c r="H4" s="53"/>
      <c r="I4" s="53"/>
      <c r="J4" s="53"/>
      <c r="K4" s="53"/>
    </row>
    <row r="5" spans="1:11" ht="13.8" x14ac:dyDescent="0.25">
      <c r="A5" s="49"/>
      <c r="B5" s="49"/>
      <c r="C5" s="50"/>
      <c r="D5" s="91"/>
      <c r="E5" s="91"/>
      <c r="F5" s="49"/>
      <c r="G5" s="49"/>
      <c r="H5" s="49"/>
      <c r="I5" s="49"/>
      <c r="J5" s="52"/>
      <c r="K5" s="52"/>
    </row>
    <row r="6" spans="1:11" ht="13.8" x14ac:dyDescent="0.25">
      <c r="A6" s="49"/>
      <c r="B6" s="49"/>
      <c r="C6" s="56"/>
      <c r="D6" s="49"/>
      <c r="E6" s="49"/>
      <c r="F6" s="49"/>
      <c r="G6" s="49"/>
      <c r="H6" s="49"/>
      <c r="I6" s="49"/>
      <c r="J6" s="49"/>
      <c r="K6" s="49"/>
    </row>
    <row r="7" spans="1:11" ht="13.8" x14ac:dyDescent="0.25">
      <c r="A7" s="57"/>
      <c r="B7" s="92"/>
      <c r="C7" s="59"/>
      <c r="D7" s="1973" t="s">
        <v>1</v>
      </c>
      <c r="E7" s="60" t="s">
        <v>2</v>
      </c>
      <c r="F7" s="61" t="s">
        <v>3</v>
      </c>
      <c r="G7" s="61" t="s">
        <v>4</v>
      </c>
      <c r="H7" s="61" t="s">
        <v>5</v>
      </c>
      <c r="I7" s="61" t="s">
        <v>4</v>
      </c>
      <c r="J7" s="61" t="s">
        <v>4</v>
      </c>
      <c r="K7" s="62"/>
    </row>
    <row r="8" spans="1:11" ht="13.8" x14ac:dyDescent="0.25">
      <c r="A8" s="63" t="s">
        <v>6</v>
      </c>
      <c r="B8" s="65" t="s">
        <v>7</v>
      </c>
      <c r="C8" s="65" t="s">
        <v>8</v>
      </c>
      <c r="D8" s="1973"/>
      <c r="E8" s="66" t="s">
        <v>9</v>
      </c>
      <c r="F8" s="67" t="s">
        <v>10</v>
      </c>
      <c r="G8" s="68" t="s">
        <v>11</v>
      </c>
      <c r="H8" s="67" t="s">
        <v>12</v>
      </c>
      <c r="I8" s="68" t="s">
        <v>13</v>
      </c>
      <c r="J8" s="68" t="s">
        <v>14</v>
      </c>
      <c r="K8" s="69" t="s">
        <v>15</v>
      </c>
    </row>
    <row r="9" spans="1:11" ht="13.8" x14ac:dyDescent="0.25">
      <c r="A9" s="63"/>
      <c r="B9" s="65"/>
      <c r="C9" s="65"/>
      <c r="D9" s="1973"/>
      <c r="E9" s="66" t="s">
        <v>262</v>
      </c>
      <c r="F9" s="67" t="s">
        <v>277</v>
      </c>
      <c r="G9" s="67" t="s">
        <v>16</v>
      </c>
      <c r="H9" s="67" t="s">
        <v>278</v>
      </c>
      <c r="I9" s="67" t="s">
        <v>16</v>
      </c>
      <c r="J9" s="67" t="s">
        <v>16</v>
      </c>
      <c r="K9" s="70"/>
    </row>
    <row r="10" spans="1:11" s="7" customFormat="1" ht="10.5" customHeight="1" thickTop="1" thickBot="1" x14ac:dyDescent="0.3">
      <c r="A10" s="71">
        <v>1</v>
      </c>
      <c r="B10" s="73">
        <v>2</v>
      </c>
      <c r="C10" s="73">
        <v>3</v>
      </c>
      <c r="D10" s="73">
        <v>4</v>
      </c>
      <c r="E10" s="74">
        <v>5</v>
      </c>
      <c r="F10" s="73">
        <v>6</v>
      </c>
      <c r="G10" s="73">
        <v>7</v>
      </c>
      <c r="H10" s="73">
        <v>8</v>
      </c>
      <c r="I10" s="73">
        <v>9</v>
      </c>
      <c r="J10" s="73">
        <v>10</v>
      </c>
      <c r="K10" s="75">
        <v>11</v>
      </c>
    </row>
    <row r="11" spans="1:11" s="8" customFormat="1" ht="26.25" customHeight="1" thickTop="1" thickBot="1" x14ac:dyDescent="0.3">
      <c r="A11" s="1015" t="s">
        <v>65</v>
      </c>
      <c r="B11" s="378"/>
      <c r="C11" s="257"/>
      <c r="D11" s="257" t="s">
        <v>66</v>
      </c>
      <c r="E11" s="43">
        <f>SUM(E12+E19)</f>
        <v>5000</v>
      </c>
      <c r="F11" s="43">
        <f>SUM(F12+F19)</f>
        <v>5000</v>
      </c>
      <c r="G11" s="88">
        <f t="shared" ref="G11:G21" si="0">SUM(F11/E11*100)</f>
        <v>100</v>
      </c>
      <c r="H11" s="1290">
        <f>SUM(H12+H19)</f>
        <v>0</v>
      </c>
      <c r="I11" s="1291">
        <f t="shared" ref="I11:I21" si="1">SUM(H11/F11*100)</f>
        <v>0</v>
      </c>
      <c r="J11" s="1292">
        <f t="shared" ref="J11:J21" si="2">SUM(H11/E11*100)</f>
        <v>0</v>
      </c>
      <c r="K11" s="1550"/>
    </row>
    <row r="12" spans="1:11" s="8" customFormat="1" ht="20.25" hidden="1" customHeight="1" x14ac:dyDescent="0.25">
      <c r="A12" s="77"/>
      <c r="B12" s="131" t="s">
        <v>67</v>
      </c>
      <c r="C12" s="90"/>
      <c r="D12" s="217" t="s">
        <v>68</v>
      </c>
      <c r="E12" s="80">
        <f>SUM(E13+E14+E15+E18)</f>
        <v>0</v>
      </c>
      <c r="F12" s="80">
        <f>SUM(F13+F15)</f>
        <v>0</v>
      </c>
      <c r="G12" s="81" t="e">
        <f t="shared" si="0"/>
        <v>#DIV/0!</v>
      </c>
      <c r="H12" s="1293">
        <f>SUM(H13+H15)</f>
        <v>0</v>
      </c>
      <c r="I12" s="1275" t="e">
        <f t="shared" si="1"/>
        <v>#DIV/0!</v>
      </c>
      <c r="J12" s="1275" t="e">
        <f t="shared" si="2"/>
        <v>#DIV/0!</v>
      </c>
      <c r="K12" s="1551"/>
    </row>
    <row r="13" spans="1:11" s="8" customFormat="1" ht="51.75" hidden="1" customHeight="1" x14ac:dyDescent="0.25">
      <c r="A13" s="86"/>
      <c r="B13" s="142"/>
      <c r="C13" s="218">
        <v>2710</v>
      </c>
      <c r="D13" s="219" t="s">
        <v>98</v>
      </c>
      <c r="E13" s="115"/>
      <c r="F13" s="115"/>
      <c r="G13" s="220" t="e">
        <f t="shared" si="0"/>
        <v>#DIV/0!</v>
      </c>
      <c r="H13" s="1552"/>
      <c r="I13" s="736" t="e">
        <f t="shared" si="1"/>
        <v>#DIV/0!</v>
      </c>
      <c r="J13" s="736" t="e">
        <f t="shared" si="2"/>
        <v>#DIV/0!</v>
      </c>
      <c r="K13" s="1553"/>
    </row>
    <row r="14" spans="1:11" s="8" customFormat="1" ht="12.75" hidden="1" customHeight="1" thickBot="1" x14ac:dyDescent="0.3">
      <c r="A14" s="86"/>
      <c r="B14" s="142"/>
      <c r="C14" s="155">
        <v>4309</v>
      </c>
      <c r="D14" s="423" t="s">
        <v>22</v>
      </c>
      <c r="E14" s="157"/>
      <c r="F14" s="157"/>
      <c r="G14" s="158" t="e">
        <f t="shared" si="0"/>
        <v>#DIV/0!</v>
      </c>
      <c r="H14" s="1554"/>
      <c r="I14" s="1243" t="e">
        <f t="shared" si="1"/>
        <v>#DIV/0!</v>
      </c>
      <c r="J14" s="1243" t="e">
        <f t="shared" si="2"/>
        <v>#DIV/0!</v>
      </c>
      <c r="K14" s="1555"/>
    </row>
    <row r="15" spans="1:11" s="8" customFormat="1" ht="12.75" hidden="1" customHeight="1" x14ac:dyDescent="0.25">
      <c r="A15" s="86"/>
      <c r="B15" s="142"/>
      <c r="C15" s="162"/>
      <c r="D15" s="749" t="s">
        <v>35</v>
      </c>
      <c r="E15" s="136">
        <f>SUM(E16:E18)</f>
        <v>0</v>
      </c>
      <c r="F15" s="136">
        <f>SUM(F16:F18)</f>
        <v>0</v>
      </c>
      <c r="G15" s="137" t="e">
        <f t="shared" si="0"/>
        <v>#DIV/0!</v>
      </c>
      <c r="H15" s="1556">
        <f>SUM(H16:H18)</f>
        <v>0</v>
      </c>
      <c r="I15" s="1557" t="e">
        <f t="shared" si="1"/>
        <v>#DIV/0!</v>
      </c>
      <c r="J15" s="1557" t="e">
        <f t="shared" si="2"/>
        <v>#DIV/0!</v>
      </c>
      <c r="K15" s="1558"/>
    </row>
    <row r="16" spans="1:11" s="8" customFormat="1" ht="18" hidden="1" customHeight="1" x14ac:dyDescent="0.25">
      <c r="A16" s="86"/>
      <c r="B16" s="142"/>
      <c r="C16" s="147">
        <v>6057</v>
      </c>
      <c r="D16" s="424" t="s">
        <v>61</v>
      </c>
      <c r="E16" s="242"/>
      <c r="F16" s="242"/>
      <c r="G16" s="243" t="e">
        <f t="shared" si="0"/>
        <v>#DIV/0!</v>
      </c>
      <c r="H16" s="1559"/>
      <c r="I16" s="1228" t="e">
        <f t="shared" si="1"/>
        <v>#DIV/0!</v>
      </c>
      <c r="J16" s="1228" t="e">
        <f t="shared" si="2"/>
        <v>#DIV/0!</v>
      </c>
      <c r="K16" s="1560"/>
    </row>
    <row r="17" spans="1:19" s="8" customFormat="1" ht="25.5" hidden="1" customHeight="1" x14ac:dyDescent="0.25">
      <c r="A17" s="86"/>
      <c r="B17" s="142"/>
      <c r="C17" s="155">
        <v>6059</v>
      </c>
      <c r="D17" s="194" t="s">
        <v>61</v>
      </c>
      <c r="E17" s="157"/>
      <c r="F17" s="157"/>
      <c r="G17" s="220" t="e">
        <f t="shared" si="0"/>
        <v>#DIV/0!</v>
      </c>
      <c r="H17" s="1554"/>
      <c r="I17" s="1233" t="e">
        <f t="shared" si="1"/>
        <v>#DIV/0!</v>
      </c>
      <c r="J17" s="1233" t="e">
        <f t="shared" si="2"/>
        <v>#DIV/0!</v>
      </c>
      <c r="K17" s="1555"/>
    </row>
    <row r="18" spans="1:19" ht="63.75" hidden="1" customHeight="1" x14ac:dyDescent="0.25">
      <c r="A18" s="199"/>
      <c r="B18" s="200"/>
      <c r="C18" s="222">
        <v>6639</v>
      </c>
      <c r="D18" s="223" t="s">
        <v>69</v>
      </c>
      <c r="E18" s="224"/>
      <c r="F18" s="224"/>
      <c r="G18" s="225" t="e">
        <f t="shared" si="0"/>
        <v>#DIV/0!</v>
      </c>
      <c r="H18" s="1225"/>
      <c r="I18" s="1561" t="e">
        <f t="shared" si="1"/>
        <v>#DIV/0!</v>
      </c>
      <c r="J18" s="1561" t="e">
        <f t="shared" si="2"/>
        <v>#DIV/0!</v>
      </c>
      <c r="K18" s="1241"/>
    </row>
    <row r="19" spans="1:19" ht="20.25" customHeight="1" x14ac:dyDescent="0.25">
      <c r="A19" s="199"/>
      <c r="B19" s="135" t="s">
        <v>70</v>
      </c>
      <c r="C19" s="135"/>
      <c r="D19" s="138" t="s">
        <v>71</v>
      </c>
      <c r="E19" s="138">
        <f>SUM(E20:E21)</f>
        <v>5000</v>
      </c>
      <c r="F19" s="138">
        <f>SUM(F20:F21)</f>
        <v>5000</v>
      </c>
      <c r="G19" s="236">
        <f t="shared" si="0"/>
        <v>100</v>
      </c>
      <c r="H19" s="1562">
        <f>SUM(H20:H21)</f>
        <v>0</v>
      </c>
      <c r="I19" s="1557">
        <f t="shared" si="1"/>
        <v>0</v>
      </c>
      <c r="J19" s="1557">
        <f t="shared" si="2"/>
        <v>0</v>
      </c>
      <c r="K19" s="1563"/>
      <c r="L19" s="18"/>
      <c r="M19" s="18"/>
      <c r="N19" s="18"/>
      <c r="O19" s="18"/>
      <c r="P19" s="18"/>
      <c r="Q19" s="18"/>
      <c r="R19" s="18"/>
      <c r="S19" s="18"/>
    </row>
    <row r="20" spans="1:19" ht="63.75" hidden="1" customHeight="1" x14ac:dyDescent="0.25">
      <c r="A20" s="199"/>
      <c r="B20" s="238"/>
      <c r="C20" s="113" t="s">
        <v>198</v>
      </c>
      <c r="D20" s="227" t="s">
        <v>199</v>
      </c>
      <c r="E20" s="117"/>
      <c r="F20" s="117"/>
      <c r="G20" s="228"/>
      <c r="H20" s="1564"/>
      <c r="I20" s="1232"/>
      <c r="J20" s="1232"/>
      <c r="K20" s="1565"/>
      <c r="L20" s="18"/>
      <c r="M20" s="18"/>
      <c r="N20" s="18"/>
      <c r="O20" s="18"/>
      <c r="P20" s="18"/>
      <c r="Q20" s="18"/>
      <c r="R20" s="18"/>
      <c r="S20" s="18"/>
    </row>
    <row r="21" spans="1:19" ht="78.75" customHeight="1" thickBot="1" x14ac:dyDescent="0.3">
      <c r="A21" s="230"/>
      <c r="B21" s="239"/>
      <c r="C21" s="231" t="s">
        <v>72</v>
      </c>
      <c r="D21" s="232" t="s">
        <v>73</v>
      </c>
      <c r="E21" s="233">
        <v>5000</v>
      </c>
      <c r="F21" s="233">
        <v>5000</v>
      </c>
      <c r="G21" s="234">
        <f t="shared" si="0"/>
        <v>100</v>
      </c>
      <c r="H21" s="1566"/>
      <c r="I21" s="1567">
        <f t="shared" si="1"/>
        <v>0</v>
      </c>
      <c r="J21" s="1567">
        <f t="shared" si="2"/>
        <v>0</v>
      </c>
      <c r="K21" s="1568"/>
      <c r="L21" s="18"/>
      <c r="M21" s="18"/>
      <c r="N21" s="18"/>
      <c r="O21" s="18"/>
      <c r="P21" s="18"/>
      <c r="Q21" s="18"/>
      <c r="R21" s="18"/>
      <c r="S21" s="18"/>
    </row>
  </sheetData>
  <sheetProtection selectLockedCells="1" selectUnlockedCells="1"/>
  <mergeCells count="1">
    <mergeCell ref="D7:D9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115" zoomScaleNormal="115" workbookViewId="0">
      <pane xSplit="3" ySplit="9" topLeftCell="D25" activePane="bottomRight" state="frozen"/>
      <selection pane="topRight" activeCell="D1" sqref="D1"/>
      <selection pane="bottomLeft" activeCell="A10" sqref="A10"/>
      <selection pane="bottomRight" activeCell="F33" sqref="F33"/>
    </sheetView>
  </sheetViews>
  <sheetFormatPr defaultColWidth="9.109375" defaultRowHeight="13.2" x14ac:dyDescent="0.25"/>
  <cols>
    <col min="1" max="1" width="5.33203125" style="1" customWidth="1"/>
    <col min="2" max="2" width="7.5546875" style="1" customWidth="1"/>
    <col min="3" max="3" width="6.6640625" style="2" customWidth="1"/>
    <col min="4" max="4" width="40.6640625" style="3" customWidth="1"/>
    <col min="5" max="5" width="14.6640625" style="3" customWidth="1"/>
    <col min="6" max="6" width="14.6640625" style="1" customWidth="1"/>
    <col min="7" max="7" width="10.5546875" style="1" customWidth="1"/>
    <col min="8" max="8" width="14.6640625" style="1" customWidth="1"/>
    <col min="9" max="10" width="9.33203125" style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51"/>
      <c r="I1" s="52"/>
      <c r="J1" s="49"/>
      <c r="K1" s="49"/>
    </row>
    <row r="2" spans="1:11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49"/>
      <c r="K2" s="49"/>
    </row>
    <row r="3" spans="1:11" ht="13.8" x14ac:dyDescent="0.25">
      <c r="A3" s="49"/>
      <c r="B3" s="49"/>
      <c r="C3" s="50"/>
      <c r="D3" s="49"/>
      <c r="E3" s="49"/>
      <c r="F3" s="49"/>
      <c r="G3" s="49"/>
      <c r="H3" s="51"/>
      <c r="I3" s="52"/>
      <c r="J3" s="49"/>
      <c r="K3" s="49"/>
    </row>
    <row r="4" spans="1:11" ht="13.8" x14ac:dyDescent="0.25">
      <c r="A4" s="49"/>
      <c r="B4" s="49"/>
      <c r="C4" s="50"/>
      <c r="D4" s="91" t="s">
        <v>304</v>
      </c>
      <c r="E4" s="91"/>
      <c r="F4" s="49"/>
      <c r="G4" s="49"/>
      <c r="H4" s="49"/>
      <c r="I4" s="49"/>
      <c r="J4" s="49"/>
      <c r="K4" s="49"/>
    </row>
    <row r="5" spans="1:11" ht="13.8" x14ac:dyDescent="0.25">
      <c r="A5" s="49"/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1" ht="13.8" x14ac:dyDescent="0.25">
      <c r="A6" s="57"/>
      <c r="B6" s="92"/>
      <c r="C6" s="59"/>
      <c r="D6" s="1973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1" ht="13.8" x14ac:dyDescent="0.25">
      <c r="A7" s="63" t="s">
        <v>6</v>
      </c>
      <c r="B7" s="65" t="s">
        <v>7</v>
      </c>
      <c r="C7" s="65" t="s">
        <v>8</v>
      </c>
      <c r="D7" s="1973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1" ht="13.8" x14ac:dyDescent="0.25">
      <c r="A8" s="145"/>
      <c r="B8" s="65"/>
      <c r="C8" s="65"/>
      <c r="D8" s="1973"/>
      <c r="E8" s="66" t="s">
        <v>262</v>
      </c>
      <c r="F8" s="67" t="s">
        <v>277</v>
      </c>
      <c r="G8" s="67" t="s">
        <v>16</v>
      </c>
      <c r="H8" s="67" t="s">
        <v>278</v>
      </c>
      <c r="I8" s="67" t="s">
        <v>16</v>
      </c>
      <c r="J8" s="67" t="s">
        <v>16</v>
      </c>
      <c r="K8" s="70"/>
    </row>
    <row r="9" spans="1:11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1" s="8" customFormat="1" ht="27" customHeight="1" thickTop="1" thickBot="1" x14ac:dyDescent="0.3">
      <c r="A10" s="256">
        <v>700</v>
      </c>
      <c r="B10" s="257"/>
      <c r="C10" s="257"/>
      <c r="D10" s="257" t="s">
        <v>74</v>
      </c>
      <c r="E10" s="88">
        <f>SUM(E11)</f>
        <v>608991</v>
      </c>
      <c r="F10" s="88">
        <f>SUM(F11)</f>
        <v>608991</v>
      </c>
      <c r="G10" s="88">
        <f t="shared" ref="G10:G29" si="0">SUM(F10/E10*100)</f>
        <v>100</v>
      </c>
      <c r="H10" s="46">
        <f>SUM(H11)</f>
        <v>201356</v>
      </c>
      <c r="I10" s="47">
        <f t="shared" ref="I10:I29" si="1">SUM(H10/F10*100)</f>
        <v>33.063871223055841</v>
      </c>
      <c r="J10" s="89">
        <f t="shared" ref="J10:J29" si="2">SUM(H10/E10*100)</f>
        <v>33.063871223055841</v>
      </c>
      <c r="K10" s="144"/>
    </row>
    <row r="11" spans="1:11" s="9" customFormat="1" ht="18.75" customHeight="1" x14ac:dyDescent="0.25">
      <c r="A11" s="203"/>
      <c r="B11" s="90">
        <v>70005</v>
      </c>
      <c r="C11" s="90"/>
      <c r="D11" s="146" t="s">
        <v>75</v>
      </c>
      <c r="E11" s="81">
        <f>SUM(E12:E29)</f>
        <v>608991</v>
      </c>
      <c r="F11" s="81">
        <f>SUM(F12:F29)</f>
        <v>608991</v>
      </c>
      <c r="G11" s="81">
        <f t="shared" si="0"/>
        <v>100</v>
      </c>
      <c r="H11" s="80">
        <f>SUM(H12:H29)</f>
        <v>201356</v>
      </c>
      <c r="I11" s="84">
        <f t="shared" si="1"/>
        <v>33.063871223055841</v>
      </c>
      <c r="J11" s="133">
        <f t="shared" si="2"/>
        <v>33.063871223055841</v>
      </c>
      <c r="K11" s="255"/>
    </row>
    <row r="12" spans="1:11" s="9" customFormat="1" ht="15" customHeight="1" x14ac:dyDescent="0.25">
      <c r="A12" s="143"/>
      <c r="B12" s="87"/>
      <c r="C12" s="218">
        <v>4010</v>
      </c>
      <c r="D12" s="260" t="s">
        <v>39</v>
      </c>
      <c r="E12" s="116">
        <v>14297</v>
      </c>
      <c r="F12" s="116">
        <v>14297</v>
      </c>
      <c r="G12" s="220">
        <f t="shared" si="0"/>
        <v>100</v>
      </c>
      <c r="H12" s="235">
        <v>16297</v>
      </c>
      <c r="I12" s="180">
        <f>SUM(H12/F12*100)</f>
        <v>113.9889487305029</v>
      </c>
      <c r="J12" s="180">
        <f>SUM(H12/E12*100)</f>
        <v>113.9889487305029</v>
      </c>
      <c r="K12" s="213"/>
    </row>
    <row r="13" spans="1:11" s="9" customFormat="1" ht="15" hidden="1" customHeight="1" x14ac:dyDescent="0.25">
      <c r="A13" s="143"/>
      <c r="B13" s="87"/>
      <c r="C13" s="282">
        <v>4040</v>
      </c>
      <c r="D13" s="251" t="s">
        <v>41</v>
      </c>
      <c r="E13" s="243"/>
      <c r="F13" s="243"/>
      <c r="G13" s="220" t="e">
        <f t="shared" si="0"/>
        <v>#DIV/0!</v>
      </c>
      <c r="H13" s="244"/>
      <c r="I13" s="245"/>
      <c r="J13" s="284"/>
      <c r="K13" s="246"/>
    </row>
    <row r="14" spans="1:11" s="9" customFormat="1" ht="15" customHeight="1" x14ac:dyDescent="0.25">
      <c r="A14" s="143"/>
      <c r="B14" s="87"/>
      <c r="C14" s="177">
        <v>4110</v>
      </c>
      <c r="D14" s="170" t="s">
        <v>42</v>
      </c>
      <c r="E14" s="220">
        <v>350</v>
      </c>
      <c r="F14" s="220">
        <v>350</v>
      </c>
      <c r="G14" s="220">
        <f t="shared" si="0"/>
        <v>100</v>
      </c>
      <c r="H14" s="185">
        <v>859</v>
      </c>
      <c r="I14" s="180">
        <f>SUM(H14/F14*100)</f>
        <v>245.42857142857142</v>
      </c>
      <c r="J14" s="180">
        <f>SUM(H14/E14*100)</f>
        <v>245.42857142857142</v>
      </c>
      <c r="K14" s="182"/>
    </row>
    <row r="15" spans="1:11" s="9" customFormat="1" ht="15" hidden="1" customHeight="1" x14ac:dyDescent="0.25">
      <c r="A15" s="143"/>
      <c r="B15" s="87"/>
      <c r="C15" s="177">
        <v>4120</v>
      </c>
      <c r="D15" s="170" t="s">
        <v>43</v>
      </c>
      <c r="E15" s="220"/>
      <c r="F15" s="220"/>
      <c r="G15" s="220" t="e">
        <f t="shared" si="0"/>
        <v>#DIV/0!</v>
      </c>
      <c r="H15" s="185"/>
      <c r="I15" s="180"/>
      <c r="J15" s="181"/>
      <c r="K15" s="182"/>
    </row>
    <row r="16" spans="1:11" s="9" customFormat="1" ht="15" customHeight="1" x14ac:dyDescent="0.25">
      <c r="A16" s="1108"/>
      <c r="B16" s="87"/>
      <c r="C16" s="177">
        <v>4210</v>
      </c>
      <c r="D16" s="170" t="s">
        <v>31</v>
      </c>
      <c r="E16" s="220">
        <v>11500</v>
      </c>
      <c r="F16" s="220">
        <v>11500</v>
      </c>
      <c r="G16" s="220">
        <f t="shared" si="0"/>
        <v>100</v>
      </c>
      <c r="H16" s="185">
        <v>10000</v>
      </c>
      <c r="I16" s="180">
        <f>SUM(H16/F16*100)</f>
        <v>86.956521739130437</v>
      </c>
      <c r="J16" s="180">
        <f>SUM(H16/E16*100)</f>
        <v>86.956521739130437</v>
      </c>
      <c r="K16" s="182"/>
    </row>
    <row r="17" spans="1:11" s="9" customFormat="1" ht="12.75" customHeight="1" x14ac:dyDescent="0.25">
      <c r="A17" s="143"/>
      <c r="B17" s="87"/>
      <c r="C17" s="177">
        <v>4260</v>
      </c>
      <c r="D17" s="251" t="s">
        <v>46</v>
      </c>
      <c r="E17" s="220">
        <v>157000</v>
      </c>
      <c r="F17" s="220">
        <v>157000</v>
      </c>
      <c r="G17" s="220">
        <f t="shared" si="0"/>
        <v>100</v>
      </c>
      <c r="H17" s="185">
        <v>36500</v>
      </c>
      <c r="I17" s="180">
        <f t="shared" si="1"/>
        <v>23.248407643312103</v>
      </c>
      <c r="J17" s="180">
        <f t="shared" si="2"/>
        <v>23.248407643312103</v>
      </c>
      <c r="K17" s="182"/>
    </row>
    <row r="18" spans="1:11" s="9" customFormat="1" ht="12.75" customHeight="1" x14ac:dyDescent="0.25">
      <c r="A18" s="143"/>
      <c r="B18" s="87"/>
      <c r="C18" s="176">
        <v>4270</v>
      </c>
      <c r="D18" s="170" t="s">
        <v>47</v>
      </c>
      <c r="E18" s="220">
        <v>40800</v>
      </c>
      <c r="F18" s="220">
        <v>40800</v>
      </c>
      <c r="G18" s="220">
        <f t="shared" si="0"/>
        <v>100</v>
      </c>
      <c r="H18" s="185">
        <v>20000</v>
      </c>
      <c r="I18" s="180">
        <f t="shared" si="1"/>
        <v>49.019607843137251</v>
      </c>
      <c r="J18" s="180">
        <f t="shared" si="2"/>
        <v>49.019607843137251</v>
      </c>
      <c r="K18" s="182"/>
    </row>
    <row r="19" spans="1:11" s="9" customFormat="1" ht="12.75" customHeight="1" x14ac:dyDescent="0.25">
      <c r="A19" s="143"/>
      <c r="B19" s="87"/>
      <c r="C19" s="177">
        <v>4300</v>
      </c>
      <c r="D19" s="183" t="s">
        <v>22</v>
      </c>
      <c r="E19" s="220">
        <v>67000</v>
      </c>
      <c r="F19" s="220">
        <v>67000</v>
      </c>
      <c r="G19" s="220">
        <f t="shared" si="0"/>
        <v>100</v>
      </c>
      <c r="H19" s="185">
        <v>41300</v>
      </c>
      <c r="I19" s="180">
        <f t="shared" si="1"/>
        <v>61.64179104477612</v>
      </c>
      <c r="J19" s="180">
        <f t="shared" si="2"/>
        <v>61.64179104477612</v>
      </c>
      <c r="K19" s="182"/>
    </row>
    <row r="20" spans="1:11" s="9" customFormat="1" ht="12.75" customHeight="1" x14ac:dyDescent="0.25">
      <c r="A20" s="143"/>
      <c r="B20" s="87"/>
      <c r="C20" s="177">
        <v>4430</v>
      </c>
      <c r="D20" s="247" t="s">
        <v>91</v>
      </c>
      <c r="E20" s="220">
        <v>2600</v>
      </c>
      <c r="F20" s="220">
        <v>2600</v>
      </c>
      <c r="G20" s="220">
        <f t="shared" si="0"/>
        <v>100</v>
      </c>
      <c r="H20" s="185">
        <v>1500</v>
      </c>
      <c r="I20" s="180">
        <f>SUM(H20/F20*100)</f>
        <v>57.692307692307686</v>
      </c>
      <c r="J20" s="180">
        <f>SUM(H20/E20*100)</f>
        <v>57.692307692307686</v>
      </c>
      <c r="K20" s="182"/>
    </row>
    <row r="21" spans="1:11" s="9" customFormat="1" ht="12.75" customHeight="1" x14ac:dyDescent="0.25">
      <c r="A21" s="143"/>
      <c r="B21" s="87"/>
      <c r="C21" s="177">
        <v>4480</v>
      </c>
      <c r="D21" s="170" t="s">
        <v>56</v>
      </c>
      <c r="E21" s="220">
        <v>78500</v>
      </c>
      <c r="F21" s="220">
        <v>78500</v>
      </c>
      <c r="G21" s="220">
        <f t="shared" si="0"/>
        <v>100</v>
      </c>
      <c r="H21" s="185">
        <v>69000</v>
      </c>
      <c r="I21" s="180">
        <f t="shared" si="1"/>
        <v>87.898089171974519</v>
      </c>
      <c r="J21" s="181">
        <f t="shared" si="2"/>
        <v>87.898089171974519</v>
      </c>
      <c r="K21" s="182"/>
    </row>
    <row r="22" spans="1:11" s="9" customFormat="1" ht="17.25" hidden="1" customHeight="1" x14ac:dyDescent="0.25">
      <c r="A22" s="143"/>
      <c r="B22" s="87"/>
      <c r="C22" s="177">
        <v>4580</v>
      </c>
      <c r="D22" s="170" t="s">
        <v>105</v>
      </c>
      <c r="E22" s="220"/>
      <c r="F22" s="220"/>
      <c r="G22" s="220" t="e">
        <f t="shared" si="0"/>
        <v>#DIV/0!</v>
      </c>
      <c r="H22" s="185"/>
      <c r="I22" s="180" t="e">
        <f t="shared" si="1"/>
        <v>#DIV/0!</v>
      </c>
      <c r="J22" s="181" t="e">
        <f t="shared" si="2"/>
        <v>#DIV/0!</v>
      </c>
      <c r="K22" s="182"/>
    </row>
    <row r="23" spans="1:11" s="9" customFormat="1" ht="31.5" hidden="1" customHeight="1" x14ac:dyDescent="0.25">
      <c r="A23" s="143"/>
      <c r="B23" s="87"/>
      <c r="C23" s="177">
        <v>4590</v>
      </c>
      <c r="D23" s="250" t="s">
        <v>59</v>
      </c>
      <c r="E23" s="220"/>
      <c r="F23" s="220"/>
      <c r="G23" s="220" t="e">
        <f t="shared" si="0"/>
        <v>#DIV/0!</v>
      </c>
      <c r="H23" s="185"/>
      <c r="I23" s="180" t="e">
        <f t="shared" si="1"/>
        <v>#DIV/0!</v>
      </c>
      <c r="J23" s="181" t="e">
        <f t="shared" si="2"/>
        <v>#DIV/0!</v>
      </c>
      <c r="K23" s="182"/>
    </row>
    <row r="24" spans="1:11" s="9" customFormat="1" ht="30.75" hidden="1" customHeight="1" x14ac:dyDescent="0.25">
      <c r="A24" s="143"/>
      <c r="B24" s="87"/>
      <c r="C24" s="177">
        <v>4600</v>
      </c>
      <c r="D24" s="250" t="s">
        <v>197</v>
      </c>
      <c r="E24" s="220"/>
      <c r="F24" s="220"/>
      <c r="G24" s="220" t="e">
        <f t="shared" si="0"/>
        <v>#DIV/0!</v>
      </c>
      <c r="H24" s="185"/>
      <c r="I24" s="180" t="e">
        <f t="shared" si="1"/>
        <v>#DIV/0!</v>
      </c>
      <c r="J24" s="181" t="e">
        <f t="shared" si="2"/>
        <v>#DIV/0!</v>
      </c>
      <c r="K24" s="182"/>
    </row>
    <row r="25" spans="1:11" s="9" customFormat="1" ht="30.75" customHeight="1" x14ac:dyDescent="0.25">
      <c r="A25" s="1014"/>
      <c r="B25" s="87"/>
      <c r="C25" s="177">
        <v>4520</v>
      </c>
      <c r="D25" s="178" t="s">
        <v>58</v>
      </c>
      <c r="E25" s="220">
        <v>1400</v>
      </c>
      <c r="F25" s="220">
        <v>1400</v>
      </c>
      <c r="G25" s="220">
        <f t="shared" si="0"/>
        <v>100</v>
      </c>
      <c r="H25" s="185">
        <v>1400</v>
      </c>
      <c r="I25" s="180">
        <f t="shared" ref="I25" si="3">SUM(H25/F25*100)</f>
        <v>100</v>
      </c>
      <c r="J25" s="181">
        <f t="shared" ref="J25" si="4">SUM(H25/E25*100)</f>
        <v>100</v>
      </c>
      <c r="K25" s="182"/>
    </row>
    <row r="26" spans="1:11" s="9" customFormat="1" ht="28.5" customHeight="1" x14ac:dyDescent="0.25">
      <c r="A26" s="1531"/>
      <c r="B26" s="87"/>
      <c r="C26" s="177">
        <v>4610</v>
      </c>
      <c r="D26" s="178" t="s">
        <v>93</v>
      </c>
      <c r="E26" s="220">
        <v>10000</v>
      </c>
      <c r="F26" s="220">
        <v>10000</v>
      </c>
      <c r="G26" s="220">
        <f t="shared" si="0"/>
        <v>100</v>
      </c>
      <c r="H26" s="185">
        <v>4500</v>
      </c>
      <c r="I26" s="180">
        <f t="shared" si="1"/>
        <v>45</v>
      </c>
      <c r="J26" s="181">
        <f t="shared" si="2"/>
        <v>45</v>
      </c>
      <c r="K26" s="182"/>
    </row>
    <row r="27" spans="1:11" s="10" customFormat="1" ht="16.5" customHeight="1" thickBot="1" x14ac:dyDescent="0.3">
      <c r="A27" s="483"/>
      <c r="B27" s="1444"/>
      <c r="C27" s="490">
        <v>6050</v>
      </c>
      <c r="D27" s="575" t="s">
        <v>61</v>
      </c>
      <c r="E27" s="766">
        <v>225544</v>
      </c>
      <c r="F27" s="766">
        <v>225544</v>
      </c>
      <c r="G27" s="766">
        <f t="shared" si="0"/>
        <v>100</v>
      </c>
      <c r="H27" s="493"/>
      <c r="I27" s="492">
        <f t="shared" ref="I27:I28" si="5">SUM(H27/F27*100)</f>
        <v>0</v>
      </c>
      <c r="J27" s="1288">
        <f t="shared" ref="J27:J28" si="6">SUM(H27/E27*100)</f>
        <v>0</v>
      </c>
      <c r="K27" s="494"/>
    </row>
    <row r="28" spans="1:11" s="10" customFormat="1" ht="16.5" hidden="1" customHeight="1" x14ac:dyDescent="0.25">
      <c r="A28" s="168"/>
      <c r="B28" s="147"/>
      <c r="C28" s="147">
        <v>6057</v>
      </c>
      <c r="D28" s="283" t="s">
        <v>61</v>
      </c>
      <c r="E28" s="150"/>
      <c r="F28" s="150"/>
      <c r="G28" s="243" t="e">
        <f t="shared" si="0"/>
        <v>#DIV/0!</v>
      </c>
      <c r="H28" s="201"/>
      <c r="I28" s="245" t="e">
        <f t="shared" si="5"/>
        <v>#DIV/0!</v>
      </c>
      <c r="J28" s="284" t="e">
        <f t="shared" si="6"/>
        <v>#DIV/0!</v>
      </c>
      <c r="K28" s="154"/>
    </row>
    <row r="29" spans="1:11" ht="30.75" hidden="1" customHeight="1" thickBot="1" x14ac:dyDescent="0.3">
      <c r="A29" s="230"/>
      <c r="B29" s="252"/>
      <c r="C29" s="123">
        <v>6059</v>
      </c>
      <c r="D29" s="124" t="s">
        <v>61</v>
      </c>
      <c r="E29" s="413"/>
      <c r="F29" s="413"/>
      <c r="G29" s="128" t="e">
        <f t="shared" si="0"/>
        <v>#DIV/0!</v>
      </c>
      <c r="H29" s="127"/>
      <c r="I29" s="128" t="e">
        <f t="shared" si="1"/>
        <v>#DIV/0!</v>
      </c>
      <c r="J29" s="128" t="e">
        <f t="shared" si="2"/>
        <v>#DIV/0!</v>
      </c>
      <c r="K29" s="254"/>
    </row>
    <row r="30" spans="1:11" x14ac:dyDescent="0.25">
      <c r="D30" s="19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zoomScaleNormal="115" zoomScaleSheetLayoutView="100" workbookViewId="0">
      <pane xSplit="3" ySplit="10" topLeftCell="D11" activePane="bottomRight" state="frozen"/>
      <selection pane="topRight" activeCell="D1" sqref="D1"/>
      <selection pane="bottomLeft" activeCell="A23" sqref="A23"/>
      <selection pane="bottomRight" activeCell="I16" sqref="I16:J16"/>
    </sheetView>
  </sheetViews>
  <sheetFormatPr defaultColWidth="9.109375" defaultRowHeight="13.2" x14ac:dyDescent="0.25"/>
  <cols>
    <col min="1" max="1" width="5.33203125" style="1" customWidth="1"/>
    <col min="2" max="2" width="8.33203125" style="1" customWidth="1"/>
    <col min="3" max="3" width="7.109375" style="2" customWidth="1"/>
    <col min="4" max="4" width="44" style="3" customWidth="1"/>
    <col min="5" max="5" width="14.6640625" style="3" customWidth="1"/>
    <col min="6" max="6" width="14.6640625" style="1" customWidth="1"/>
    <col min="7" max="7" width="11.88671875" style="1" bestFit="1" customWidth="1"/>
    <col min="8" max="8" width="14.6640625" style="1" customWidth="1"/>
    <col min="9" max="9" width="10.33203125" style="1" customWidth="1"/>
    <col min="10" max="10" width="10.5546875" style="1" customWidth="1"/>
    <col min="11" max="11" width="7.33203125" style="1" customWidth="1"/>
    <col min="12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51"/>
      <c r="I1" s="52"/>
      <c r="J1" s="49"/>
      <c r="K1" s="49"/>
    </row>
    <row r="2" spans="1:11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49"/>
      <c r="K2" s="49"/>
    </row>
    <row r="3" spans="1:11" ht="13.8" x14ac:dyDescent="0.25">
      <c r="A3" s="49"/>
      <c r="B3" s="49"/>
      <c r="C3" s="50"/>
      <c r="D3" s="49"/>
      <c r="E3" s="49"/>
      <c r="F3" s="49"/>
      <c r="G3" s="49"/>
      <c r="H3" s="51"/>
      <c r="I3" s="52"/>
      <c r="J3" s="49"/>
      <c r="K3" s="49"/>
    </row>
    <row r="4" spans="1:11" ht="13.8" x14ac:dyDescent="0.25">
      <c r="A4" s="49"/>
      <c r="B4" s="49"/>
      <c r="C4" s="50"/>
      <c r="D4" s="91" t="s">
        <v>303</v>
      </c>
      <c r="E4" s="91"/>
      <c r="F4" s="49"/>
      <c r="G4" s="49"/>
      <c r="H4" s="49"/>
      <c r="I4" s="49"/>
      <c r="J4" s="49"/>
      <c r="K4" s="49"/>
    </row>
    <row r="5" spans="1:11" ht="13.8" x14ac:dyDescent="0.25">
      <c r="A5" s="49"/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1" ht="13.8" x14ac:dyDescent="0.25">
      <c r="A6" s="57"/>
      <c r="B6" s="92"/>
      <c r="C6" s="59"/>
      <c r="D6" s="1973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1" ht="15" thickTop="1" thickBot="1" x14ac:dyDescent="0.3">
      <c r="A7" s="63" t="s">
        <v>6</v>
      </c>
      <c r="B7" s="65" t="s">
        <v>7</v>
      </c>
      <c r="C7" s="65" t="s">
        <v>8</v>
      </c>
      <c r="D7" s="1973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1" ht="15" thickTop="1" thickBot="1" x14ac:dyDescent="0.3">
      <c r="A8" s="145"/>
      <c r="B8" s="65"/>
      <c r="C8" s="65"/>
      <c r="D8" s="1973"/>
      <c r="E8" s="66" t="s">
        <v>262</v>
      </c>
      <c r="F8" s="67" t="s">
        <v>277</v>
      </c>
      <c r="G8" s="67" t="s">
        <v>16</v>
      </c>
      <c r="H8" s="67" t="s">
        <v>278</v>
      </c>
      <c r="I8" s="67" t="s">
        <v>76</v>
      </c>
      <c r="J8" s="67" t="s">
        <v>16</v>
      </c>
      <c r="K8" s="70"/>
    </row>
    <row r="9" spans="1:11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1" s="8" customFormat="1" ht="26.25" customHeight="1" thickTop="1" thickBot="1" x14ac:dyDescent="0.3">
      <c r="A10" s="256">
        <v>710</v>
      </c>
      <c r="B10" s="257"/>
      <c r="C10" s="257"/>
      <c r="D10" s="257" t="s">
        <v>77</v>
      </c>
      <c r="E10" s="43">
        <f>SUM(E18+E20+E22+E42+E11)</f>
        <v>671520</v>
      </c>
      <c r="F10" s="43">
        <f>SUM(F18+F20+F22+F42+F11)</f>
        <v>671520</v>
      </c>
      <c r="G10" s="88">
        <f t="shared" ref="G10:G52" si="0">SUM(F10/E10*100)</f>
        <v>100</v>
      </c>
      <c r="H10" s="43">
        <f>SUM(H18+H20+H22+H42+H11)</f>
        <v>3445971</v>
      </c>
      <c r="I10" s="47">
        <f t="shared" ref="I10:I52" si="1">SUM(H10/F10*100)</f>
        <v>513.15984631879917</v>
      </c>
      <c r="J10" s="89">
        <f t="shared" ref="J10:J52" si="2">SUM(H10/E10*100)</f>
        <v>513.15984631879917</v>
      </c>
      <c r="K10" s="144"/>
    </row>
    <row r="11" spans="1:11" s="8" customFormat="1" ht="15" customHeight="1" x14ac:dyDescent="0.25">
      <c r="A11" s="203"/>
      <c r="B11" s="496">
        <v>71012</v>
      </c>
      <c r="C11" s="496"/>
      <c r="D11" s="837" t="s">
        <v>224</v>
      </c>
      <c r="E11" s="833">
        <f>SUM(E12:E17)</f>
        <v>76801</v>
      </c>
      <c r="F11" s="833">
        <f>SUM(F12:F17)</f>
        <v>76801</v>
      </c>
      <c r="G11" s="137">
        <f t="shared" si="0"/>
        <v>100</v>
      </c>
      <c r="H11" s="834">
        <f>SUM(H12:H17)</f>
        <v>148876</v>
      </c>
      <c r="I11" s="139">
        <f t="shared" ref="I11:I16" si="3">SUM(H11/F11*100)</f>
        <v>193.84643429122016</v>
      </c>
      <c r="J11" s="140">
        <f t="shared" ref="J11:J16" si="4">SUM(H11/E11*100)</f>
        <v>193.84643429122016</v>
      </c>
      <c r="K11" s="836"/>
    </row>
    <row r="12" spans="1:11" s="8" customFormat="1" ht="15" customHeight="1" x14ac:dyDescent="0.25">
      <c r="A12" s="143"/>
      <c r="B12" s="87"/>
      <c r="C12" s="797">
        <v>4010</v>
      </c>
      <c r="D12" s="170" t="s">
        <v>39</v>
      </c>
      <c r="E12" s="863">
        <v>64211</v>
      </c>
      <c r="F12" s="863">
        <v>64211</v>
      </c>
      <c r="G12" s="852">
        <f t="shared" si="0"/>
        <v>100</v>
      </c>
      <c r="H12" s="864">
        <v>65211</v>
      </c>
      <c r="I12" s="826">
        <f t="shared" si="3"/>
        <v>101.55736556041799</v>
      </c>
      <c r="J12" s="826">
        <f t="shared" si="4"/>
        <v>101.55736556041799</v>
      </c>
      <c r="K12" s="865"/>
    </row>
    <row r="13" spans="1:11" s="8" customFormat="1" ht="15" hidden="1" customHeight="1" x14ac:dyDescent="0.25">
      <c r="A13" s="143"/>
      <c r="B13" s="87"/>
      <c r="C13" s="177">
        <v>4040</v>
      </c>
      <c r="D13" s="170" t="s">
        <v>41</v>
      </c>
      <c r="E13" s="221"/>
      <c r="F13" s="221"/>
      <c r="G13" s="220" t="e">
        <f t="shared" si="0"/>
        <v>#DIV/0!</v>
      </c>
      <c r="H13" s="185"/>
      <c r="I13" s="180"/>
      <c r="J13" s="180"/>
      <c r="K13" s="866"/>
    </row>
    <row r="14" spans="1:11" s="8" customFormat="1" ht="15" customHeight="1" x14ac:dyDescent="0.25">
      <c r="A14" s="143"/>
      <c r="B14" s="87"/>
      <c r="C14" s="177">
        <v>4110</v>
      </c>
      <c r="D14" s="170" t="s">
        <v>42</v>
      </c>
      <c r="E14" s="221">
        <v>11018</v>
      </c>
      <c r="F14" s="221">
        <v>11018</v>
      </c>
      <c r="G14" s="220">
        <f t="shared" si="0"/>
        <v>100</v>
      </c>
      <c r="H14" s="185">
        <v>12018</v>
      </c>
      <c r="I14" s="180">
        <f t="shared" si="3"/>
        <v>109.07605736068251</v>
      </c>
      <c r="J14" s="180">
        <f t="shared" si="4"/>
        <v>109.07605736068251</v>
      </c>
      <c r="K14" s="866"/>
    </row>
    <row r="15" spans="1:11" s="8" customFormat="1" ht="32.4" customHeight="1" x14ac:dyDescent="0.25">
      <c r="A15" s="143"/>
      <c r="B15" s="87"/>
      <c r="C15" s="177">
        <v>4120</v>
      </c>
      <c r="D15" s="347" t="s">
        <v>286</v>
      </c>
      <c r="E15" s="221">
        <v>1572</v>
      </c>
      <c r="F15" s="221">
        <v>1572</v>
      </c>
      <c r="G15" s="220">
        <f t="shared" si="0"/>
        <v>100</v>
      </c>
      <c r="H15" s="185">
        <v>1647</v>
      </c>
      <c r="I15" s="180">
        <f t="shared" si="3"/>
        <v>104.7709923664122</v>
      </c>
      <c r="J15" s="180">
        <f t="shared" si="4"/>
        <v>104.7709923664122</v>
      </c>
      <c r="K15" s="866"/>
    </row>
    <row r="16" spans="1:11" s="8" customFormat="1" ht="15" customHeight="1" x14ac:dyDescent="0.25">
      <c r="A16" s="143"/>
      <c r="B16" s="87"/>
      <c r="C16" s="177">
        <v>4300</v>
      </c>
      <c r="D16" s="183" t="s">
        <v>22</v>
      </c>
      <c r="E16" s="221">
        <v>0</v>
      </c>
      <c r="F16" s="221">
        <v>0</v>
      </c>
      <c r="G16" s="1235" t="e">
        <f t="shared" si="0"/>
        <v>#DIV/0!</v>
      </c>
      <c r="H16" s="185">
        <v>70000</v>
      </c>
      <c r="I16" s="736" t="e">
        <f t="shared" si="3"/>
        <v>#DIV/0!</v>
      </c>
      <c r="J16" s="736" t="e">
        <f t="shared" si="4"/>
        <v>#DIV/0!</v>
      </c>
      <c r="K16" s="866"/>
    </row>
    <row r="17" spans="1:11" s="8" customFormat="1" ht="15" hidden="1" customHeight="1" x14ac:dyDescent="0.25">
      <c r="A17" s="143"/>
      <c r="B17" s="87"/>
      <c r="C17" s="222">
        <v>4440</v>
      </c>
      <c r="D17" s="170" t="s">
        <v>55</v>
      </c>
      <c r="E17" s="544"/>
      <c r="F17" s="544"/>
      <c r="G17" s="444" t="e">
        <f t="shared" si="0"/>
        <v>#DIV/0!</v>
      </c>
      <c r="H17" s="303"/>
      <c r="I17" s="302"/>
      <c r="J17" s="302"/>
      <c r="K17" s="862"/>
    </row>
    <row r="18" spans="1:11" s="9" customFormat="1" ht="28.5" hidden="1" customHeight="1" x14ac:dyDescent="0.25">
      <c r="A18" s="143"/>
      <c r="B18" s="828">
        <v>71013</v>
      </c>
      <c r="C18" s="828"/>
      <c r="D18" s="844" t="s">
        <v>78</v>
      </c>
      <c r="E18" s="845">
        <f>SUM(E19)</f>
        <v>0</v>
      </c>
      <c r="F18" s="845">
        <f>SUM(F19)</f>
        <v>0</v>
      </c>
      <c r="G18" s="846" t="e">
        <f t="shared" si="0"/>
        <v>#DIV/0!</v>
      </c>
      <c r="H18" s="843">
        <f>SUM(H19)</f>
        <v>0</v>
      </c>
      <c r="I18" s="847" t="e">
        <f t="shared" si="1"/>
        <v>#DIV/0!</v>
      </c>
      <c r="J18" s="848" t="e">
        <f t="shared" si="2"/>
        <v>#DIV/0!</v>
      </c>
      <c r="K18" s="849"/>
    </row>
    <row r="19" spans="1:11" s="10" customFormat="1" ht="12.75" hidden="1" customHeight="1" x14ac:dyDescent="0.25">
      <c r="A19" s="168"/>
      <c r="B19" s="298"/>
      <c r="C19" s="298">
        <v>4300</v>
      </c>
      <c r="D19" s="486" t="s">
        <v>22</v>
      </c>
      <c r="E19" s="772"/>
      <c r="F19" s="772"/>
      <c r="G19" s="487" t="e">
        <f t="shared" si="0"/>
        <v>#DIV/0!</v>
      </c>
      <c r="H19" s="201"/>
      <c r="I19" s="152" t="e">
        <f t="shared" si="1"/>
        <v>#DIV/0!</v>
      </c>
      <c r="J19" s="153" t="e">
        <f t="shared" si="2"/>
        <v>#DIV/0!</v>
      </c>
      <c r="K19" s="300"/>
    </row>
    <row r="20" spans="1:11" s="9" customFormat="1" ht="15" hidden="1" customHeight="1" x14ac:dyDescent="0.25">
      <c r="A20" s="143"/>
      <c r="B20" s="209">
        <v>71014</v>
      </c>
      <c r="C20" s="209"/>
      <c r="D20" s="210" t="s">
        <v>79</v>
      </c>
      <c r="E20" s="211">
        <f>SUM(E21:E21)</f>
        <v>0</v>
      </c>
      <c r="F20" s="211">
        <f>SUM(F21:F21)</f>
        <v>0</v>
      </c>
      <c r="G20" s="274" t="e">
        <f t="shared" si="0"/>
        <v>#DIV/0!</v>
      </c>
      <c r="H20" s="275">
        <f>SUM(H21:H21)</f>
        <v>0</v>
      </c>
      <c r="I20" s="139" t="e">
        <f t="shared" si="1"/>
        <v>#DIV/0!</v>
      </c>
      <c r="J20" s="140" t="e">
        <f t="shared" si="2"/>
        <v>#DIV/0!</v>
      </c>
      <c r="K20" s="212"/>
    </row>
    <row r="21" spans="1:11" s="10" customFormat="1" ht="15.75" hidden="1" customHeight="1" x14ac:dyDescent="0.25">
      <c r="A21" s="168"/>
      <c r="B21" s="147"/>
      <c r="C21" s="177">
        <v>4300</v>
      </c>
      <c r="D21" s="170" t="s">
        <v>22</v>
      </c>
      <c r="E21" s="221"/>
      <c r="F21" s="221"/>
      <c r="G21" s="220" t="e">
        <f t="shared" si="0"/>
        <v>#DIV/0!</v>
      </c>
      <c r="H21" s="185"/>
      <c r="I21" s="180" t="e">
        <f t="shared" si="1"/>
        <v>#DIV/0!</v>
      </c>
      <c r="J21" s="181" t="e">
        <f t="shared" si="2"/>
        <v>#DIV/0!</v>
      </c>
      <c r="K21" s="182"/>
    </row>
    <row r="22" spans="1:11" s="9" customFormat="1" ht="15" customHeight="1" x14ac:dyDescent="0.25">
      <c r="A22" s="143"/>
      <c r="B22" s="214">
        <v>71015</v>
      </c>
      <c r="C22" s="214"/>
      <c r="D22" s="112" t="s">
        <v>80</v>
      </c>
      <c r="E22" s="136">
        <f>SUM(E23:E41)</f>
        <v>330509</v>
      </c>
      <c r="F22" s="136">
        <f>SUM(F23:F41)</f>
        <v>330509</v>
      </c>
      <c r="G22" s="137">
        <f t="shared" si="0"/>
        <v>100</v>
      </c>
      <c r="H22" s="215">
        <f>SUM(H23:H41)</f>
        <v>338143</v>
      </c>
      <c r="I22" s="139">
        <f t="shared" si="1"/>
        <v>102.30977068703122</v>
      </c>
      <c r="J22" s="140">
        <f t="shared" si="2"/>
        <v>102.30977068703122</v>
      </c>
      <c r="K22" s="212"/>
    </row>
    <row r="23" spans="1:11" s="9" customFormat="1" ht="12.75" customHeight="1" x14ac:dyDescent="0.25">
      <c r="A23" s="143"/>
      <c r="B23" s="276"/>
      <c r="C23" s="850">
        <v>3020</v>
      </c>
      <c r="D23" s="829" t="s">
        <v>37</v>
      </c>
      <c r="E23" s="851">
        <v>500</v>
      </c>
      <c r="F23" s="851">
        <v>500</v>
      </c>
      <c r="G23" s="852">
        <f t="shared" si="0"/>
        <v>100</v>
      </c>
      <c r="H23" s="853">
        <v>500</v>
      </c>
      <c r="I23" s="826">
        <f t="shared" si="1"/>
        <v>100</v>
      </c>
      <c r="J23" s="826">
        <f t="shared" si="2"/>
        <v>100</v>
      </c>
      <c r="K23" s="854"/>
    </row>
    <row r="24" spans="1:11" s="9" customFormat="1" ht="12.75" hidden="1" customHeight="1" x14ac:dyDescent="0.25">
      <c r="A24" s="143"/>
      <c r="B24" s="87"/>
      <c r="C24" s="176">
        <v>3030</v>
      </c>
      <c r="D24" s="170" t="s">
        <v>217</v>
      </c>
      <c r="E24" s="221"/>
      <c r="F24" s="221"/>
      <c r="G24" s="172" t="e">
        <f t="shared" si="0"/>
        <v>#DIV/0!</v>
      </c>
      <c r="H24" s="185"/>
      <c r="I24" s="172" t="e">
        <f t="shared" si="1"/>
        <v>#DIV/0!</v>
      </c>
      <c r="J24" s="181" t="e">
        <f t="shared" si="2"/>
        <v>#DIV/0!</v>
      </c>
      <c r="K24" s="182"/>
    </row>
    <row r="25" spans="1:11" ht="12.75" customHeight="1" x14ac:dyDescent="0.25">
      <c r="A25" s="168"/>
      <c r="B25" s="147"/>
      <c r="C25" s="169" t="s">
        <v>38</v>
      </c>
      <c r="D25" s="170" t="s">
        <v>39</v>
      </c>
      <c r="E25" s="171">
        <v>61145</v>
      </c>
      <c r="F25" s="171">
        <v>61145</v>
      </c>
      <c r="G25" s="172">
        <f t="shared" si="0"/>
        <v>100</v>
      </c>
      <c r="H25" s="267">
        <v>73740</v>
      </c>
      <c r="I25" s="172">
        <f t="shared" si="1"/>
        <v>120.59857715266989</v>
      </c>
      <c r="J25" s="173">
        <f t="shared" si="2"/>
        <v>120.59857715266989</v>
      </c>
      <c r="K25" s="174"/>
    </row>
    <row r="26" spans="1:11" ht="29.25" customHeight="1" x14ac:dyDescent="0.25">
      <c r="A26" s="168"/>
      <c r="B26" s="147"/>
      <c r="C26" s="266" t="s">
        <v>81</v>
      </c>
      <c r="D26" s="178" t="s">
        <v>82</v>
      </c>
      <c r="E26" s="179">
        <v>177440</v>
      </c>
      <c r="F26" s="179">
        <v>177440</v>
      </c>
      <c r="G26" s="180">
        <f t="shared" si="0"/>
        <v>100</v>
      </c>
      <c r="H26" s="185">
        <v>184200</v>
      </c>
      <c r="I26" s="180">
        <f t="shared" si="1"/>
        <v>103.809738503156</v>
      </c>
      <c r="J26" s="181">
        <f t="shared" si="2"/>
        <v>103.809738503156</v>
      </c>
      <c r="K26" s="182"/>
    </row>
    <row r="27" spans="1:11" ht="12.75" customHeight="1" x14ac:dyDescent="0.25">
      <c r="A27" s="168"/>
      <c r="B27" s="147"/>
      <c r="C27" s="169" t="s">
        <v>40</v>
      </c>
      <c r="D27" s="170" t="s">
        <v>41</v>
      </c>
      <c r="E27" s="171">
        <v>18590</v>
      </c>
      <c r="F27" s="171">
        <v>18590</v>
      </c>
      <c r="G27" s="172">
        <f t="shared" si="0"/>
        <v>100</v>
      </c>
      <c r="H27" s="267">
        <v>20067</v>
      </c>
      <c r="I27" s="172">
        <f t="shared" si="1"/>
        <v>107.94513179128565</v>
      </c>
      <c r="J27" s="173">
        <f t="shared" si="2"/>
        <v>107.94513179128565</v>
      </c>
      <c r="K27" s="174"/>
    </row>
    <row r="28" spans="1:11" ht="12.75" customHeight="1" x14ac:dyDescent="0.25">
      <c r="A28" s="168"/>
      <c r="B28" s="147"/>
      <c r="C28" s="169" t="s">
        <v>83</v>
      </c>
      <c r="D28" s="170" t="s">
        <v>42</v>
      </c>
      <c r="E28" s="171">
        <v>46416</v>
      </c>
      <c r="F28" s="171">
        <v>46416</v>
      </c>
      <c r="G28" s="172">
        <f t="shared" si="0"/>
        <v>100</v>
      </c>
      <c r="H28" s="267">
        <v>47425</v>
      </c>
      <c r="I28" s="172">
        <f t="shared" si="1"/>
        <v>102.17381937263012</v>
      </c>
      <c r="J28" s="173">
        <f t="shared" si="2"/>
        <v>102.17381937263012</v>
      </c>
      <c r="K28" s="174"/>
    </row>
    <row r="29" spans="1:11" ht="30" customHeight="1" x14ac:dyDescent="0.25">
      <c r="A29" s="168"/>
      <c r="B29" s="147"/>
      <c r="C29" s="169" t="s">
        <v>84</v>
      </c>
      <c r="D29" s="347" t="s">
        <v>286</v>
      </c>
      <c r="E29" s="171">
        <v>2454</v>
      </c>
      <c r="F29" s="171">
        <v>2454</v>
      </c>
      <c r="G29" s="172">
        <f t="shared" si="0"/>
        <v>100</v>
      </c>
      <c r="H29" s="267">
        <v>3245</v>
      </c>
      <c r="I29" s="172">
        <f t="shared" si="1"/>
        <v>132.23308883455582</v>
      </c>
      <c r="J29" s="173">
        <f t="shared" si="2"/>
        <v>132.23308883455582</v>
      </c>
      <c r="K29" s="174"/>
    </row>
    <row r="30" spans="1:11" ht="12.75" customHeight="1" x14ac:dyDescent="0.25">
      <c r="A30" s="168"/>
      <c r="B30" s="147"/>
      <c r="C30" s="177">
        <v>4170</v>
      </c>
      <c r="D30" s="170" t="s">
        <v>45</v>
      </c>
      <c r="E30" s="171">
        <v>3580</v>
      </c>
      <c r="F30" s="171">
        <v>3580</v>
      </c>
      <c r="G30" s="172">
        <f t="shared" si="0"/>
        <v>100</v>
      </c>
      <c r="H30" s="267">
        <v>3580</v>
      </c>
      <c r="I30" s="172">
        <f t="shared" si="1"/>
        <v>100</v>
      </c>
      <c r="J30" s="173">
        <f t="shared" si="2"/>
        <v>100</v>
      </c>
      <c r="K30" s="174"/>
    </row>
    <row r="31" spans="1:11" ht="12.75" customHeight="1" x14ac:dyDescent="0.25">
      <c r="A31" s="168"/>
      <c r="B31" s="147"/>
      <c r="C31" s="169" t="s">
        <v>30</v>
      </c>
      <c r="D31" s="170" t="s">
        <v>31</v>
      </c>
      <c r="E31" s="171">
        <v>4620</v>
      </c>
      <c r="F31" s="171">
        <v>4620</v>
      </c>
      <c r="G31" s="172">
        <f t="shared" si="0"/>
        <v>100</v>
      </c>
      <c r="H31" s="267">
        <v>1000</v>
      </c>
      <c r="I31" s="172">
        <f t="shared" si="1"/>
        <v>21.645021645021643</v>
      </c>
      <c r="J31" s="173">
        <f t="shared" si="2"/>
        <v>21.645021645021643</v>
      </c>
      <c r="K31" s="174"/>
    </row>
    <row r="32" spans="1:11" ht="12.75" hidden="1" customHeight="1" x14ac:dyDescent="0.25">
      <c r="A32" s="483"/>
      <c r="B32" s="488"/>
      <c r="C32" s="489" t="s">
        <v>85</v>
      </c>
      <c r="D32" s="890" t="s">
        <v>86</v>
      </c>
      <c r="E32" s="352"/>
      <c r="F32" s="352"/>
      <c r="G32" s="353" t="e">
        <f t="shared" si="0"/>
        <v>#DIV/0!</v>
      </c>
      <c r="H32" s="922"/>
      <c r="I32" s="353" t="e">
        <f t="shared" si="1"/>
        <v>#DIV/0!</v>
      </c>
      <c r="J32" s="354" t="e">
        <f t="shared" si="2"/>
        <v>#DIV/0!</v>
      </c>
      <c r="K32" s="355"/>
    </row>
    <row r="33" spans="1:11" ht="12.75" customHeight="1" x14ac:dyDescent="0.25">
      <c r="A33" s="168"/>
      <c r="B33" s="147"/>
      <c r="C33" s="259" t="s">
        <v>87</v>
      </c>
      <c r="D33" s="260" t="s">
        <v>46</v>
      </c>
      <c r="E33" s="261">
        <v>2273</v>
      </c>
      <c r="F33" s="261">
        <v>2273</v>
      </c>
      <c r="G33" s="262">
        <f t="shared" si="0"/>
        <v>100</v>
      </c>
      <c r="H33" s="263">
        <v>800</v>
      </c>
      <c r="I33" s="262">
        <f t="shared" si="1"/>
        <v>35.195776506819179</v>
      </c>
      <c r="J33" s="264">
        <f t="shared" si="2"/>
        <v>35.195776506819179</v>
      </c>
      <c r="K33" s="265"/>
    </row>
    <row r="34" spans="1:11" ht="12.75" customHeight="1" x14ac:dyDescent="0.25">
      <c r="A34" s="168"/>
      <c r="B34" s="147"/>
      <c r="C34" s="169" t="s">
        <v>88</v>
      </c>
      <c r="D34" s="170" t="s">
        <v>47</v>
      </c>
      <c r="E34" s="171">
        <v>104</v>
      </c>
      <c r="F34" s="171">
        <v>104</v>
      </c>
      <c r="G34" s="172">
        <f t="shared" si="0"/>
        <v>100</v>
      </c>
      <c r="H34" s="267"/>
      <c r="I34" s="738">
        <f t="shared" si="1"/>
        <v>0</v>
      </c>
      <c r="J34" s="1582">
        <f t="shared" si="2"/>
        <v>0</v>
      </c>
      <c r="K34" s="174"/>
    </row>
    <row r="35" spans="1:11" ht="12.75" customHeight="1" x14ac:dyDescent="0.25">
      <c r="A35" s="168"/>
      <c r="B35" s="147"/>
      <c r="C35" s="169" t="s">
        <v>89</v>
      </c>
      <c r="D35" s="251" t="s">
        <v>48</v>
      </c>
      <c r="E35" s="171">
        <v>226</v>
      </c>
      <c r="F35" s="171">
        <v>226</v>
      </c>
      <c r="G35" s="172">
        <f t="shared" si="0"/>
        <v>100</v>
      </c>
      <c r="H35" s="267">
        <v>226</v>
      </c>
      <c r="I35" s="172">
        <f t="shared" si="1"/>
        <v>100</v>
      </c>
      <c r="J35" s="173">
        <f t="shared" si="2"/>
        <v>100</v>
      </c>
      <c r="K35" s="174"/>
    </row>
    <row r="36" spans="1:11" ht="12.75" customHeight="1" x14ac:dyDescent="0.25">
      <c r="A36" s="168"/>
      <c r="B36" s="147"/>
      <c r="C36" s="169" t="s">
        <v>21</v>
      </c>
      <c r="D36" s="183" t="s">
        <v>22</v>
      </c>
      <c r="E36" s="171">
        <v>6908</v>
      </c>
      <c r="F36" s="171">
        <v>6908</v>
      </c>
      <c r="G36" s="172">
        <f t="shared" si="0"/>
        <v>100</v>
      </c>
      <c r="H36" s="267">
        <v>1000</v>
      </c>
      <c r="I36" s="172">
        <f t="shared" si="1"/>
        <v>14.475969889982629</v>
      </c>
      <c r="J36" s="173">
        <f t="shared" si="2"/>
        <v>14.475969889982629</v>
      </c>
      <c r="K36" s="174"/>
    </row>
    <row r="37" spans="1:11" ht="19.5" customHeight="1" x14ac:dyDescent="0.25">
      <c r="A37" s="168"/>
      <c r="B37" s="147"/>
      <c r="C37" s="266" t="s">
        <v>216</v>
      </c>
      <c r="D37" s="776" t="s">
        <v>227</v>
      </c>
      <c r="E37" s="179">
        <v>360</v>
      </c>
      <c r="F37" s="179">
        <v>360</v>
      </c>
      <c r="G37" s="180">
        <f t="shared" si="0"/>
        <v>100</v>
      </c>
      <c r="H37" s="185">
        <v>360</v>
      </c>
      <c r="I37" s="180">
        <f t="shared" si="1"/>
        <v>100</v>
      </c>
      <c r="J37" s="180">
        <f t="shared" si="2"/>
        <v>100</v>
      </c>
      <c r="K37" s="182"/>
    </row>
    <row r="38" spans="1:11" ht="13.2" customHeight="1" x14ac:dyDescent="0.25">
      <c r="A38" s="168"/>
      <c r="B38" s="147"/>
      <c r="C38" s="169" t="s">
        <v>53</v>
      </c>
      <c r="D38" s="170" t="s">
        <v>54</v>
      </c>
      <c r="E38" s="171">
        <v>162</v>
      </c>
      <c r="F38" s="171">
        <v>162</v>
      </c>
      <c r="G38" s="172">
        <f t="shared" si="0"/>
        <v>100</v>
      </c>
      <c r="H38" s="267"/>
      <c r="I38" s="738">
        <f t="shared" si="1"/>
        <v>0</v>
      </c>
      <c r="J38" s="1582">
        <f t="shared" si="2"/>
        <v>0</v>
      </c>
      <c r="K38" s="769"/>
    </row>
    <row r="39" spans="1:11" ht="12.75" hidden="1" customHeight="1" x14ac:dyDescent="0.25">
      <c r="A39" s="168"/>
      <c r="B39" s="147"/>
      <c r="C39" s="169" t="s">
        <v>90</v>
      </c>
      <c r="D39" s="170" t="s">
        <v>91</v>
      </c>
      <c r="E39" s="171"/>
      <c r="F39" s="171"/>
      <c r="G39" s="1286" t="e">
        <f t="shared" si="0"/>
        <v>#DIV/0!</v>
      </c>
      <c r="H39" s="267">
        <v>1000</v>
      </c>
      <c r="I39" s="172" t="e">
        <f t="shared" si="1"/>
        <v>#DIV/0!</v>
      </c>
      <c r="J39" s="173" t="e">
        <f t="shared" si="2"/>
        <v>#DIV/0!</v>
      </c>
      <c r="K39" s="174"/>
    </row>
    <row r="40" spans="1:11" ht="12.75" customHeight="1" x14ac:dyDescent="0.25">
      <c r="A40" s="168"/>
      <c r="B40" s="147"/>
      <c r="C40" s="169" t="s">
        <v>92</v>
      </c>
      <c r="D40" s="351" t="s">
        <v>55</v>
      </c>
      <c r="E40" s="171">
        <v>5731</v>
      </c>
      <c r="F40" s="171">
        <v>5731</v>
      </c>
      <c r="G40" s="1286">
        <f t="shared" si="0"/>
        <v>100</v>
      </c>
      <c r="H40" s="267">
        <v>1000</v>
      </c>
      <c r="I40" s="172">
        <f t="shared" si="1"/>
        <v>17.448961786773687</v>
      </c>
      <c r="J40" s="173">
        <f t="shared" si="2"/>
        <v>17.448961786773687</v>
      </c>
      <c r="K40" s="174"/>
    </row>
    <row r="41" spans="1:11" ht="30" hidden="1" customHeight="1" x14ac:dyDescent="0.25">
      <c r="A41" s="168"/>
      <c r="B41" s="147"/>
      <c r="C41" s="517" t="s">
        <v>232</v>
      </c>
      <c r="D41" s="1021" t="s">
        <v>60</v>
      </c>
      <c r="E41" s="224"/>
      <c r="F41" s="224"/>
      <c r="G41" s="943" t="e">
        <f t="shared" si="0"/>
        <v>#DIV/0!</v>
      </c>
      <c r="H41" s="303"/>
      <c r="I41" s="302" t="e">
        <f t="shared" si="1"/>
        <v>#DIV/0!</v>
      </c>
      <c r="J41" s="545" t="e">
        <f t="shared" si="2"/>
        <v>#DIV/0!</v>
      </c>
      <c r="K41" s="226"/>
    </row>
    <row r="42" spans="1:11" ht="15" customHeight="1" x14ac:dyDescent="0.25">
      <c r="A42" s="268"/>
      <c r="B42" s="1300">
        <v>71095</v>
      </c>
      <c r="C42" s="1260"/>
      <c r="D42" s="1254" t="s">
        <v>71</v>
      </c>
      <c r="E42" s="1249">
        <f>SUM(E43:E52)</f>
        <v>264210</v>
      </c>
      <c r="F42" s="1249">
        <f>SUM(F43:F52)</f>
        <v>264210</v>
      </c>
      <c r="G42" s="1248">
        <f t="shared" si="0"/>
        <v>100</v>
      </c>
      <c r="H42" s="1249">
        <f>SUM(H43:H52)</f>
        <v>2958952</v>
      </c>
      <c r="I42" s="1248">
        <f t="shared" si="1"/>
        <v>1119.9243026380532</v>
      </c>
      <c r="J42" s="1248">
        <f t="shared" si="2"/>
        <v>1119.9243026380532</v>
      </c>
      <c r="K42" s="1363"/>
    </row>
    <row r="43" spans="1:11" ht="61.5" hidden="1" customHeight="1" x14ac:dyDescent="0.25">
      <c r="A43" s="268"/>
      <c r="B43" s="258"/>
      <c r="C43" s="1268">
        <v>2320</v>
      </c>
      <c r="D43" s="1269" t="s">
        <v>163</v>
      </c>
      <c r="E43" s="1270"/>
      <c r="F43" s="1270"/>
      <c r="G43" s="180" t="e">
        <f t="shared" si="0"/>
        <v>#DIV/0!</v>
      </c>
      <c r="H43" s="1270"/>
      <c r="I43" s="180" t="e">
        <f>SUM(H43/F43*100)</f>
        <v>#DIV/0!</v>
      </c>
      <c r="J43" s="180" t="e">
        <f>SUM(H43/E43*100)</f>
        <v>#DIV/0!</v>
      </c>
      <c r="K43" s="1278"/>
    </row>
    <row r="44" spans="1:11" ht="12.75" customHeight="1" x14ac:dyDescent="0.25">
      <c r="A44" s="268"/>
      <c r="B44" s="258"/>
      <c r="C44" s="177">
        <v>4210</v>
      </c>
      <c r="D44" s="170" t="s">
        <v>31</v>
      </c>
      <c r="E44" s="179">
        <v>14200</v>
      </c>
      <c r="F44" s="179">
        <v>14200</v>
      </c>
      <c r="G44" s="180">
        <f t="shared" si="0"/>
        <v>100</v>
      </c>
      <c r="H44" s="179"/>
      <c r="I44" s="180">
        <f t="shared" si="1"/>
        <v>0</v>
      </c>
      <c r="J44" s="180">
        <f t="shared" si="2"/>
        <v>0</v>
      </c>
      <c r="K44" s="174"/>
    </row>
    <row r="45" spans="1:11" ht="13.8" hidden="1" x14ac:dyDescent="0.25">
      <c r="A45" s="268"/>
      <c r="B45" s="258"/>
      <c r="C45" s="177">
        <v>4260</v>
      </c>
      <c r="D45" s="170" t="s">
        <v>46</v>
      </c>
      <c r="E45" s="179"/>
      <c r="F45" s="179"/>
      <c r="G45" s="180" t="e">
        <f t="shared" si="0"/>
        <v>#DIV/0!</v>
      </c>
      <c r="H45" s="179"/>
      <c r="I45" s="180" t="e">
        <f t="shared" si="1"/>
        <v>#DIV/0!</v>
      </c>
      <c r="J45" s="180" t="e">
        <f t="shared" si="2"/>
        <v>#DIV/0!</v>
      </c>
      <c r="K45" s="174"/>
    </row>
    <row r="46" spans="1:11" ht="12.75" hidden="1" customHeight="1" x14ac:dyDescent="0.25">
      <c r="A46" s="268"/>
      <c r="B46" s="258"/>
      <c r="C46" s="177">
        <v>4270</v>
      </c>
      <c r="D46" s="170" t="s">
        <v>47</v>
      </c>
      <c r="E46" s="179"/>
      <c r="F46" s="179"/>
      <c r="G46" s="180" t="e">
        <f t="shared" si="0"/>
        <v>#DIV/0!</v>
      </c>
      <c r="H46" s="179"/>
      <c r="I46" s="180" t="e">
        <f t="shared" si="1"/>
        <v>#DIV/0!</v>
      </c>
      <c r="J46" s="180" t="e">
        <f t="shared" si="2"/>
        <v>#DIV/0!</v>
      </c>
      <c r="K46" s="174"/>
    </row>
    <row r="47" spans="1:11" ht="12.75" customHeight="1" x14ac:dyDescent="0.25">
      <c r="A47" s="268"/>
      <c r="B47" s="258"/>
      <c r="C47" s="177">
        <v>4300</v>
      </c>
      <c r="D47" s="183" t="s">
        <v>22</v>
      </c>
      <c r="E47" s="179">
        <v>186433</v>
      </c>
      <c r="F47" s="179">
        <v>186433</v>
      </c>
      <c r="G47" s="180">
        <f t="shared" si="0"/>
        <v>100</v>
      </c>
      <c r="H47" s="179">
        <v>2000</v>
      </c>
      <c r="I47" s="180">
        <f t="shared" si="1"/>
        <v>1.0727714514061353</v>
      </c>
      <c r="J47" s="180">
        <f t="shared" si="2"/>
        <v>1.0727714514061353</v>
      </c>
      <c r="K47" s="174"/>
    </row>
    <row r="48" spans="1:11" ht="15.75" customHeight="1" x14ac:dyDescent="0.25">
      <c r="A48" s="268"/>
      <c r="B48" s="258"/>
      <c r="C48" s="176">
        <v>4610</v>
      </c>
      <c r="D48" s="170" t="s">
        <v>93</v>
      </c>
      <c r="E48" s="179">
        <v>5000</v>
      </c>
      <c r="F48" s="179">
        <v>5000</v>
      </c>
      <c r="G48" s="180">
        <f t="shared" si="0"/>
        <v>100</v>
      </c>
      <c r="H48" s="179">
        <v>2000</v>
      </c>
      <c r="I48" s="180">
        <f t="shared" si="1"/>
        <v>40</v>
      </c>
      <c r="J48" s="180">
        <f t="shared" si="2"/>
        <v>40</v>
      </c>
      <c r="K48" s="174"/>
    </row>
    <row r="49" spans="1:11" ht="27.6" hidden="1" x14ac:dyDescent="0.25">
      <c r="A49" s="268"/>
      <c r="B49" s="269"/>
      <c r="C49" s="177">
        <v>4700</v>
      </c>
      <c r="D49" s="178" t="s">
        <v>60</v>
      </c>
      <c r="E49" s="179"/>
      <c r="F49" s="179"/>
      <c r="G49" s="180" t="e">
        <f t="shared" si="0"/>
        <v>#DIV/0!</v>
      </c>
      <c r="H49" s="179"/>
      <c r="I49" s="180" t="e">
        <f t="shared" si="1"/>
        <v>#DIV/0!</v>
      </c>
      <c r="J49" s="180" t="e">
        <f t="shared" si="2"/>
        <v>#DIV/0!</v>
      </c>
      <c r="K49" s="182"/>
    </row>
    <row r="50" spans="1:11" ht="13.8" x14ac:dyDescent="0.25">
      <c r="A50" s="268"/>
      <c r="B50" s="269"/>
      <c r="C50" s="155">
        <v>6057</v>
      </c>
      <c r="D50" s="194" t="s">
        <v>61</v>
      </c>
      <c r="E50" s="190">
        <v>47704</v>
      </c>
      <c r="F50" s="190">
        <v>47704</v>
      </c>
      <c r="G50" s="191">
        <f t="shared" si="0"/>
        <v>100</v>
      </c>
      <c r="H50" s="190">
        <v>2482941</v>
      </c>
      <c r="I50" s="180">
        <f t="shared" si="1"/>
        <v>5204.890575213818</v>
      </c>
      <c r="J50" s="191">
        <f t="shared" si="2"/>
        <v>5204.890575213818</v>
      </c>
      <c r="K50" s="192"/>
    </row>
    <row r="51" spans="1:11" ht="13.8" x14ac:dyDescent="0.25">
      <c r="A51" s="533"/>
      <c r="B51" s="1580"/>
      <c r="C51" s="490">
        <v>6059</v>
      </c>
      <c r="D51" s="1581" t="s">
        <v>61</v>
      </c>
      <c r="E51" s="352">
        <v>10873</v>
      </c>
      <c r="F51" s="352">
        <v>10873</v>
      </c>
      <c r="G51" s="353">
        <f t="shared" si="0"/>
        <v>100</v>
      </c>
      <c r="H51" s="352">
        <v>472011</v>
      </c>
      <c r="I51" s="492">
        <f t="shared" si="1"/>
        <v>4341.1294031086181</v>
      </c>
      <c r="J51" s="353">
        <f t="shared" si="2"/>
        <v>4341.1294031086181</v>
      </c>
      <c r="K51" s="355"/>
    </row>
    <row r="52" spans="1:11" ht="30" hidden="1" customHeight="1" thickBot="1" x14ac:dyDescent="0.3">
      <c r="A52" s="230"/>
      <c r="B52" s="252"/>
      <c r="C52" s="441">
        <v>6060</v>
      </c>
      <c r="D52" s="1381" t="s">
        <v>62</v>
      </c>
      <c r="E52" s="233"/>
      <c r="F52" s="233"/>
      <c r="G52" s="234" t="e">
        <f t="shared" si="0"/>
        <v>#DIV/0!</v>
      </c>
      <c r="H52" s="1382"/>
      <c r="I52" s="234" t="e">
        <f t="shared" si="1"/>
        <v>#DIV/0!</v>
      </c>
      <c r="J52" s="234" t="e">
        <f t="shared" si="2"/>
        <v>#DIV/0!</v>
      </c>
      <c r="K52" s="375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view="pageBreakPreview" topLeftCell="A68" zoomScale="60" zoomScaleNormal="115" workbookViewId="0">
      <selection activeCell="H77" sqref="H77"/>
    </sheetView>
  </sheetViews>
  <sheetFormatPr defaultColWidth="9.109375" defaultRowHeight="13.2" x14ac:dyDescent="0.25"/>
  <cols>
    <col min="1" max="1" width="5.33203125" style="1" customWidth="1"/>
    <col min="2" max="2" width="7.44140625" style="1" customWidth="1"/>
    <col min="3" max="3" width="6.88671875" style="2" customWidth="1"/>
    <col min="4" max="4" width="44.5546875" style="3" customWidth="1"/>
    <col min="5" max="5" width="14.6640625" style="3" customWidth="1"/>
    <col min="6" max="6" width="14.6640625" style="1" customWidth="1"/>
    <col min="7" max="7" width="9.6640625" style="1" customWidth="1"/>
    <col min="8" max="8" width="14.6640625" style="1" customWidth="1"/>
    <col min="9" max="10" width="9.6640625" style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51"/>
      <c r="I1" s="52"/>
      <c r="J1" s="49"/>
      <c r="K1" s="49"/>
    </row>
    <row r="2" spans="1:11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49"/>
      <c r="K2" s="49"/>
    </row>
    <row r="3" spans="1:11" ht="13.8" x14ac:dyDescent="0.25">
      <c r="A3" s="49"/>
      <c r="B3" s="49"/>
      <c r="C3" s="50"/>
      <c r="D3" s="49"/>
      <c r="E3" s="49"/>
      <c r="F3" s="49"/>
      <c r="G3" s="49"/>
      <c r="H3" s="51"/>
      <c r="I3" s="52"/>
      <c r="J3" s="49"/>
      <c r="K3" s="49"/>
    </row>
    <row r="4" spans="1:11" ht="13.8" x14ac:dyDescent="0.25">
      <c r="A4" s="49"/>
      <c r="B4" s="49"/>
      <c r="C4" s="50"/>
      <c r="D4" s="91" t="s">
        <v>302</v>
      </c>
      <c r="E4" s="91"/>
      <c r="F4" s="49"/>
      <c r="G4" s="49"/>
      <c r="H4" s="49"/>
      <c r="I4" s="49"/>
      <c r="J4" s="49"/>
      <c r="K4" s="49"/>
    </row>
    <row r="5" spans="1:11" ht="13.8" x14ac:dyDescent="0.25">
      <c r="A5" s="49"/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1" ht="13.8" x14ac:dyDescent="0.25">
      <c r="A6" s="57"/>
      <c r="B6" s="92"/>
      <c r="C6" s="59"/>
      <c r="D6" s="1973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1" ht="13.8" x14ac:dyDescent="0.25">
      <c r="A7" s="63" t="s">
        <v>6</v>
      </c>
      <c r="B7" s="65" t="s">
        <v>7</v>
      </c>
      <c r="C7" s="65" t="s">
        <v>8</v>
      </c>
      <c r="D7" s="1973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1" ht="13.8" x14ac:dyDescent="0.25">
      <c r="A8" s="145"/>
      <c r="B8" s="65"/>
      <c r="C8" s="65"/>
      <c r="D8" s="1973"/>
      <c r="E8" s="66" t="s">
        <v>262</v>
      </c>
      <c r="F8" s="67" t="s">
        <v>277</v>
      </c>
      <c r="G8" s="67" t="s">
        <v>16</v>
      </c>
      <c r="H8" s="67" t="s">
        <v>278</v>
      </c>
      <c r="I8" s="67" t="s">
        <v>16</v>
      </c>
      <c r="J8" s="67" t="s">
        <v>16</v>
      </c>
      <c r="K8" s="70"/>
    </row>
    <row r="9" spans="1:11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1" s="20" customFormat="1" ht="26.25" customHeight="1" thickTop="1" thickBot="1" x14ac:dyDescent="0.3">
      <c r="A10" s="1531">
        <v>750</v>
      </c>
      <c r="B10" s="87"/>
      <c r="C10" s="87"/>
      <c r="D10" s="87" t="s">
        <v>94</v>
      </c>
      <c r="E10" s="44">
        <f>SUM(E11+E19+E21+E27+E58+E61+E69+E75)</f>
        <v>6153138</v>
      </c>
      <c r="F10" s="43">
        <f>SUM(F11+F19+F21+F27+F58+F61+F69+F75)</f>
        <v>6153138</v>
      </c>
      <c r="G10" s="88">
        <f t="shared" ref="G10:G80" si="0">SUM(F10/E10*100)</f>
        <v>100</v>
      </c>
      <c r="H10" s="46">
        <f>SUM(H11+H19+H21+H27+H58+H61+H69+H75)</f>
        <v>6566207</v>
      </c>
      <c r="I10" s="47">
        <f t="shared" ref="I10:I80" si="1">SUM(H10/F10*100)</f>
        <v>106.71314376501877</v>
      </c>
      <c r="J10" s="89">
        <f t="shared" ref="J10:J80" si="2">SUM(H10/E10*100)</f>
        <v>106.71314376501877</v>
      </c>
      <c r="K10" s="281"/>
    </row>
    <row r="11" spans="1:11" s="9" customFormat="1" ht="15" customHeight="1" x14ac:dyDescent="0.25">
      <c r="A11" s="1530"/>
      <c r="B11" s="90">
        <v>75011</v>
      </c>
      <c r="C11" s="90"/>
      <c r="D11" s="146" t="s">
        <v>95</v>
      </c>
      <c r="E11" s="80">
        <f>SUM(E12:E18)</f>
        <v>684</v>
      </c>
      <c r="F11" s="80">
        <f>SUM(F12:F18)</f>
        <v>684</v>
      </c>
      <c r="G11" s="81">
        <f t="shared" si="0"/>
        <v>100</v>
      </c>
      <c r="H11" s="80">
        <f>SUM(H12:H18)</f>
        <v>684</v>
      </c>
      <c r="I11" s="84">
        <f t="shared" si="1"/>
        <v>100</v>
      </c>
      <c r="J11" s="133">
        <f t="shared" si="2"/>
        <v>100</v>
      </c>
      <c r="K11" s="255"/>
    </row>
    <row r="12" spans="1:11" s="9" customFormat="1" ht="12.75" customHeight="1" x14ac:dyDescent="0.25">
      <c r="A12" s="1531"/>
      <c r="B12" s="87"/>
      <c r="C12" s="282">
        <v>4010</v>
      </c>
      <c r="D12" s="283" t="s">
        <v>39</v>
      </c>
      <c r="E12" s="242">
        <v>684</v>
      </c>
      <c r="F12" s="242">
        <v>684</v>
      </c>
      <c r="G12" s="243">
        <f t="shared" si="0"/>
        <v>100</v>
      </c>
      <c r="H12" s="244">
        <v>684</v>
      </c>
      <c r="I12" s="245">
        <f t="shared" si="1"/>
        <v>100</v>
      </c>
      <c r="J12" s="284">
        <f t="shared" si="2"/>
        <v>100</v>
      </c>
      <c r="K12" s="285"/>
    </row>
    <row r="13" spans="1:11" s="10" customFormat="1" ht="12.75" hidden="1" customHeight="1" x14ac:dyDescent="0.25">
      <c r="A13" s="168"/>
      <c r="B13" s="147"/>
      <c r="C13" s="177">
        <v>4110</v>
      </c>
      <c r="D13" s="251" t="s">
        <v>42</v>
      </c>
      <c r="E13" s="221"/>
      <c r="F13" s="221"/>
      <c r="G13" s="220" t="e">
        <f t="shared" si="0"/>
        <v>#DIV/0!</v>
      </c>
      <c r="H13" s="185"/>
      <c r="I13" s="180" t="e">
        <f t="shared" si="1"/>
        <v>#DIV/0!</v>
      </c>
      <c r="J13" s="181" t="e">
        <f t="shared" si="2"/>
        <v>#DIV/0!</v>
      </c>
      <c r="K13" s="182"/>
    </row>
    <row r="14" spans="1:11" s="10" customFormat="1" ht="12.75" hidden="1" customHeight="1" x14ac:dyDescent="0.25">
      <c r="A14" s="168"/>
      <c r="B14" s="147"/>
      <c r="C14" s="177">
        <v>4120</v>
      </c>
      <c r="D14" s="251" t="s">
        <v>43</v>
      </c>
      <c r="E14" s="221"/>
      <c r="F14" s="221"/>
      <c r="G14" s="220" t="e">
        <f t="shared" si="0"/>
        <v>#DIV/0!</v>
      </c>
      <c r="H14" s="185"/>
      <c r="I14" s="180" t="e">
        <f t="shared" si="1"/>
        <v>#DIV/0!</v>
      </c>
      <c r="J14" s="181" t="e">
        <f t="shared" si="2"/>
        <v>#DIV/0!</v>
      </c>
      <c r="K14" s="182"/>
    </row>
    <row r="15" spans="1:11" s="10" customFormat="1" ht="12.75" hidden="1" customHeight="1" x14ac:dyDescent="0.25">
      <c r="A15" s="168"/>
      <c r="B15" s="147"/>
      <c r="C15" s="177">
        <v>4210</v>
      </c>
      <c r="D15" s="251" t="s">
        <v>31</v>
      </c>
      <c r="E15" s="221"/>
      <c r="F15" s="221"/>
      <c r="G15" s="220" t="e">
        <f t="shared" si="0"/>
        <v>#DIV/0!</v>
      </c>
      <c r="H15" s="185"/>
      <c r="I15" s="180" t="e">
        <f t="shared" ref="I15:I16" si="3">SUM(H15/F15*100)</f>
        <v>#DIV/0!</v>
      </c>
      <c r="J15" s="181" t="e">
        <f t="shared" ref="J15:J16" si="4">SUM(H15/E15*100)</f>
        <v>#DIV/0!</v>
      </c>
      <c r="K15" s="182"/>
    </row>
    <row r="16" spans="1:11" s="10" customFormat="1" ht="12.75" hidden="1" customHeight="1" x14ac:dyDescent="0.25">
      <c r="A16" s="168"/>
      <c r="B16" s="147"/>
      <c r="C16" s="177">
        <v>4300</v>
      </c>
      <c r="D16" s="247" t="s">
        <v>22</v>
      </c>
      <c r="E16" s="221"/>
      <c r="F16" s="221"/>
      <c r="G16" s="220" t="e">
        <f t="shared" si="0"/>
        <v>#DIV/0!</v>
      </c>
      <c r="H16" s="185"/>
      <c r="I16" s="180" t="e">
        <f t="shared" si="3"/>
        <v>#DIV/0!</v>
      </c>
      <c r="J16" s="181" t="e">
        <f t="shared" si="4"/>
        <v>#DIV/0!</v>
      </c>
      <c r="K16" s="182"/>
    </row>
    <row r="17" spans="1:11" s="10" customFormat="1" ht="12.75" hidden="1" customHeight="1" x14ac:dyDescent="0.25">
      <c r="A17" s="168"/>
      <c r="B17" s="147"/>
      <c r="C17" s="177">
        <v>4440</v>
      </c>
      <c r="D17" s="251" t="s">
        <v>96</v>
      </c>
      <c r="E17" s="221"/>
      <c r="F17" s="221"/>
      <c r="G17" s="220" t="e">
        <f t="shared" si="0"/>
        <v>#DIV/0!</v>
      </c>
      <c r="H17" s="185"/>
      <c r="I17" s="180" t="e">
        <f t="shared" si="1"/>
        <v>#DIV/0!</v>
      </c>
      <c r="J17" s="181" t="e">
        <f t="shared" si="2"/>
        <v>#DIV/0!</v>
      </c>
      <c r="K17" s="182"/>
    </row>
    <row r="18" spans="1:11" s="10" customFormat="1" ht="14.4" hidden="1" customHeight="1" x14ac:dyDescent="0.25">
      <c r="A18" s="168"/>
      <c r="B18" s="147"/>
      <c r="C18" s="222">
        <v>4440</v>
      </c>
      <c r="D18" s="195" t="s">
        <v>55</v>
      </c>
      <c r="E18" s="544"/>
      <c r="F18" s="544"/>
      <c r="G18" s="444" t="e">
        <f t="shared" si="0"/>
        <v>#DIV/0!</v>
      </c>
      <c r="H18" s="303"/>
      <c r="I18" s="302" t="e">
        <f t="shared" ref="I18" si="5">SUM(H18/F18*100)</f>
        <v>#DIV/0!</v>
      </c>
      <c r="J18" s="545" t="e">
        <f t="shared" si="2"/>
        <v>#DIV/0!</v>
      </c>
      <c r="K18" s="226"/>
    </row>
    <row r="19" spans="1:11" s="10" customFormat="1" ht="15" customHeight="1" x14ac:dyDescent="0.25">
      <c r="A19" s="168"/>
      <c r="B19" s="214">
        <v>75018</v>
      </c>
      <c r="C19" s="214"/>
      <c r="D19" s="288" t="s">
        <v>97</v>
      </c>
      <c r="E19" s="136">
        <f>SUM(E20)</f>
        <v>2040</v>
      </c>
      <c r="F19" s="136">
        <f>SUM(F20)</f>
        <v>2040</v>
      </c>
      <c r="G19" s="137">
        <f t="shared" si="0"/>
        <v>100</v>
      </c>
      <c r="H19" s="215">
        <f>SUM(H20)</f>
        <v>2040</v>
      </c>
      <c r="I19" s="139">
        <f t="shared" si="1"/>
        <v>100</v>
      </c>
      <c r="J19" s="140">
        <f t="shared" si="2"/>
        <v>100</v>
      </c>
      <c r="K19" s="212"/>
    </row>
    <row r="20" spans="1:11" s="10" customFormat="1" ht="51.75" customHeight="1" x14ac:dyDescent="0.25">
      <c r="A20" s="168"/>
      <c r="B20" s="162"/>
      <c r="C20" s="162">
        <v>2710</v>
      </c>
      <c r="D20" s="289" t="s">
        <v>98</v>
      </c>
      <c r="E20" s="163">
        <v>2040</v>
      </c>
      <c r="F20" s="163">
        <v>2040</v>
      </c>
      <c r="G20" s="164">
        <f t="shared" si="0"/>
        <v>100</v>
      </c>
      <c r="H20" s="290">
        <v>2040</v>
      </c>
      <c r="I20" s="1124">
        <f t="shared" si="1"/>
        <v>100</v>
      </c>
      <c r="J20" s="1124">
        <f t="shared" si="2"/>
        <v>100</v>
      </c>
      <c r="K20" s="1126"/>
    </row>
    <row r="21" spans="1:11" s="9" customFormat="1" ht="15" customHeight="1" x14ac:dyDescent="0.25">
      <c r="A21" s="1531"/>
      <c r="B21" s="87">
        <v>75019</v>
      </c>
      <c r="C21" s="87"/>
      <c r="D21" s="210" t="s">
        <v>99</v>
      </c>
      <c r="E21" s="291">
        <f t="shared" ref="E21:F21" si="6">SUM(E22:E26)</f>
        <v>278049</v>
      </c>
      <c r="F21" s="291">
        <f t="shared" si="6"/>
        <v>278049</v>
      </c>
      <c r="G21" s="206">
        <f t="shared" si="0"/>
        <v>100</v>
      </c>
      <c r="H21" s="291">
        <f>SUM(H22:H26)</f>
        <v>296300</v>
      </c>
      <c r="I21" s="206">
        <f t="shared" si="1"/>
        <v>106.56395095828432</v>
      </c>
      <c r="J21" s="207">
        <f t="shared" si="2"/>
        <v>106.56395095828432</v>
      </c>
      <c r="K21" s="280"/>
    </row>
    <row r="22" spans="1:11" s="10" customFormat="1" ht="12.75" customHeight="1" x14ac:dyDescent="0.25">
      <c r="A22" s="168"/>
      <c r="B22" s="292"/>
      <c r="C22" s="292">
        <v>3030</v>
      </c>
      <c r="D22" s="293" t="s">
        <v>27</v>
      </c>
      <c r="E22" s="294">
        <v>252600</v>
      </c>
      <c r="F22" s="294">
        <v>252600</v>
      </c>
      <c r="G22" s="202">
        <f t="shared" si="0"/>
        <v>100</v>
      </c>
      <c r="H22" s="295">
        <v>272600</v>
      </c>
      <c r="I22" s="202">
        <f t="shared" si="1"/>
        <v>107.91765637371338</v>
      </c>
      <c r="J22" s="296">
        <f t="shared" si="2"/>
        <v>107.91765637371338</v>
      </c>
      <c r="K22" s="297"/>
    </row>
    <row r="23" spans="1:11" s="10" customFormat="1" ht="12.75" customHeight="1" x14ac:dyDescent="0.25">
      <c r="A23" s="168"/>
      <c r="B23" s="147"/>
      <c r="C23" s="177">
        <v>4210</v>
      </c>
      <c r="D23" s="251" t="s">
        <v>31</v>
      </c>
      <c r="E23" s="179">
        <v>2000</v>
      </c>
      <c r="F23" s="179">
        <v>2000</v>
      </c>
      <c r="G23" s="180">
        <f t="shared" si="0"/>
        <v>100</v>
      </c>
      <c r="H23" s="185">
        <v>13600</v>
      </c>
      <c r="I23" s="180">
        <f t="shared" si="1"/>
        <v>680</v>
      </c>
      <c r="J23" s="180">
        <f t="shared" si="2"/>
        <v>680</v>
      </c>
      <c r="K23" s="182"/>
    </row>
    <row r="24" spans="1:11" s="10" customFormat="1" ht="12.75" customHeight="1" x14ac:dyDescent="0.25">
      <c r="A24" s="168"/>
      <c r="B24" s="147"/>
      <c r="C24" s="177">
        <v>4300</v>
      </c>
      <c r="D24" s="247" t="s">
        <v>22</v>
      </c>
      <c r="E24" s="179">
        <v>5000</v>
      </c>
      <c r="F24" s="179">
        <v>5000</v>
      </c>
      <c r="G24" s="180">
        <f t="shared" si="0"/>
        <v>100</v>
      </c>
      <c r="H24" s="185">
        <v>5000</v>
      </c>
      <c r="I24" s="180">
        <f t="shared" si="1"/>
        <v>100</v>
      </c>
      <c r="J24" s="180">
        <f t="shared" si="2"/>
        <v>100</v>
      </c>
      <c r="K24" s="182"/>
    </row>
    <row r="25" spans="1:11" s="10" customFormat="1" ht="12.75" customHeight="1" x14ac:dyDescent="0.25">
      <c r="A25" s="168"/>
      <c r="B25" s="147"/>
      <c r="C25" s="155">
        <v>4360</v>
      </c>
      <c r="D25" s="776" t="s">
        <v>227</v>
      </c>
      <c r="E25" s="159"/>
      <c r="F25" s="159"/>
      <c r="G25" s="180"/>
      <c r="H25" s="248">
        <v>5100</v>
      </c>
      <c r="I25" s="180"/>
      <c r="J25" s="180"/>
      <c r="K25" s="161"/>
    </row>
    <row r="26" spans="1:11" s="10" customFormat="1" ht="30.6" customHeight="1" x14ac:dyDescent="0.25">
      <c r="A26" s="168"/>
      <c r="B26" s="147"/>
      <c r="C26" s="222">
        <v>6060</v>
      </c>
      <c r="D26" s="223" t="s">
        <v>62</v>
      </c>
      <c r="E26" s="224">
        <v>18449</v>
      </c>
      <c r="F26" s="224">
        <v>18449</v>
      </c>
      <c r="G26" s="180">
        <f t="shared" si="0"/>
        <v>100</v>
      </c>
      <c r="H26" s="303"/>
      <c r="I26" s="736">
        <f t="shared" ref="I26" si="7">SUM(H26/F26*100)</f>
        <v>0</v>
      </c>
      <c r="J26" s="736">
        <f t="shared" ref="J26" si="8">SUM(H26/E26*100)</f>
        <v>0</v>
      </c>
      <c r="K26" s="226"/>
    </row>
    <row r="27" spans="1:11" s="9" customFormat="1" ht="15" customHeight="1" x14ac:dyDescent="0.25">
      <c r="A27" s="1531"/>
      <c r="B27" s="214">
        <v>75020</v>
      </c>
      <c r="C27" s="214"/>
      <c r="D27" s="112" t="s">
        <v>100</v>
      </c>
      <c r="E27" s="215">
        <f>SUM(E28:E57)</f>
        <v>5591563</v>
      </c>
      <c r="F27" s="215">
        <f>SUM(F28:F57)</f>
        <v>5591563</v>
      </c>
      <c r="G27" s="139">
        <f t="shared" si="0"/>
        <v>100</v>
      </c>
      <c r="H27" s="215">
        <f>SUM(H28:H57)</f>
        <v>6131583</v>
      </c>
      <c r="I27" s="139">
        <f t="shared" si="1"/>
        <v>109.65776474306021</v>
      </c>
      <c r="J27" s="140">
        <f t="shared" si="2"/>
        <v>109.65776474306021</v>
      </c>
      <c r="K27" s="212"/>
    </row>
    <row r="28" spans="1:11" s="9" customFormat="1" ht="12.75" customHeight="1" x14ac:dyDescent="0.25">
      <c r="A28" s="1531"/>
      <c r="B28" s="87"/>
      <c r="C28" s="218">
        <v>3020</v>
      </c>
      <c r="D28" s="241" t="s">
        <v>37</v>
      </c>
      <c r="E28" s="235">
        <v>11750</v>
      </c>
      <c r="F28" s="235">
        <v>11750</v>
      </c>
      <c r="G28" s="118">
        <f t="shared" si="0"/>
        <v>100</v>
      </c>
      <c r="H28" s="235">
        <v>15000</v>
      </c>
      <c r="I28" s="118">
        <f t="shared" si="1"/>
        <v>127.65957446808511</v>
      </c>
      <c r="J28" s="119">
        <f t="shared" si="2"/>
        <v>127.65957446808511</v>
      </c>
      <c r="K28" s="213"/>
    </row>
    <row r="29" spans="1:11" s="10" customFormat="1" ht="12.75" customHeight="1" x14ac:dyDescent="0.25">
      <c r="A29" s="168"/>
      <c r="B29" s="147"/>
      <c r="C29" s="177">
        <v>4010</v>
      </c>
      <c r="D29" s="251" t="s">
        <v>39</v>
      </c>
      <c r="E29" s="179">
        <v>3153488</v>
      </c>
      <c r="F29" s="179">
        <v>3153488</v>
      </c>
      <c r="G29" s="180">
        <f t="shared" si="0"/>
        <v>100</v>
      </c>
      <c r="H29" s="185">
        <v>3505081</v>
      </c>
      <c r="I29" s="180">
        <f t="shared" si="1"/>
        <v>111.14933686127868</v>
      </c>
      <c r="J29" s="181">
        <f t="shared" si="2"/>
        <v>111.14933686127868</v>
      </c>
      <c r="K29" s="182"/>
    </row>
    <row r="30" spans="1:11" s="10" customFormat="1" ht="12.75" customHeight="1" x14ac:dyDescent="0.25">
      <c r="A30" s="168"/>
      <c r="B30" s="147"/>
      <c r="C30" s="177">
        <v>4040</v>
      </c>
      <c r="D30" s="251" t="s">
        <v>41</v>
      </c>
      <c r="E30" s="179">
        <v>222483</v>
      </c>
      <c r="F30" s="179">
        <v>222483</v>
      </c>
      <c r="G30" s="180">
        <f t="shared" si="0"/>
        <v>100</v>
      </c>
      <c r="H30" s="185">
        <v>232716</v>
      </c>
      <c r="I30" s="180">
        <f t="shared" si="1"/>
        <v>104.59945254244145</v>
      </c>
      <c r="J30" s="181">
        <f t="shared" si="2"/>
        <v>104.59945254244145</v>
      </c>
      <c r="K30" s="182"/>
    </row>
    <row r="31" spans="1:11" s="10" customFormat="1" ht="12.75" customHeight="1" x14ac:dyDescent="0.25">
      <c r="A31" s="168"/>
      <c r="B31" s="147"/>
      <c r="C31" s="177">
        <v>4110</v>
      </c>
      <c r="D31" s="251" t="s">
        <v>42</v>
      </c>
      <c r="E31" s="179">
        <v>550584</v>
      </c>
      <c r="F31" s="179">
        <v>550584</v>
      </c>
      <c r="G31" s="180">
        <f t="shared" si="0"/>
        <v>100</v>
      </c>
      <c r="H31" s="185">
        <v>592303</v>
      </c>
      <c r="I31" s="180">
        <f t="shared" si="1"/>
        <v>107.57722708978103</v>
      </c>
      <c r="J31" s="181">
        <f t="shared" si="2"/>
        <v>107.57722708978103</v>
      </c>
      <c r="K31" s="182"/>
    </row>
    <row r="32" spans="1:11" s="10" customFormat="1" ht="29.4" customHeight="1" x14ac:dyDescent="0.25">
      <c r="A32" s="168"/>
      <c r="B32" s="147"/>
      <c r="C32" s="177">
        <v>4120</v>
      </c>
      <c r="D32" s="178" t="s">
        <v>286</v>
      </c>
      <c r="E32" s="179">
        <v>78520</v>
      </c>
      <c r="F32" s="179">
        <v>78520</v>
      </c>
      <c r="G32" s="180">
        <f t="shared" si="0"/>
        <v>100</v>
      </c>
      <c r="H32" s="185">
        <v>85041</v>
      </c>
      <c r="I32" s="180">
        <f t="shared" si="1"/>
        <v>108.30489047376463</v>
      </c>
      <c r="J32" s="181">
        <f t="shared" si="2"/>
        <v>108.30489047376463</v>
      </c>
      <c r="K32" s="182"/>
    </row>
    <row r="33" spans="1:11" s="10" customFormat="1" ht="33.6" customHeight="1" x14ac:dyDescent="0.25">
      <c r="A33" s="168"/>
      <c r="B33" s="147"/>
      <c r="C33" s="177">
        <v>4140</v>
      </c>
      <c r="D33" s="1521" t="s">
        <v>282</v>
      </c>
      <c r="E33" s="179">
        <v>28000</v>
      </c>
      <c r="F33" s="179">
        <v>28000</v>
      </c>
      <c r="G33" s="180">
        <f t="shared" si="0"/>
        <v>100</v>
      </c>
      <c r="H33" s="185">
        <v>9372</v>
      </c>
      <c r="I33" s="180">
        <f t="shared" si="1"/>
        <v>33.471428571428575</v>
      </c>
      <c r="J33" s="181">
        <f t="shared" si="2"/>
        <v>33.471428571428575</v>
      </c>
      <c r="K33" s="182"/>
    </row>
    <row r="34" spans="1:11" s="10" customFormat="1" ht="12.75" customHeight="1" x14ac:dyDescent="0.25">
      <c r="A34" s="168"/>
      <c r="B34" s="147"/>
      <c r="C34" s="177">
        <v>4170</v>
      </c>
      <c r="D34" s="251" t="s">
        <v>45</v>
      </c>
      <c r="E34" s="179">
        <v>34000</v>
      </c>
      <c r="F34" s="179">
        <v>34000</v>
      </c>
      <c r="G34" s="180">
        <f t="shared" si="0"/>
        <v>100</v>
      </c>
      <c r="H34" s="185">
        <v>36000</v>
      </c>
      <c r="I34" s="180">
        <f t="shared" si="1"/>
        <v>105.88235294117648</v>
      </c>
      <c r="J34" s="181">
        <f t="shared" si="2"/>
        <v>105.88235294117648</v>
      </c>
      <c r="K34" s="182"/>
    </row>
    <row r="35" spans="1:11" s="10" customFormat="1" ht="12.75" customHeight="1" x14ac:dyDescent="0.25">
      <c r="A35" s="168"/>
      <c r="B35" s="147"/>
      <c r="C35" s="177">
        <v>4210</v>
      </c>
      <c r="D35" s="251" t="s">
        <v>31</v>
      </c>
      <c r="E35" s="179">
        <v>537800</v>
      </c>
      <c r="F35" s="179">
        <v>537800</v>
      </c>
      <c r="G35" s="180">
        <f t="shared" si="0"/>
        <v>100</v>
      </c>
      <c r="H35" s="185">
        <v>540200</v>
      </c>
      <c r="I35" s="180">
        <f t="shared" si="1"/>
        <v>100.44626255113425</v>
      </c>
      <c r="J35" s="180">
        <f t="shared" si="2"/>
        <v>100.44626255113425</v>
      </c>
      <c r="K35" s="182"/>
    </row>
    <row r="36" spans="1:11" s="10" customFormat="1" ht="27" hidden="1" customHeight="1" x14ac:dyDescent="0.25">
      <c r="A36" s="168"/>
      <c r="B36" s="147"/>
      <c r="C36" s="177">
        <v>4230</v>
      </c>
      <c r="D36" s="178" t="s">
        <v>101</v>
      </c>
      <c r="E36" s="179"/>
      <c r="F36" s="179"/>
      <c r="G36" s="180" t="e">
        <f t="shared" si="0"/>
        <v>#DIV/0!</v>
      </c>
      <c r="H36" s="185"/>
      <c r="I36" s="180" t="e">
        <f t="shared" si="1"/>
        <v>#DIV/0!</v>
      </c>
      <c r="J36" s="181" t="e">
        <f t="shared" si="2"/>
        <v>#DIV/0!</v>
      </c>
      <c r="K36" s="182"/>
    </row>
    <row r="37" spans="1:11" s="10" customFormat="1" ht="12.75" customHeight="1" x14ac:dyDescent="0.25">
      <c r="A37" s="168"/>
      <c r="B37" s="147"/>
      <c r="C37" s="177">
        <v>4260</v>
      </c>
      <c r="D37" s="251" t="s">
        <v>46</v>
      </c>
      <c r="E37" s="179">
        <v>135500</v>
      </c>
      <c r="F37" s="179">
        <v>135500</v>
      </c>
      <c r="G37" s="180">
        <f t="shared" si="0"/>
        <v>100</v>
      </c>
      <c r="H37" s="185">
        <v>145500</v>
      </c>
      <c r="I37" s="180">
        <f t="shared" si="1"/>
        <v>107.38007380073802</v>
      </c>
      <c r="J37" s="181">
        <f t="shared" si="2"/>
        <v>107.38007380073802</v>
      </c>
      <c r="K37" s="182"/>
    </row>
    <row r="38" spans="1:11" s="10" customFormat="1" ht="12.75" customHeight="1" x14ac:dyDescent="0.25">
      <c r="A38" s="168"/>
      <c r="B38" s="147"/>
      <c r="C38" s="1820">
        <v>4270</v>
      </c>
      <c r="D38" s="1821" t="s">
        <v>47</v>
      </c>
      <c r="E38" s="1802">
        <v>59500</v>
      </c>
      <c r="F38" s="1802">
        <v>59500</v>
      </c>
      <c r="G38" s="1803">
        <f t="shared" si="0"/>
        <v>100</v>
      </c>
      <c r="H38" s="1948">
        <v>57000</v>
      </c>
      <c r="I38" s="1803">
        <f t="shared" si="1"/>
        <v>95.798319327731093</v>
      </c>
      <c r="J38" s="1804">
        <f t="shared" si="2"/>
        <v>95.798319327731093</v>
      </c>
      <c r="K38" s="1861"/>
    </row>
    <row r="39" spans="1:11" s="10" customFormat="1" ht="12.75" customHeight="1" x14ac:dyDescent="0.25">
      <c r="A39" s="168"/>
      <c r="B39" s="147"/>
      <c r="C39" s="1820">
        <v>4280</v>
      </c>
      <c r="D39" s="1821" t="s">
        <v>48</v>
      </c>
      <c r="E39" s="1802">
        <v>4736</v>
      </c>
      <c r="F39" s="1802">
        <v>4736</v>
      </c>
      <c r="G39" s="1803">
        <f t="shared" si="0"/>
        <v>100</v>
      </c>
      <c r="H39" s="1948">
        <v>4340</v>
      </c>
      <c r="I39" s="1803">
        <f t="shared" si="1"/>
        <v>91.638513513513516</v>
      </c>
      <c r="J39" s="1804">
        <f t="shared" si="2"/>
        <v>91.638513513513516</v>
      </c>
      <c r="K39" s="1861"/>
    </row>
    <row r="40" spans="1:11" s="10" customFormat="1" ht="12.75" customHeight="1" x14ac:dyDescent="0.25">
      <c r="A40" s="168"/>
      <c r="B40" s="147"/>
      <c r="C40" s="1820">
        <v>4300</v>
      </c>
      <c r="D40" s="1949" t="s">
        <v>22</v>
      </c>
      <c r="E40" s="1802">
        <v>380537</v>
      </c>
      <c r="F40" s="1802">
        <v>380537</v>
      </c>
      <c r="G40" s="1803">
        <f t="shared" si="0"/>
        <v>100</v>
      </c>
      <c r="H40" s="1948">
        <v>351400</v>
      </c>
      <c r="I40" s="1803">
        <f t="shared" si="1"/>
        <v>92.343188704383536</v>
      </c>
      <c r="J40" s="1804">
        <f t="shared" si="2"/>
        <v>92.343188704383536</v>
      </c>
      <c r="K40" s="1861"/>
    </row>
    <row r="41" spans="1:11" s="10" customFormat="1" ht="18.75" customHeight="1" x14ac:dyDescent="0.25">
      <c r="A41" s="168"/>
      <c r="B41" s="147"/>
      <c r="C41" s="1820">
        <v>4360</v>
      </c>
      <c r="D41" s="1713" t="s">
        <v>227</v>
      </c>
      <c r="E41" s="1802">
        <v>44450</v>
      </c>
      <c r="F41" s="1802">
        <v>44450</v>
      </c>
      <c r="G41" s="1803">
        <f t="shared" si="0"/>
        <v>100</v>
      </c>
      <c r="H41" s="1948">
        <v>49500</v>
      </c>
      <c r="I41" s="1803">
        <f t="shared" si="1"/>
        <v>111.36107986501686</v>
      </c>
      <c r="J41" s="1803">
        <f t="shared" si="2"/>
        <v>111.36107986501686</v>
      </c>
      <c r="K41" s="1861"/>
    </row>
    <row r="42" spans="1:11" s="10" customFormat="1" ht="26.25" customHeight="1" x14ac:dyDescent="0.25">
      <c r="A42" s="483"/>
      <c r="B42" s="1961"/>
      <c r="C42" s="1862">
        <v>4380</v>
      </c>
      <c r="D42" s="1962" t="s">
        <v>102</v>
      </c>
      <c r="E42" s="1863">
        <v>1500</v>
      </c>
      <c r="F42" s="1863">
        <v>1500</v>
      </c>
      <c r="G42" s="1864">
        <f t="shared" si="0"/>
        <v>100</v>
      </c>
      <c r="H42" s="1963">
        <v>1000</v>
      </c>
      <c r="I42" s="1864">
        <f t="shared" si="1"/>
        <v>66.666666666666657</v>
      </c>
      <c r="J42" s="1964">
        <f t="shared" si="2"/>
        <v>66.666666666666657</v>
      </c>
      <c r="K42" s="1865"/>
    </row>
    <row r="43" spans="1:11" s="10" customFormat="1" ht="25.5" customHeight="1" x14ac:dyDescent="0.25">
      <c r="A43" s="168"/>
      <c r="B43" s="147"/>
      <c r="C43" s="282">
        <v>4390</v>
      </c>
      <c r="D43" s="1960" t="s">
        <v>52</v>
      </c>
      <c r="E43" s="305">
        <v>20000</v>
      </c>
      <c r="F43" s="305">
        <v>20000</v>
      </c>
      <c r="G43" s="245">
        <f t="shared" si="0"/>
        <v>100</v>
      </c>
      <c r="H43" s="244">
        <v>20000</v>
      </c>
      <c r="I43" s="245">
        <f t="shared" si="1"/>
        <v>100</v>
      </c>
      <c r="J43" s="284">
        <f t="shared" si="2"/>
        <v>100</v>
      </c>
      <c r="K43" s="246"/>
    </row>
    <row r="44" spans="1:11" s="10" customFormat="1" ht="12.75" customHeight="1" x14ac:dyDescent="0.25">
      <c r="A44" s="168"/>
      <c r="B44" s="147"/>
      <c r="C44" s="1820">
        <v>4410</v>
      </c>
      <c r="D44" s="1821" t="s">
        <v>54</v>
      </c>
      <c r="E44" s="1802">
        <v>14000</v>
      </c>
      <c r="F44" s="1802">
        <v>14000</v>
      </c>
      <c r="G44" s="1803">
        <f t="shared" si="0"/>
        <v>100</v>
      </c>
      <c r="H44" s="1948">
        <v>14000</v>
      </c>
      <c r="I44" s="1803">
        <f t="shared" si="1"/>
        <v>100</v>
      </c>
      <c r="J44" s="1804">
        <f t="shared" si="2"/>
        <v>100</v>
      </c>
      <c r="K44" s="1861"/>
    </row>
    <row r="45" spans="1:11" s="10" customFormat="1" ht="12.75" customHeight="1" x14ac:dyDescent="0.25">
      <c r="A45" s="168"/>
      <c r="B45" s="147"/>
      <c r="C45" s="1820">
        <v>4420</v>
      </c>
      <c r="D45" s="1821" t="s">
        <v>103</v>
      </c>
      <c r="E45" s="1802">
        <v>4000</v>
      </c>
      <c r="F45" s="1802">
        <v>4000</v>
      </c>
      <c r="G45" s="1803">
        <f t="shared" si="0"/>
        <v>100</v>
      </c>
      <c r="H45" s="1948"/>
      <c r="I45" s="1803">
        <f>SUM(H45/F45*100)</f>
        <v>0</v>
      </c>
      <c r="J45" s="1804">
        <f>SUM(H45/E45*100)</f>
        <v>0</v>
      </c>
      <c r="K45" s="1861"/>
    </row>
    <row r="46" spans="1:11" s="10" customFormat="1" ht="12.75" customHeight="1" x14ac:dyDescent="0.25">
      <c r="A46" s="168"/>
      <c r="B46" s="147"/>
      <c r="C46" s="1820">
        <v>4430</v>
      </c>
      <c r="D46" s="1949" t="s">
        <v>91</v>
      </c>
      <c r="E46" s="1802">
        <v>133263</v>
      </c>
      <c r="F46" s="1802">
        <v>133263</v>
      </c>
      <c r="G46" s="1803">
        <f t="shared" si="0"/>
        <v>100</v>
      </c>
      <c r="H46" s="1948">
        <v>148000</v>
      </c>
      <c r="I46" s="1803">
        <f t="shared" si="1"/>
        <v>111.05858340274494</v>
      </c>
      <c r="J46" s="1804">
        <f t="shared" si="2"/>
        <v>111.05858340274494</v>
      </c>
      <c r="K46" s="1861"/>
    </row>
    <row r="47" spans="1:11" s="10" customFormat="1" ht="15" customHeight="1" x14ac:dyDescent="0.25">
      <c r="A47" s="168"/>
      <c r="B47" s="147"/>
      <c r="C47" s="1820">
        <v>4440</v>
      </c>
      <c r="D47" s="1821" t="s">
        <v>55</v>
      </c>
      <c r="E47" s="1802">
        <v>79041</v>
      </c>
      <c r="F47" s="1802">
        <v>79041</v>
      </c>
      <c r="G47" s="1803">
        <f t="shared" si="0"/>
        <v>100</v>
      </c>
      <c r="H47" s="1948">
        <v>80630</v>
      </c>
      <c r="I47" s="1803">
        <f t="shared" si="1"/>
        <v>102.01034905934894</v>
      </c>
      <c r="J47" s="1804">
        <f t="shared" si="2"/>
        <v>102.01034905934894</v>
      </c>
      <c r="K47" s="1861"/>
    </row>
    <row r="48" spans="1:11" s="10" customFormat="1" ht="12.75" hidden="1" customHeight="1" x14ac:dyDescent="0.25">
      <c r="A48" s="168"/>
      <c r="B48" s="147"/>
      <c r="C48" s="177">
        <v>4530</v>
      </c>
      <c r="D48" s="251" t="s">
        <v>194</v>
      </c>
      <c r="E48" s="179"/>
      <c r="F48" s="179"/>
      <c r="G48" s="180" t="e">
        <f t="shared" si="0"/>
        <v>#DIV/0!</v>
      </c>
      <c r="H48" s="185"/>
      <c r="I48" s="180" t="e">
        <f t="shared" si="1"/>
        <v>#DIV/0!</v>
      </c>
      <c r="J48" s="181" t="e">
        <f t="shared" si="2"/>
        <v>#DIV/0!</v>
      </c>
      <c r="K48" s="182"/>
    </row>
    <row r="49" spans="1:11" s="10" customFormat="1" ht="12.75" customHeight="1" x14ac:dyDescent="0.25">
      <c r="A49" s="168"/>
      <c r="B49" s="147"/>
      <c r="C49" s="177">
        <v>4530</v>
      </c>
      <c r="D49" s="251" t="s">
        <v>225</v>
      </c>
      <c r="E49" s="179">
        <v>25000</v>
      </c>
      <c r="F49" s="179">
        <v>25000</v>
      </c>
      <c r="G49" s="180">
        <f t="shared" si="0"/>
        <v>100</v>
      </c>
      <c r="H49" s="185">
        <v>15000</v>
      </c>
      <c r="I49" s="180">
        <f>SUM(H49/F49*100)</f>
        <v>60</v>
      </c>
      <c r="J49" s="181">
        <f>SUM(H49/E49*100)</f>
        <v>60</v>
      </c>
      <c r="K49" s="182"/>
    </row>
    <row r="50" spans="1:11" s="10" customFormat="1" ht="12.75" customHeight="1" x14ac:dyDescent="0.25">
      <c r="A50" s="168"/>
      <c r="B50" s="147"/>
      <c r="C50" s="177">
        <v>4580</v>
      </c>
      <c r="D50" s="251" t="s">
        <v>105</v>
      </c>
      <c r="E50" s="179">
        <v>500</v>
      </c>
      <c r="F50" s="179">
        <v>500</v>
      </c>
      <c r="G50" s="180">
        <f t="shared" si="0"/>
        <v>100</v>
      </c>
      <c r="H50" s="185">
        <v>500</v>
      </c>
      <c r="I50" s="180">
        <f t="shared" si="1"/>
        <v>100</v>
      </c>
      <c r="J50" s="181">
        <f t="shared" si="2"/>
        <v>100</v>
      </c>
      <c r="K50" s="182"/>
    </row>
    <row r="51" spans="1:11" s="10" customFormat="1" ht="26.4" hidden="1" customHeight="1" x14ac:dyDescent="0.25">
      <c r="A51" s="168"/>
      <c r="B51" s="147"/>
      <c r="C51" s="177">
        <v>4600</v>
      </c>
      <c r="D51" s="178" t="s">
        <v>249</v>
      </c>
      <c r="E51" s="179"/>
      <c r="F51" s="179"/>
      <c r="G51" s="180" t="e">
        <f t="shared" si="0"/>
        <v>#DIV/0!</v>
      </c>
      <c r="H51" s="185"/>
      <c r="I51" s="180" t="e">
        <f t="shared" si="1"/>
        <v>#DIV/0!</v>
      </c>
      <c r="J51" s="181" t="e">
        <f t="shared" si="2"/>
        <v>#DIV/0!</v>
      </c>
      <c r="K51" s="182"/>
    </row>
    <row r="52" spans="1:11" s="10" customFormat="1" ht="12.75" customHeight="1" x14ac:dyDescent="0.25">
      <c r="A52" s="168"/>
      <c r="B52" s="147"/>
      <c r="C52" s="177">
        <v>4610</v>
      </c>
      <c r="D52" s="251" t="s">
        <v>93</v>
      </c>
      <c r="E52" s="179">
        <v>5000</v>
      </c>
      <c r="F52" s="179">
        <v>5000</v>
      </c>
      <c r="G52" s="180">
        <f t="shared" si="0"/>
        <v>100</v>
      </c>
      <c r="H52" s="185">
        <v>6000</v>
      </c>
      <c r="I52" s="180">
        <f t="shared" si="1"/>
        <v>120</v>
      </c>
      <c r="J52" s="181">
        <f t="shared" si="2"/>
        <v>120</v>
      </c>
      <c r="K52" s="182"/>
    </row>
    <row r="53" spans="1:11" s="10" customFormat="1" ht="31.95" hidden="1" customHeight="1" x14ac:dyDescent="0.25">
      <c r="A53" s="168"/>
      <c r="B53" s="147"/>
      <c r="C53" s="177">
        <v>4680</v>
      </c>
      <c r="D53" s="301" t="s">
        <v>250</v>
      </c>
      <c r="E53" s="179"/>
      <c r="F53" s="179"/>
      <c r="G53" s="180" t="e">
        <f t="shared" si="0"/>
        <v>#DIV/0!</v>
      </c>
      <c r="H53" s="185"/>
      <c r="I53" s="180" t="e">
        <f t="shared" si="1"/>
        <v>#DIV/0!</v>
      </c>
      <c r="J53" s="181" t="e">
        <f t="shared" si="2"/>
        <v>#DIV/0!</v>
      </c>
      <c r="K53" s="182"/>
    </row>
    <row r="54" spans="1:11" s="10" customFormat="1" ht="26.25" customHeight="1" x14ac:dyDescent="0.25">
      <c r="A54" s="168"/>
      <c r="B54" s="147"/>
      <c r="C54" s="177">
        <v>4700</v>
      </c>
      <c r="D54" s="301" t="s">
        <v>60</v>
      </c>
      <c r="E54" s="179">
        <v>20000</v>
      </c>
      <c r="F54" s="179">
        <v>20000</v>
      </c>
      <c r="G54" s="180">
        <f t="shared" si="0"/>
        <v>100</v>
      </c>
      <c r="H54" s="185">
        <v>25000</v>
      </c>
      <c r="I54" s="180">
        <f t="shared" si="1"/>
        <v>125</v>
      </c>
      <c r="J54" s="181">
        <f t="shared" si="2"/>
        <v>125</v>
      </c>
      <c r="K54" s="182"/>
    </row>
    <row r="55" spans="1:11" s="10" customFormat="1" ht="16.5" customHeight="1" x14ac:dyDescent="0.25">
      <c r="A55" s="168"/>
      <c r="B55" s="147"/>
      <c r="C55" s="155">
        <v>6050</v>
      </c>
      <c r="D55" s="251" t="s">
        <v>61</v>
      </c>
      <c r="E55" s="159">
        <v>34911</v>
      </c>
      <c r="F55" s="159">
        <v>34911</v>
      </c>
      <c r="G55" s="160">
        <f t="shared" si="0"/>
        <v>100</v>
      </c>
      <c r="H55" s="248">
        <v>180000</v>
      </c>
      <c r="I55" s="160">
        <f t="shared" si="1"/>
        <v>515.59680329981961</v>
      </c>
      <c r="J55" s="249">
        <f t="shared" si="2"/>
        <v>515.59680329981961</v>
      </c>
      <c r="K55" s="161"/>
    </row>
    <row r="56" spans="1:11" s="10" customFormat="1" ht="12.75" hidden="1" customHeight="1" x14ac:dyDescent="0.25">
      <c r="A56" s="168"/>
      <c r="B56" s="147"/>
      <c r="C56" s="155">
        <v>6059</v>
      </c>
      <c r="D56" s="251" t="s">
        <v>61</v>
      </c>
      <c r="E56" s="159"/>
      <c r="F56" s="159"/>
      <c r="G56" s="160" t="e">
        <f t="shared" si="0"/>
        <v>#DIV/0!</v>
      </c>
      <c r="H56" s="248"/>
      <c r="I56" s="160" t="e">
        <f t="shared" si="1"/>
        <v>#DIV/0!</v>
      </c>
      <c r="J56" s="249" t="e">
        <f t="shared" si="2"/>
        <v>#DIV/0!</v>
      </c>
      <c r="K56" s="161"/>
    </row>
    <row r="57" spans="1:11" s="10" customFormat="1" ht="25.5" customHeight="1" x14ac:dyDescent="0.25">
      <c r="A57" s="168"/>
      <c r="B57" s="147"/>
      <c r="C57" s="222">
        <v>6060</v>
      </c>
      <c r="D57" s="223" t="s">
        <v>62</v>
      </c>
      <c r="E57" s="224">
        <v>13000</v>
      </c>
      <c r="F57" s="224">
        <v>13000</v>
      </c>
      <c r="G57" s="302">
        <f t="shared" si="0"/>
        <v>100</v>
      </c>
      <c r="H57" s="303">
        <v>18000</v>
      </c>
      <c r="I57" s="302">
        <f t="shared" si="1"/>
        <v>138.46153846153845</v>
      </c>
      <c r="J57" s="302">
        <f t="shared" si="2"/>
        <v>138.46153846153845</v>
      </c>
      <c r="K57" s="226"/>
    </row>
    <row r="58" spans="1:11" s="10" customFormat="1" ht="30" customHeight="1" x14ac:dyDescent="0.25">
      <c r="A58" s="168"/>
      <c r="B58" s="214">
        <v>75023</v>
      </c>
      <c r="C58" s="162"/>
      <c r="D58" s="304" t="s">
        <v>106</v>
      </c>
      <c r="E58" s="138">
        <f>SUM(E59:E60)</f>
        <v>10000</v>
      </c>
      <c r="F58" s="138">
        <f>SUM(F59:F60)</f>
        <v>10000</v>
      </c>
      <c r="G58" s="139">
        <f t="shared" si="0"/>
        <v>100</v>
      </c>
      <c r="H58" s="215">
        <f>SUM(H59:H60)</f>
        <v>35000</v>
      </c>
      <c r="I58" s="139">
        <f t="shared" si="1"/>
        <v>350</v>
      </c>
      <c r="J58" s="139">
        <f t="shared" si="2"/>
        <v>350</v>
      </c>
      <c r="K58" s="212"/>
    </row>
    <row r="59" spans="1:11" s="10" customFormat="1" ht="48" customHeight="1" x14ac:dyDescent="0.25">
      <c r="A59" s="168"/>
      <c r="B59" s="499"/>
      <c r="C59" s="488">
        <v>2710</v>
      </c>
      <c r="D59" s="501" t="s">
        <v>98</v>
      </c>
      <c r="E59" s="349"/>
      <c r="F59" s="349"/>
      <c r="G59" s="1584" t="e">
        <f t="shared" si="0"/>
        <v>#DIV/0!</v>
      </c>
      <c r="H59" s="1484">
        <v>35000</v>
      </c>
      <c r="I59" s="1584" t="e">
        <f t="shared" si="1"/>
        <v>#DIV/0!</v>
      </c>
      <c r="J59" s="1584" t="e">
        <f t="shared" si="2"/>
        <v>#DIV/0!</v>
      </c>
      <c r="K59" s="1585"/>
    </row>
    <row r="60" spans="1:11" s="10" customFormat="1" ht="64.5" customHeight="1" x14ac:dyDescent="0.25">
      <c r="A60" s="168"/>
      <c r="B60" s="488"/>
      <c r="C60" s="488">
        <v>6300</v>
      </c>
      <c r="D60" s="501" t="s">
        <v>218</v>
      </c>
      <c r="E60" s="349">
        <v>10000</v>
      </c>
      <c r="F60" s="349">
        <v>10000</v>
      </c>
      <c r="G60" s="512">
        <f t="shared" si="0"/>
        <v>100</v>
      </c>
      <c r="H60" s="1287"/>
      <c r="I60" s="1584">
        <f>SUM(H60/F60*100)</f>
        <v>0</v>
      </c>
      <c r="J60" s="1584">
        <f>SUM(H60/E60*100)</f>
        <v>0</v>
      </c>
      <c r="K60" s="1585"/>
    </row>
    <row r="61" spans="1:11" s="9" customFormat="1" ht="15" customHeight="1" x14ac:dyDescent="0.25">
      <c r="A61" s="1531"/>
      <c r="B61" s="496">
        <v>75045</v>
      </c>
      <c r="C61" s="496"/>
      <c r="D61" s="740" t="s">
        <v>107</v>
      </c>
      <c r="E61" s="859">
        <f>SUM(E62:E68)</f>
        <v>29837</v>
      </c>
      <c r="F61" s="859">
        <f>SUM(F62:F68)</f>
        <v>29837</v>
      </c>
      <c r="G61" s="742">
        <f t="shared" si="0"/>
        <v>100</v>
      </c>
      <c r="H61" s="859">
        <f>SUM(H62:H68)</f>
        <v>22000</v>
      </c>
      <c r="I61" s="742">
        <f t="shared" si="1"/>
        <v>73.733954486040815</v>
      </c>
      <c r="J61" s="742">
        <f t="shared" si="2"/>
        <v>73.733954486040815</v>
      </c>
      <c r="K61" s="743"/>
    </row>
    <row r="62" spans="1:11" s="9" customFormat="1" ht="15" customHeight="1" x14ac:dyDescent="0.25">
      <c r="A62" s="1531"/>
      <c r="B62" s="87"/>
      <c r="C62" s="797">
        <v>3030</v>
      </c>
      <c r="D62" s="293" t="s">
        <v>27</v>
      </c>
      <c r="E62" s="798">
        <v>8.6</v>
      </c>
      <c r="F62" s="798">
        <v>8.6</v>
      </c>
      <c r="G62" s="180">
        <f t="shared" si="0"/>
        <v>100</v>
      </c>
      <c r="H62" s="950">
        <v>10</v>
      </c>
      <c r="I62" s="180">
        <f t="shared" ref="I62" si="9">SUM(H62/F62*100)</f>
        <v>116.27906976744187</v>
      </c>
      <c r="J62" s="180">
        <f t="shared" ref="J62" si="10">SUM(H62/E62*100)</f>
        <v>116.27906976744187</v>
      </c>
      <c r="K62" s="799"/>
    </row>
    <row r="63" spans="1:11" s="9" customFormat="1" ht="12.75" customHeight="1" x14ac:dyDescent="0.25">
      <c r="A63" s="1531"/>
      <c r="B63" s="87"/>
      <c r="C63" s="177">
        <v>4110</v>
      </c>
      <c r="D63" s="251" t="s">
        <v>42</v>
      </c>
      <c r="E63" s="427">
        <v>789.03</v>
      </c>
      <c r="F63" s="427">
        <v>789.03</v>
      </c>
      <c r="G63" s="180">
        <f t="shared" si="0"/>
        <v>100</v>
      </c>
      <c r="H63" s="185">
        <v>790</v>
      </c>
      <c r="I63" s="180">
        <f t="shared" si="1"/>
        <v>100.12293575656186</v>
      </c>
      <c r="J63" s="180">
        <f t="shared" si="2"/>
        <v>100.12293575656186</v>
      </c>
      <c r="K63" s="286"/>
    </row>
    <row r="64" spans="1:11" s="9" customFormat="1" ht="12.75" hidden="1" customHeight="1" x14ac:dyDescent="0.25">
      <c r="A64" s="1531"/>
      <c r="B64" s="87"/>
      <c r="C64" s="177">
        <v>4120</v>
      </c>
      <c r="D64" s="251" t="s">
        <v>43</v>
      </c>
      <c r="E64" s="427"/>
      <c r="F64" s="427"/>
      <c r="G64" s="180" t="e">
        <f t="shared" si="0"/>
        <v>#DIV/0!</v>
      </c>
      <c r="H64" s="185"/>
      <c r="I64" s="180" t="e">
        <f t="shared" ref="I64" si="11">SUM(H64/F64*100)</f>
        <v>#DIV/0!</v>
      </c>
      <c r="J64" s="180" t="e">
        <f t="shared" ref="J64:J65" si="12">SUM(H64/E64*100)</f>
        <v>#DIV/0!</v>
      </c>
      <c r="K64" s="286"/>
    </row>
    <row r="65" spans="1:11" s="9" customFormat="1" ht="26.4" customHeight="1" x14ac:dyDescent="0.25">
      <c r="A65" s="1531"/>
      <c r="B65" s="87"/>
      <c r="C65" s="177">
        <v>4120</v>
      </c>
      <c r="D65" s="178" t="s">
        <v>286</v>
      </c>
      <c r="E65" s="427">
        <v>37.49</v>
      </c>
      <c r="F65" s="427">
        <v>37.49</v>
      </c>
      <c r="G65" s="180">
        <f t="shared" si="0"/>
        <v>100</v>
      </c>
      <c r="H65" s="185">
        <v>40</v>
      </c>
      <c r="I65" s="180">
        <f t="shared" ref="I65" si="13">SUM(H65/F65*100)</f>
        <v>106.69511869831953</v>
      </c>
      <c r="J65" s="180">
        <f t="shared" si="12"/>
        <v>106.69511869831953</v>
      </c>
      <c r="K65" s="286"/>
    </row>
    <row r="66" spans="1:11" s="9" customFormat="1" ht="12.75" customHeight="1" x14ac:dyDescent="0.25">
      <c r="A66" s="1655"/>
      <c r="B66" s="87"/>
      <c r="C66" s="1820">
        <v>4170</v>
      </c>
      <c r="D66" s="1821" t="s">
        <v>45</v>
      </c>
      <c r="E66" s="1822">
        <v>17890</v>
      </c>
      <c r="F66" s="1822">
        <v>17890</v>
      </c>
      <c r="G66" s="1803">
        <f t="shared" si="0"/>
        <v>100</v>
      </c>
      <c r="H66" s="1948">
        <v>15160</v>
      </c>
      <c r="I66" s="1803">
        <f t="shared" si="1"/>
        <v>84.740078256008943</v>
      </c>
      <c r="J66" s="1803">
        <f t="shared" si="2"/>
        <v>84.740078256008943</v>
      </c>
      <c r="K66" s="1805"/>
    </row>
    <row r="67" spans="1:11" s="9" customFormat="1" ht="12.75" customHeight="1" x14ac:dyDescent="0.25">
      <c r="A67" s="1655"/>
      <c r="B67" s="87"/>
      <c r="C67" s="1820">
        <v>4210</v>
      </c>
      <c r="D67" s="1821" t="s">
        <v>31</v>
      </c>
      <c r="E67" s="1822">
        <v>536.69000000000005</v>
      </c>
      <c r="F67" s="1822">
        <v>536.69000000000005</v>
      </c>
      <c r="G67" s="1803">
        <f t="shared" si="0"/>
        <v>100</v>
      </c>
      <c r="H67" s="1948">
        <v>500</v>
      </c>
      <c r="I67" s="1803">
        <f t="shared" si="1"/>
        <v>93.163651269820562</v>
      </c>
      <c r="J67" s="1803">
        <f t="shared" si="2"/>
        <v>93.163651269820562</v>
      </c>
      <c r="K67" s="1805"/>
    </row>
    <row r="68" spans="1:11" s="9" customFormat="1" ht="12.75" customHeight="1" x14ac:dyDescent="0.25">
      <c r="A68" s="1655"/>
      <c r="B68" s="87"/>
      <c r="C68" s="1951">
        <v>4300</v>
      </c>
      <c r="D68" s="1952" t="s">
        <v>22</v>
      </c>
      <c r="E68" s="1953">
        <v>10575.19</v>
      </c>
      <c r="F68" s="1953">
        <v>10575.19</v>
      </c>
      <c r="G68" s="1891">
        <f t="shared" si="0"/>
        <v>100</v>
      </c>
      <c r="H68" s="1954">
        <v>5500</v>
      </c>
      <c r="I68" s="1891">
        <f t="shared" si="1"/>
        <v>52.008521832704659</v>
      </c>
      <c r="J68" s="1891">
        <f t="shared" si="2"/>
        <v>52.008521832704659</v>
      </c>
      <c r="K68" s="1955"/>
    </row>
    <row r="69" spans="1:11" ht="15" customHeight="1" x14ac:dyDescent="0.25">
      <c r="A69" s="268"/>
      <c r="B69" s="1503">
        <v>75075</v>
      </c>
      <c r="C69" s="1956"/>
      <c r="D69" s="1503" t="s">
        <v>108</v>
      </c>
      <c r="E69" s="1860">
        <f>SUM(E70:E74)</f>
        <v>215965</v>
      </c>
      <c r="F69" s="1860">
        <f>SUM(F70:F74)</f>
        <v>215965</v>
      </c>
      <c r="G69" s="1504">
        <f t="shared" si="0"/>
        <v>100</v>
      </c>
      <c r="H69" s="1860">
        <f>SUM(H70:H74)</f>
        <v>78600</v>
      </c>
      <c r="I69" s="1504">
        <f t="shared" si="1"/>
        <v>36.394786192207071</v>
      </c>
      <c r="J69" s="1504">
        <f t="shared" si="2"/>
        <v>36.394786192207071</v>
      </c>
      <c r="K69" s="1505"/>
    </row>
    <row r="70" spans="1:11" ht="66.75" customHeight="1" x14ac:dyDescent="0.25">
      <c r="A70" s="533"/>
      <c r="B70" s="1957"/>
      <c r="C70" s="1893">
        <v>2310</v>
      </c>
      <c r="D70" s="1894" t="s">
        <v>146</v>
      </c>
      <c r="E70" s="1892">
        <v>25000</v>
      </c>
      <c r="F70" s="1892">
        <v>25000</v>
      </c>
      <c r="G70" s="1895">
        <f t="shared" si="0"/>
        <v>100</v>
      </c>
      <c r="H70" s="1892"/>
      <c r="I70" s="1958">
        <f>SUM(H70/F70*100)</f>
        <v>0</v>
      </c>
      <c r="J70" s="1958">
        <f t="shared" si="2"/>
        <v>0</v>
      </c>
      <c r="K70" s="1959"/>
    </row>
    <row r="71" spans="1:11" ht="15" customHeight="1" x14ac:dyDescent="0.25">
      <c r="A71" s="268"/>
      <c r="B71" s="258"/>
      <c r="C71" s="282">
        <v>4170</v>
      </c>
      <c r="D71" s="283" t="s">
        <v>45</v>
      </c>
      <c r="E71" s="305">
        <v>10965</v>
      </c>
      <c r="F71" s="305">
        <v>10965</v>
      </c>
      <c r="G71" s="245">
        <f t="shared" si="0"/>
        <v>100</v>
      </c>
      <c r="H71" s="305"/>
      <c r="I71" s="1229">
        <f>SUM(H71/F71*100)</f>
        <v>0</v>
      </c>
      <c r="J71" s="1229">
        <f>SUM(H71/E71*100)</f>
        <v>0</v>
      </c>
      <c r="K71" s="1950"/>
    </row>
    <row r="72" spans="1:11" ht="43.2" hidden="1" customHeight="1" x14ac:dyDescent="0.25">
      <c r="A72" s="268"/>
      <c r="B72" s="258"/>
      <c r="C72" s="177">
        <v>4190</v>
      </c>
      <c r="D72" s="178"/>
      <c r="E72" s="179"/>
      <c r="F72" s="179"/>
      <c r="G72" s="736" t="e">
        <f t="shared" si="0"/>
        <v>#DIV/0!</v>
      </c>
      <c r="H72" s="179"/>
      <c r="I72" s="1255" t="e">
        <f>SUM(H72/F72*100)</f>
        <v>#DIV/0!</v>
      </c>
      <c r="J72" s="1255" t="e">
        <f>SUM(H72/E72*100)</f>
        <v>#DIV/0!</v>
      </c>
      <c r="K72" s="182"/>
    </row>
    <row r="73" spans="1:11" ht="12.75" customHeight="1" x14ac:dyDescent="0.25">
      <c r="A73" s="268"/>
      <c r="B73" s="269"/>
      <c r="C73" s="177">
        <v>4210</v>
      </c>
      <c r="D73" s="251" t="s">
        <v>31</v>
      </c>
      <c r="E73" s="179">
        <v>90000</v>
      </c>
      <c r="F73" s="179">
        <v>90000</v>
      </c>
      <c r="G73" s="180">
        <f t="shared" si="0"/>
        <v>100</v>
      </c>
      <c r="H73" s="179">
        <v>45100</v>
      </c>
      <c r="I73" s="180">
        <f t="shared" si="1"/>
        <v>50.111111111111107</v>
      </c>
      <c r="J73" s="180">
        <f t="shared" si="2"/>
        <v>50.111111111111107</v>
      </c>
      <c r="K73" s="182"/>
    </row>
    <row r="74" spans="1:11" ht="12.75" customHeight="1" x14ac:dyDescent="0.25">
      <c r="A74" s="268"/>
      <c r="B74" s="1289"/>
      <c r="C74" s="490">
        <v>4300</v>
      </c>
      <c r="D74" s="1526" t="s">
        <v>22</v>
      </c>
      <c r="E74" s="530">
        <v>90000</v>
      </c>
      <c r="F74" s="530">
        <v>90000</v>
      </c>
      <c r="G74" s="492">
        <f t="shared" si="0"/>
        <v>100</v>
      </c>
      <c r="H74" s="530">
        <v>33500</v>
      </c>
      <c r="I74" s="492">
        <f t="shared" si="1"/>
        <v>37.222222222222221</v>
      </c>
      <c r="J74" s="492">
        <f t="shared" si="2"/>
        <v>37.222222222222221</v>
      </c>
      <c r="K74" s="494"/>
    </row>
    <row r="75" spans="1:11" ht="15" customHeight="1" x14ac:dyDescent="0.25">
      <c r="A75" s="268"/>
      <c r="B75" s="1254">
        <v>75095</v>
      </c>
      <c r="C75" s="1245"/>
      <c r="D75" s="1254" t="s">
        <v>71</v>
      </c>
      <c r="E75" s="1266">
        <f>SUM(E77:E80)</f>
        <v>25000</v>
      </c>
      <c r="F75" s="1266">
        <f>SUM(F77:F80)</f>
        <v>25000</v>
      </c>
      <c r="G75" s="1237">
        <f t="shared" si="0"/>
        <v>100</v>
      </c>
      <c r="H75" s="1586">
        <f>SUM(H77:H80)</f>
        <v>0</v>
      </c>
      <c r="I75" s="1240">
        <f t="shared" si="1"/>
        <v>0</v>
      </c>
      <c r="J75" s="1239">
        <f t="shared" si="2"/>
        <v>0</v>
      </c>
      <c r="K75" s="1101"/>
    </row>
    <row r="76" spans="1:11" ht="70.5" hidden="1" customHeight="1" x14ac:dyDescent="0.25">
      <c r="A76" s="268"/>
      <c r="B76" s="258"/>
      <c r="C76" s="147">
        <v>2310</v>
      </c>
      <c r="D76" s="148" t="s">
        <v>146</v>
      </c>
      <c r="E76" s="525"/>
      <c r="F76" s="525"/>
      <c r="G76" s="523"/>
      <c r="H76" s="1587"/>
      <c r="I76" s="1588"/>
      <c r="J76" s="1589"/>
      <c r="K76" s="409"/>
    </row>
    <row r="77" spans="1:11" ht="77.25" customHeight="1" x14ac:dyDescent="0.25">
      <c r="A77" s="268"/>
      <c r="B77" s="258"/>
      <c r="C77" s="113" t="s">
        <v>72</v>
      </c>
      <c r="D77" s="227" t="s">
        <v>73</v>
      </c>
      <c r="E77" s="117">
        <v>5000</v>
      </c>
      <c r="F77" s="117">
        <v>5000</v>
      </c>
      <c r="G77" s="228">
        <f t="shared" si="0"/>
        <v>100</v>
      </c>
      <c r="H77" s="1552"/>
      <c r="I77" s="747">
        <f t="shared" si="1"/>
        <v>0</v>
      </c>
      <c r="J77" s="1232">
        <f t="shared" si="2"/>
        <v>0</v>
      </c>
      <c r="K77" s="213"/>
    </row>
    <row r="78" spans="1:11" ht="15" customHeight="1" x14ac:dyDescent="0.25">
      <c r="A78" s="268"/>
      <c r="B78" s="258"/>
      <c r="C78" s="1158" t="s">
        <v>215</v>
      </c>
      <c r="D78" s="283" t="s">
        <v>45</v>
      </c>
      <c r="E78" s="305">
        <v>1000</v>
      </c>
      <c r="F78" s="305">
        <v>1000</v>
      </c>
      <c r="G78" s="427">
        <f t="shared" si="0"/>
        <v>100</v>
      </c>
      <c r="H78" s="1559"/>
      <c r="I78" s="1223">
        <f t="shared" ref="I78" si="14">SUM(H78/F78*100)</f>
        <v>0</v>
      </c>
      <c r="J78" s="1223">
        <f t="shared" ref="J78" si="15">SUM(H78/E78*100)</f>
        <v>0</v>
      </c>
      <c r="K78" s="246"/>
    </row>
    <row r="79" spans="1:11" ht="13.8" x14ac:dyDescent="0.25">
      <c r="A79" s="268"/>
      <c r="B79" s="269"/>
      <c r="C79" s="177">
        <v>4210</v>
      </c>
      <c r="D79" s="251" t="s">
        <v>31</v>
      </c>
      <c r="E79" s="179">
        <v>3000</v>
      </c>
      <c r="F79" s="179">
        <v>3000</v>
      </c>
      <c r="G79" s="427">
        <f t="shared" si="0"/>
        <v>100</v>
      </c>
      <c r="H79" s="1224"/>
      <c r="I79" s="1223">
        <f t="shared" si="1"/>
        <v>0</v>
      </c>
      <c r="J79" s="1223">
        <f t="shared" si="2"/>
        <v>0</v>
      </c>
      <c r="K79" s="182"/>
    </row>
    <row r="80" spans="1:11" ht="14.4" thickBot="1" x14ac:dyDescent="0.3">
      <c r="A80" s="434"/>
      <c r="B80" s="855"/>
      <c r="C80" s="123">
        <v>4300</v>
      </c>
      <c r="D80" s="1078" t="s">
        <v>22</v>
      </c>
      <c r="E80" s="127">
        <v>16000</v>
      </c>
      <c r="F80" s="127">
        <v>16000</v>
      </c>
      <c r="G80" s="1583">
        <f t="shared" si="0"/>
        <v>100</v>
      </c>
      <c r="H80" s="1510"/>
      <c r="I80" s="1227">
        <f t="shared" si="1"/>
        <v>0</v>
      </c>
      <c r="J80" s="1227">
        <f t="shared" si="2"/>
        <v>0</v>
      </c>
      <c r="K80" s="254"/>
    </row>
    <row r="81" spans="3:3" x14ac:dyDescent="0.25">
      <c r="C81" s="12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  <rowBreaks count="2" manualBreakCount="2">
    <brk id="42" max="10" man="1"/>
    <brk id="7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115" zoomScaleNormal="115" workbookViewId="0">
      <selection activeCell="D5" sqref="D5"/>
    </sheetView>
  </sheetViews>
  <sheetFormatPr defaultColWidth="9.109375" defaultRowHeight="13.2" x14ac:dyDescent="0.25"/>
  <cols>
    <col min="1" max="1" width="6.33203125" style="1" customWidth="1"/>
    <col min="2" max="2" width="7.5546875" style="1" customWidth="1"/>
    <col min="3" max="3" width="6.6640625" style="2" customWidth="1"/>
    <col min="4" max="4" width="44.6640625" style="3" customWidth="1"/>
    <col min="5" max="5" width="14.6640625" style="3" customWidth="1"/>
    <col min="6" max="6" width="14.6640625" style="1" customWidth="1"/>
    <col min="7" max="7" width="12.88671875" style="1" customWidth="1"/>
    <col min="8" max="8" width="14.6640625" style="1" customWidth="1"/>
    <col min="9" max="10" width="11.44140625" style="1" bestFit="1" customWidth="1"/>
    <col min="11" max="11" width="8.6640625" style="1" customWidth="1"/>
    <col min="12" max="16384" width="9.109375" style="1"/>
  </cols>
  <sheetData>
    <row r="1" spans="1:11" ht="13.8" x14ac:dyDescent="0.25">
      <c r="B1" s="49"/>
      <c r="C1" s="50"/>
      <c r="D1" s="49"/>
      <c r="E1" s="49"/>
      <c r="F1" s="49"/>
      <c r="G1" s="49"/>
      <c r="H1" s="51"/>
      <c r="I1" s="52"/>
      <c r="J1" s="49"/>
      <c r="K1" s="49"/>
    </row>
    <row r="2" spans="1:11" ht="13.8" x14ac:dyDescent="0.25">
      <c r="B2" s="49"/>
      <c r="C2" s="50"/>
      <c r="D2" s="49"/>
      <c r="E2" s="49"/>
      <c r="F2" s="49"/>
      <c r="G2" s="49"/>
      <c r="H2" s="51"/>
      <c r="I2" s="51"/>
      <c r="J2" s="49"/>
      <c r="K2" s="49"/>
    </row>
    <row r="3" spans="1:11" ht="13.8" x14ac:dyDescent="0.25">
      <c r="B3" s="49"/>
      <c r="C3" s="50"/>
      <c r="D3" s="49"/>
      <c r="E3" s="49"/>
      <c r="F3" s="49"/>
      <c r="G3" s="49"/>
      <c r="H3" s="51"/>
      <c r="I3" s="52"/>
      <c r="J3" s="49"/>
      <c r="K3" s="49"/>
    </row>
    <row r="4" spans="1:11" ht="13.8" x14ac:dyDescent="0.25">
      <c r="B4" s="49"/>
      <c r="C4" s="50"/>
      <c r="D4" s="91" t="s">
        <v>301</v>
      </c>
      <c r="E4" s="91"/>
      <c r="F4" s="49"/>
      <c r="G4" s="49"/>
      <c r="H4" s="49"/>
      <c r="I4" s="49"/>
      <c r="J4" s="49"/>
      <c r="K4" s="49"/>
    </row>
    <row r="5" spans="1:11" ht="14.4" thickBot="1" x14ac:dyDescent="0.3"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1" ht="14.4" thickBot="1" x14ac:dyDescent="0.3">
      <c r="A6" s="4"/>
      <c r="B6" s="92"/>
      <c r="C6" s="59"/>
      <c r="D6" s="1973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1" ht="15" thickTop="1" thickBot="1" x14ac:dyDescent="0.3">
      <c r="A7" s="5" t="s">
        <v>6</v>
      </c>
      <c r="B7" s="65" t="s">
        <v>7</v>
      </c>
      <c r="C7" s="65" t="s">
        <v>8</v>
      </c>
      <c r="D7" s="1973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1" ht="15" thickTop="1" thickBot="1" x14ac:dyDescent="0.3">
      <c r="A8" s="14"/>
      <c r="B8" s="65"/>
      <c r="C8" s="65"/>
      <c r="D8" s="1973"/>
      <c r="E8" s="66" t="s">
        <v>262</v>
      </c>
      <c r="F8" s="67" t="s">
        <v>277</v>
      </c>
      <c r="G8" s="67" t="s">
        <v>16</v>
      </c>
      <c r="H8" s="67" t="s">
        <v>278</v>
      </c>
      <c r="I8" s="67" t="s">
        <v>16</v>
      </c>
      <c r="J8" s="67" t="s">
        <v>16</v>
      </c>
      <c r="K8" s="70"/>
    </row>
    <row r="9" spans="1:11" s="7" customFormat="1" ht="10.5" customHeight="1" thickTop="1" thickBot="1" x14ac:dyDescent="0.3">
      <c r="A9" s="6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1" s="8" customFormat="1" ht="48.75" customHeight="1" thickTop="1" thickBot="1" x14ac:dyDescent="0.3">
      <c r="A10" s="15">
        <v>751</v>
      </c>
      <c r="B10" s="87"/>
      <c r="C10" s="87"/>
      <c r="D10" s="309" t="s">
        <v>109</v>
      </c>
      <c r="E10" s="44">
        <f>SUM(E11)</f>
        <v>0</v>
      </c>
      <c r="F10" s="44">
        <f>SUM(F11)</f>
        <v>0</v>
      </c>
      <c r="G10" s="45" t="e">
        <f>SUM(F10/E10*100)</f>
        <v>#DIV/0!</v>
      </c>
      <c r="H10" s="1290">
        <f>SUM(H11)</f>
        <v>0</v>
      </c>
      <c r="I10" s="1291" t="e">
        <f>SUM(H10/F10*100)</f>
        <v>#DIV/0!</v>
      </c>
      <c r="J10" s="1292" t="e">
        <f>SUM(H10/E10*100)</f>
        <v>#DIV/0!</v>
      </c>
      <c r="K10" s="240"/>
    </row>
    <row r="11" spans="1:11" s="9" customFormat="1" ht="55.5" customHeight="1" x14ac:dyDescent="0.25">
      <c r="A11" s="16"/>
      <c r="B11" s="90">
        <v>75109</v>
      </c>
      <c r="C11" s="90"/>
      <c r="D11" s="310" t="s">
        <v>110</v>
      </c>
      <c r="E11" s="80">
        <f>SUM(E12:E19)</f>
        <v>0</v>
      </c>
      <c r="F11" s="80">
        <f>SUM(F12:F19)</f>
        <v>0</v>
      </c>
      <c r="G11" s="273" t="e">
        <f>SUM(F11/E11*100)</f>
        <v>#DIV/0!</v>
      </c>
      <c r="H11" s="1293">
        <f>SUM(H12:H18)</f>
        <v>0</v>
      </c>
      <c r="I11" s="1275" t="e">
        <f>SUM(H11/F11*100)</f>
        <v>#DIV/0!</v>
      </c>
      <c r="J11" s="1294" t="e">
        <f>SUM(H11/E11*100)</f>
        <v>#DIV/0!</v>
      </c>
      <c r="K11" s="255"/>
    </row>
    <row r="12" spans="1:11" s="9" customFormat="1" ht="12.75" customHeight="1" x14ac:dyDescent="0.25">
      <c r="A12" s="1206"/>
      <c r="B12" s="1185"/>
      <c r="C12" s="1268">
        <v>3030</v>
      </c>
      <c r="D12" s="1351" t="s">
        <v>27</v>
      </c>
      <c r="E12" s="1274"/>
      <c r="F12" s="1274"/>
      <c r="G12" s="1383" t="e">
        <f t="shared" ref="G12:G19" si="0">SUM(F12/E12*100)</f>
        <v>#DIV/0!</v>
      </c>
      <c r="H12" s="1384"/>
      <c r="I12" s="1385" t="e">
        <f t="shared" ref="I12:I18" si="1">SUM(H12/F12*100)</f>
        <v>#DIV/0!</v>
      </c>
      <c r="J12" s="1385" t="e">
        <f t="shared" ref="J12:J18" si="2">SUM(H12/E12*100)</f>
        <v>#DIV/0!</v>
      </c>
      <c r="K12" s="1351"/>
    </row>
    <row r="13" spans="1:11" s="9" customFormat="1" ht="12.75" customHeight="1" x14ac:dyDescent="0.25">
      <c r="A13" s="1206"/>
      <c r="B13" s="87"/>
      <c r="C13" s="177">
        <v>4110</v>
      </c>
      <c r="D13" s="170" t="s">
        <v>42</v>
      </c>
      <c r="E13" s="221"/>
      <c r="F13" s="221"/>
      <c r="G13" s="220" t="e">
        <f t="shared" si="0"/>
        <v>#DIV/0!</v>
      </c>
      <c r="H13" s="1295"/>
      <c r="I13" s="736" t="e">
        <f t="shared" si="1"/>
        <v>#DIV/0!</v>
      </c>
      <c r="J13" s="736" t="e">
        <f t="shared" si="2"/>
        <v>#DIV/0!</v>
      </c>
      <c r="K13" s="251"/>
    </row>
    <row r="14" spans="1:11" s="9" customFormat="1" ht="12.75" customHeight="1" x14ac:dyDescent="0.25">
      <c r="A14" s="1206"/>
      <c r="B14" s="87"/>
      <c r="C14" s="177">
        <v>4120</v>
      </c>
      <c r="D14" s="170" t="s">
        <v>43</v>
      </c>
      <c r="E14" s="221"/>
      <c r="F14" s="221"/>
      <c r="G14" s="220" t="e">
        <f t="shared" si="0"/>
        <v>#DIV/0!</v>
      </c>
      <c r="H14" s="1295"/>
      <c r="I14" s="736" t="e">
        <f t="shared" si="1"/>
        <v>#DIV/0!</v>
      </c>
      <c r="J14" s="736" t="e">
        <f t="shared" si="2"/>
        <v>#DIV/0!</v>
      </c>
      <c r="K14" s="251"/>
    </row>
    <row r="15" spans="1:11" s="9" customFormat="1" ht="12.75" customHeight="1" x14ac:dyDescent="0.25">
      <c r="A15" s="1206"/>
      <c r="B15" s="87"/>
      <c r="C15" s="177">
        <v>4170</v>
      </c>
      <c r="D15" s="170" t="s">
        <v>45</v>
      </c>
      <c r="E15" s="221"/>
      <c r="F15" s="221"/>
      <c r="G15" s="220" t="e">
        <f t="shared" si="0"/>
        <v>#DIV/0!</v>
      </c>
      <c r="H15" s="1295"/>
      <c r="I15" s="736" t="e">
        <f t="shared" si="1"/>
        <v>#DIV/0!</v>
      </c>
      <c r="J15" s="736" t="e">
        <f t="shared" si="2"/>
        <v>#DIV/0!</v>
      </c>
      <c r="K15" s="251"/>
    </row>
    <row r="16" spans="1:11" s="9" customFormat="1" ht="12.75" customHeight="1" x14ac:dyDescent="0.25">
      <c r="A16" s="1206"/>
      <c r="B16" s="87"/>
      <c r="C16" s="177">
        <v>4210</v>
      </c>
      <c r="D16" s="170" t="s">
        <v>31</v>
      </c>
      <c r="E16" s="221"/>
      <c r="F16" s="221"/>
      <c r="G16" s="220" t="e">
        <f t="shared" si="0"/>
        <v>#DIV/0!</v>
      </c>
      <c r="H16" s="1295"/>
      <c r="I16" s="736" t="e">
        <f t="shared" si="1"/>
        <v>#DIV/0!</v>
      </c>
      <c r="J16" s="736" t="e">
        <f t="shared" si="2"/>
        <v>#DIV/0!</v>
      </c>
      <c r="K16" s="251"/>
    </row>
    <row r="17" spans="1:11" s="9" customFormat="1" ht="12.75" customHeight="1" x14ac:dyDescent="0.25">
      <c r="A17" s="1391"/>
      <c r="B17" s="87"/>
      <c r="C17" s="177">
        <v>4300</v>
      </c>
      <c r="D17" s="183" t="s">
        <v>22</v>
      </c>
      <c r="E17" s="221"/>
      <c r="F17" s="221"/>
      <c r="G17" s="220" t="e">
        <f t="shared" si="0"/>
        <v>#DIV/0!</v>
      </c>
      <c r="H17" s="1295"/>
      <c r="I17" s="736" t="e">
        <f t="shared" si="1"/>
        <v>#DIV/0!</v>
      </c>
      <c r="J17" s="736" t="e">
        <f t="shared" si="2"/>
        <v>#DIV/0!</v>
      </c>
      <c r="K17" s="251"/>
    </row>
    <row r="18" spans="1:11" s="9" customFormat="1" ht="12.75" hidden="1" customHeight="1" x14ac:dyDescent="0.25">
      <c r="A18" s="1391"/>
      <c r="B18" s="87"/>
      <c r="C18" s="177">
        <v>4750</v>
      </c>
      <c r="D18" s="170" t="s">
        <v>31</v>
      </c>
      <c r="E18" s="221"/>
      <c r="F18" s="221"/>
      <c r="G18" s="220" t="e">
        <f>SUM(F18/E18*100)</f>
        <v>#DIV/0!</v>
      </c>
      <c r="H18" s="1295"/>
      <c r="I18" s="736" t="e">
        <f t="shared" si="1"/>
        <v>#DIV/0!</v>
      </c>
      <c r="J18" s="736" t="e">
        <f t="shared" si="2"/>
        <v>#DIV/0!</v>
      </c>
      <c r="K18" s="251"/>
    </row>
    <row r="19" spans="1:11" ht="14.4" thickBot="1" x14ac:dyDescent="0.3">
      <c r="A19" s="1392"/>
      <c r="B19" s="1386"/>
      <c r="C19" s="1387">
        <v>4410</v>
      </c>
      <c r="D19" s="124" t="s">
        <v>54</v>
      </c>
      <c r="E19" s="1388"/>
      <c r="F19" s="1388"/>
      <c r="G19" s="126" t="e">
        <f t="shared" si="0"/>
        <v>#DIV/0!</v>
      </c>
      <c r="H19" s="1389"/>
      <c r="I19" s="1230" t="e">
        <f t="shared" ref="I19" si="3">SUM(H19/F19*100)</f>
        <v>#DIV/0!</v>
      </c>
      <c r="J19" s="1230" t="e">
        <f t="shared" ref="J19" si="4">SUM(H19/E19*100)</f>
        <v>#DIV/0!</v>
      </c>
      <c r="K19" s="1390"/>
    </row>
  </sheetData>
  <sheetProtection selectLockedCells="1" selectUnlockedCells="1"/>
  <mergeCells count="1">
    <mergeCell ref="D6:D8"/>
  </mergeCells>
  <phoneticPr fontId="11" type="noConversion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10" zoomScale="101" zoomScaleNormal="101" workbookViewId="0">
      <selection activeCell="A21" sqref="A21:B22"/>
    </sheetView>
  </sheetViews>
  <sheetFormatPr defaultColWidth="9.109375" defaultRowHeight="13.2" x14ac:dyDescent="0.25"/>
  <cols>
    <col min="1" max="1" width="5.33203125" style="1" customWidth="1"/>
    <col min="2" max="2" width="7.5546875" style="1" customWidth="1"/>
    <col min="3" max="3" width="7.5546875" style="2" customWidth="1"/>
    <col min="4" max="4" width="44.6640625" style="3" customWidth="1"/>
    <col min="5" max="5" width="14.6640625" style="3" customWidth="1"/>
    <col min="6" max="6" width="13.88671875" style="1" customWidth="1"/>
    <col min="7" max="7" width="10.44140625" style="1" customWidth="1"/>
    <col min="8" max="8" width="14.6640625" style="1" customWidth="1"/>
    <col min="9" max="9" width="10.33203125" style="1" customWidth="1"/>
    <col min="10" max="10" width="11" style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51"/>
      <c r="I1" s="52"/>
      <c r="J1" s="49"/>
      <c r="K1" s="49"/>
    </row>
    <row r="2" spans="1:11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49"/>
      <c r="K2" s="49"/>
    </row>
    <row r="3" spans="1:11" ht="13.8" x14ac:dyDescent="0.25">
      <c r="A3" s="49"/>
      <c r="B3" s="49"/>
      <c r="C3" s="50"/>
      <c r="D3" s="49"/>
      <c r="E3" s="49"/>
      <c r="F3" s="49"/>
      <c r="G3" s="49"/>
      <c r="H3" s="51"/>
      <c r="I3" s="52"/>
      <c r="J3" s="49"/>
      <c r="K3" s="49"/>
    </row>
    <row r="4" spans="1:11" ht="13.8" x14ac:dyDescent="0.25">
      <c r="A4" s="49"/>
      <c r="B4" s="49"/>
      <c r="C4" s="50"/>
      <c r="D4" s="91" t="s">
        <v>300</v>
      </c>
      <c r="E4" s="91"/>
      <c r="F4" s="49"/>
      <c r="G4" s="49"/>
      <c r="H4" s="49"/>
      <c r="I4" s="49"/>
      <c r="J4" s="49"/>
      <c r="K4" s="49"/>
    </row>
    <row r="5" spans="1:11" ht="14.4" thickBot="1" x14ac:dyDescent="0.3">
      <c r="A5" s="49"/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1" ht="14.4" thickBot="1" x14ac:dyDescent="0.3">
      <c r="A6" s="57"/>
      <c r="B6" s="92"/>
      <c r="C6" s="59"/>
      <c r="D6" s="1973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1" ht="15" thickTop="1" thickBot="1" x14ac:dyDescent="0.3">
      <c r="A7" s="63" t="s">
        <v>6</v>
      </c>
      <c r="B7" s="65" t="s">
        <v>7</v>
      </c>
      <c r="C7" s="65" t="s">
        <v>8</v>
      </c>
      <c r="D7" s="1973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1" ht="15" thickTop="1" thickBot="1" x14ac:dyDescent="0.3">
      <c r="A8" s="145"/>
      <c r="B8" s="65"/>
      <c r="C8" s="65"/>
      <c r="D8" s="1973"/>
      <c r="E8" s="66" t="s">
        <v>262</v>
      </c>
      <c r="F8" s="67" t="s">
        <v>277</v>
      </c>
      <c r="G8" s="67" t="s">
        <v>16</v>
      </c>
      <c r="H8" s="67" t="s">
        <v>278</v>
      </c>
      <c r="I8" s="67" t="s">
        <v>16</v>
      </c>
      <c r="J8" s="67" t="s">
        <v>16</v>
      </c>
      <c r="K8" s="70"/>
    </row>
    <row r="9" spans="1:11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1" s="8" customFormat="1" ht="27" customHeight="1" thickTop="1" thickBot="1" x14ac:dyDescent="0.3">
      <c r="A10" s="333">
        <v>752</v>
      </c>
      <c r="B10" s="42"/>
      <c r="C10" s="42"/>
      <c r="D10" s="42" t="s">
        <v>111</v>
      </c>
      <c r="E10" s="45">
        <f>SUM(E11+E14+E20)</f>
        <v>139382</v>
      </c>
      <c r="F10" s="45">
        <f>SUM(F11+F14+F20)</f>
        <v>139382</v>
      </c>
      <c r="G10" s="334">
        <f t="shared" ref="G10:G22" si="0">SUM(F10/E10*100)</f>
        <v>100</v>
      </c>
      <c r="H10" s="44">
        <f>SUM(H11+H14+H20)</f>
        <v>4980</v>
      </c>
      <c r="I10" s="47">
        <f t="shared" ref="I10:I21" si="1">SUM(H10/F10*100)</f>
        <v>3.5729147235654533</v>
      </c>
      <c r="J10" s="89">
        <f t="shared" ref="J10:J22" si="2">SUM(H10/E10*100)</f>
        <v>3.5729147235654533</v>
      </c>
      <c r="K10" s="240"/>
    </row>
    <row r="11" spans="1:11" s="9" customFormat="1" ht="15" customHeight="1" x14ac:dyDescent="0.25">
      <c r="A11" s="1530"/>
      <c r="B11" s="90">
        <v>75212</v>
      </c>
      <c r="C11" s="90"/>
      <c r="D11" s="146" t="s">
        <v>112</v>
      </c>
      <c r="E11" s="81">
        <f>SUM(E12:E13)</f>
        <v>500</v>
      </c>
      <c r="F11" s="81">
        <f>SUM(F12:F13)</f>
        <v>500</v>
      </c>
      <c r="G11" s="335">
        <f t="shared" si="0"/>
        <v>100</v>
      </c>
      <c r="H11" s="132">
        <f>SUM(H12:H13)</f>
        <v>500</v>
      </c>
      <c r="I11" s="336">
        <f t="shared" si="1"/>
        <v>100</v>
      </c>
      <c r="J11" s="336">
        <f t="shared" si="2"/>
        <v>100</v>
      </c>
      <c r="K11" s="255"/>
    </row>
    <row r="12" spans="1:11" s="9" customFormat="1" ht="12" customHeight="1" x14ac:dyDescent="0.25">
      <c r="A12" s="1531"/>
      <c r="B12" s="87"/>
      <c r="C12" s="1186">
        <v>4210</v>
      </c>
      <c r="D12" s="1416" t="s">
        <v>31</v>
      </c>
      <c r="E12" s="1393">
        <v>400</v>
      </c>
      <c r="F12" s="1393">
        <v>400</v>
      </c>
      <c r="G12" s="1394">
        <f t="shared" si="0"/>
        <v>100</v>
      </c>
      <c r="H12" s="1395">
        <v>400</v>
      </c>
      <c r="I12" s="1396">
        <f t="shared" si="1"/>
        <v>100</v>
      </c>
      <c r="J12" s="1396">
        <f t="shared" si="2"/>
        <v>100</v>
      </c>
      <c r="K12" s="1397"/>
    </row>
    <row r="13" spans="1:11" ht="13.8" x14ac:dyDescent="0.25">
      <c r="A13" s="1590"/>
      <c r="B13" s="1591"/>
      <c r="C13" s="1592">
        <v>4300</v>
      </c>
      <c r="D13" s="1593" t="s">
        <v>22</v>
      </c>
      <c r="E13" s="1042">
        <v>100</v>
      </c>
      <c r="F13" s="1042">
        <v>100</v>
      </c>
      <c r="G13" s="1042">
        <f t="shared" si="0"/>
        <v>100</v>
      </c>
      <c r="H13" s="1594">
        <v>100</v>
      </c>
      <c r="I13" s="1042">
        <f t="shared" si="1"/>
        <v>100</v>
      </c>
      <c r="J13" s="1042">
        <f t="shared" si="2"/>
        <v>100</v>
      </c>
      <c r="K13" s="1595"/>
    </row>
    <row r="14" spans="1:11" ht="13.8" x14ac:dyDescent="0.25">
      <c r="A14" s="1596"/>
      <c r="B14" s="1597">
        <v>75295</v>
      </c>
      <c r="C14" s="1598"/>
      <c r="D14" s="1597" t="s">
        <v>71</v>
      </c>
      <c r="E14" s="1599">
        <f>SUM(E15+E20+E22)</f>
        <v>80782</v>
      </c>
      <c r="F14" s="1599">
        <f>SUM(F15+F20+F22)</f>
        <v>80782</v>
      </c>
      <c r="G14" s="1204">
        <f t="shared" si="0"/>
        <v>100</v>
      </c>
      <c r="H14" s="1599">
        <f>SUM(H15+H20+H22)</f>
        <v>4480</v>
      </c>
      <c r="I14" s="1205">
        <f t="shared" si="1"/>
        <v>5.545789903691416</v>
      </c>
      <c r="J14" s="1205">
        <f t="shared" si="2"/>
        <v>5.545789903691416</v>
      </c>
      <c r="K14" s="1600"/>
    </row>
    <row r="15" spans="1:11" ht="13.8" x14ac:dyDescent="0.25">
      <c r="A15" s="1596"/>
      <c r="B15" s="1601"/>
      <c r="C15" s="1598"/>
      <c r="D15" s="1203" t="s">
        <v>141</v>
      </c>
      <c r="E15" s="1602">
        <f>SUM(E16:E19)</f>
        <v>8042</v>
      </c>
      <c r="F15" s="1602">
        <f>SUM(F16:F19)</f>
        <v>8042</v>
      </c>
      <c r="G15" s="1398">
        <f t="shared" si="0"/>
        <v>100</v>
      </c>
      <c r="H15" s="1603">
        <f>SUM(H16:H19)</f>
        <v>4480</v>
      </c>
      <c r="I15" s="1399">
        <f t="shared" ref="I15:I18" si="3">SUM(H15/F15*100)</f>
        <v>55.707535438945534</v>
      </c>
      <c r="J15" s="1399">
        <f t="shared" ref="J15:J18" si="4">SUM(H15/E15*100)</f>
        <v>55.707535438945534</v>
      </c>
      <c r="K15" s="1604"/>
    </row>
    <row r="16" spans="1:11" ht="13.8" x14ac:dyDescent="0.25">
      <c r="A16" s="1596"/>
      <c r="B16" s="1601"/>
      <c r="C16" s="905">
        <v>4010</v>
      </c>
      <c r="D16" s="1197" t="s">
        <v>39</v>
      </c>
      <c r="E16" s="1199">
        <v>6718</v>
      </c>
      <c r="F16" s="1199">
        <v>6718</v>
      </c>
      <c r="G16" s="1198">
        <f t="shared" si="0"/>
        <v>100</v>
      </c>
      <c r="H16" s="907">
        <v>3744</v>
      </c>
      <c r="I16" s="1199">
        <f t="shared" si="3"/>
        <v>55.730872283417689</v>
      </c>
      <c r="J16" s="1199">
        <f t="shared" si="4"/>
        <v>55.730872283417689</v>
      </c>
      <c r="K16" s="1605"/>
    </row>
    <row r="17" spans="1:11" ht="13.8" x14ac:dyDescent="0.25">
      <c r="A17" s="1596"/>
      <c r="B17" s="1601"/>
      <c r="C17" s="1044">
        <v>4110</v>
      </c>
      <c r="D17" s="767" t="s">
        <v>42</v>
      </c>
      <c r="E17" s="627">
        <v>1160</v>
      </c>
      <c r="F17" s="627">
        <v>1160</v>
      </c>
      <c r="G17" s="1200">
        <f t="shared" si="0"/>
        <v>100</v>
      </c>
      <c r="H17" s="626">
        <v>644</v>
      </c>
      <c r="I17" s="627">
        <f t="shared" si="3"/>
        <v>55.517241379310342</v>
      </c>
      <c r="J17" s="627">
        <f t="shared" si="4"/>
        <v>55.517241379310342</v>
      </c>
      <c r="K17" s="1606"/>
    </row>
    <row r="18" spans="1:11" ht="27.6" x14ac:dyDescent="0.25">
      <c r="A18" s="1596"/>
      <c r="B18" s="1601"/>
      <c r="C18" s="1607">
        <v>4120</v>
      </c>
      <c r="D18" s="178" t="s">
        <v>286</v>
      </c>
      <c r="E18" s="1202">
        <v>164</v>
      </c>
      <c r="F18" s="1202">
        <v>164</v>
      </c>
      <c r="G18" s="1201">
        <f t="shared" si="0"/>
        <v>100</v>
      </c>
      <c r="H18" s="1608">
        <v>92</v>
      </c>
      <c r="I18" s="1202">
        <f t="shared" si="3"/>
        <v>56.09756097560976</v>
      </c>
      <c r="J18" s="1202">
        <f t="shared" si="4"/>
        <v>56.09756097560976</v>
      </c>
      <c r="K18" s="1609"/>
    </row>
    <row r="19" spans="1:11" ht="13.8" hidden="1" x14ac:dyDescent="0.25">
      <c r="A19" s="1596"/>
      <c r="B19" s="1591"/>
      <c r="C19" s="1525">
        <v>6060</v>
      </c>
      <c r="D19" s="1524" t="s">
        <v>248</v>
      </c>
      <c r="E19" s="1196"/>
      <c r="F19" s="1196"/>
      <c r="G19" s="1219" t="e">
        <f t="shared" si="0"/>
        <v>#DIV/0!</v>
      </c>
      <c r="H19" s="1610"/>
      <c r="I19" s="1196" t="e">
        <f t="shared" si="1"/>
        <v>#DIV/0!</v>
      </c>
      <c r="J19" s="1196" t="e">
        <f t="shared" si="2"/>
        <v>#DIV/0!</v>
      </c>
      <c r="K19" s="1611"/>
    </row>
    <row r="20" spans="1:11" ht="27.6" x14ac:dyDescent="0.25">
      <c r="A20" s="1612"/>
      <c r="B20" s="1591"/>
      <c r="C20" s="1656"/>
      <c r="D20" s="1657" t="s">
        <v>116</v>
      </c>
      <c r="E20" s="1658">
        <f>SUM(E21)</f>
        <v>58100</v>
      </c>
      <c r="F20" s="1658">
        <f>SUM(F21)</f>
        <v>58100</v>
      </c>
      <c r="G20" s="1659">
        <f t="shared" si="0"/>
        <v>100</v>
      </c>
      <c r="H20" s="1660">
        <f>SUM(H21)</f>
        <v>0</v>
      </c>
      <c r="I20" s="1661">
        <f t="shared" si="1"/>
        <v>0</v>
      </c>
      <c r="J20" s="1661">
        <f t="shared" si="2"/>
        <v>0</v>
      </c>
      <c r="K20" s="1662"/>
    </row>
    <row r="21" spans="1:11" ht="13.8" x14ac:dyDescent="0.25">
      <c r="A21" s="1678"/>
      <c r="B21" s="1678"/>
      <c r="C21" s="1663">
        <v>4210</v>
      </c>
      <c r="D21" s="1664" t="s">
        <v>31</v>
      </c>
      <c r="E21" s="1665">
        <v>58100</v>
      </c>
      <c r="F21" s="1666">
        <v>58100</v>
      </c>
      <c r="G21" s="1667">
        <f t="shared" si="0"/>
        <v>100</v>
      </c>
      <c r="H21" s="1668"/>
      <c r="I21" s="1669">
        <f t="shared" si="1"/>
        <v>0</v>
      </c>
      <c r="J21" s="1669">
        <f t="shared" si="2"/>
        <v>0</v>
      </c>
      <c r="K21" s="1668"/>
    </row>
    <row r="22" spans="1:11" ht="13.8" x14ac:dyDescent="0.25">
      <c r="A22" s="1613"/>
      <c r="B22" s="1613"/>
      <c r="C22" s="1670">
        <v>4210</v>
      </c>
      <c r="D22" s="1671" t="s">
        <v>271</v>
      </c>
      <c r="E22" s="1672">
        <v>14640</v>
      </c>
      <c r="F22" s="1673">
        <v>14640</v>
      </c>
      <c r="G22" s="1674">
        <f t="shared" si="0"/>
        <v>100</v>
      </c>
      <c r="H22" s="1675"/>
      <c r="I22" s="1676"/>
      <c r="J22" s="1677">
        <f t="shared" si="2"/>
        <v>0</v>
      </c>
      <c r="K22" s="1676"/>
    </row>
  </sheetData>
  <sheetProtection selectLockedCells="1" selectUnlockedCells="1"/>
  <mergeCells count="1">
    <mergeCell ref="D6:D8"/>
  </mergeCells>
  <phoneticPr fontId="11" type="noConversion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view="pageBreakPreview" topLeftCell="B27" zoomScale="115" zoomScaleNormal="100" zoomScaleSheetLayoutView="115" workbookViewId="0">
      <selection activeCell="F46" sqref="F46"/>
    </sheetView>
  </sheetViews>
  <sheetFormatPr defaultColWidth="9.109375" defaultRowHeight="13.2" x14ac:dyDescent="0.25"/>
  <cols>
    <col min="1" max="1" width="7" style="1" customWidth="1"/>
    <col min="2" max="2" width="7.5546875" style="1" customWidth="1"/>
    <col min="3" max="3" width="5.6640625" style="1" customWidth="1"/>
    <col min="4" max="4" width="45.109375" style="3" customWidth="1"/>
    <col min="5" max="5" width="14.6640625" style="3" customWidth="1"/>
    <col min="6" max="6" width="14.6640625" style="1" customWidth="1"/>
    <col min="7" max="7" width="9.33203125" style="1" customWidth="1"/>
    <col min="8" max="8" width="12.5546875" style="1" customWidth="1"/>
    <col min="9" max="9" width="11" style="1" customWidth="1"/>
    <col min="10" max="10" width="9.33203125" style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49"/>
      <c r="D1" s="49"/>
      <c r="E1" s="49"/>
      <c r="F1" s="49"/>
      <c r="G1" s="49"/>
      <c r="H1" s="51"/>
      <c r="I1" s="49"/>
      <c r="J1" s="49"/>
      <c r="K1" s="49"/>
    </row>
    <row r="2" spans="1:11" ht="13.8" x14ac:dyDescent="0.25">
      <c r="A2" s="49"/>
      <c r="B2" s="49"/>
      <c r="C2" s="49"/>
      <c r="D2" s="49"/>
      <c r="E2" s="49"/>
      <c r="F2" s="49"/>
      <c r="G2" s="49"/>
      <c r="H2" s="51"/>
      <c r="I2" s="51"/>
      <c r="J2" s="49"/>
      <c r="K2" s="49"/>
    </row>
    <row r="3" spans="1:11" ht="13.8" x14ac:dyDescent="0.25">
      <c r="A3" s="49"/>
      <c r="B3" s="49"/>
      <c r="C3" s="49"/>
      <c r="D3" s="49"/>
      <c r="E3" s="49"/>
      <c r="F3" s="49"/>
      <c r="G3" s="49"/>
      <c r="H3" s="51"/>
      <c r="I3" s="49"/>
      <c r="J3" s="49"/>
      <c r="K3" s="49"/>
    </row>
    <row r="4" spans="1:11" ht="18.75" customHeight="1" x14ac:dyDescent="0.25">
      <c r="A4" s="49"/>
      <c r="B4" s="49"/>
      <c r="C4" s="49"/>
      <c r="D4" s="1976" t="s">
        <v>299</v>
      </c>
      <c r="E4" s="1976"/>
      <c r="F4" s="1976"/>
      <c r="G4" s="49"/>
      <c r="H4" s="49"/>
      <c r="I4" s="49"/>
      <c r="J4" s="49"/>
      <c r="K4" s="49"/>
    </row>
    <row r="5" spans="1:11" ht="14.4" thickBot="1" x14ac:dyDescent="0.3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14.4" thickBot="1" x14ac:dyDescent="0.3">
      <c r="A6" s="57"/>
      <c r="B6" s="92"/>
      <c r="C6" s="59"/>
      <c r="D6" s="1973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1" ht="15" thickTop="1" thickBot="1" x14ac:dyDescent="0.3">
      <c r="A7" s="63" t="s">
        <v>6</v>
      </c>
      <c r="B7" s="65" t="s">
        <v>7</v>
      </c>
      <c r="C7" s="65" t="s">
        <v>8</v>
      </c>
      <c r="D7" s="1973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1" ht="15" thickTop="1" thickBot="1" x14ac:dyDescent="0.3">
      <c r="A8" s="145"/>
      <c r="B8" s="65"/>
      <c r="C8" s="65"/>
      <c r="D8" s="1973"/>
      <c r="E8" s="66" t="s">
        <v>262</v>
      </c>
      <c r="F8" s="67" t="s">
        <v>277</v>
      </c>
      <c r="G8" s="67" t="s">
        <v>16</v>
      </c>
      <c r="H8" s="67" t="s">
        <v>278</v>
      </c>
      <c r="I8" s="67" t="s">
        <v>16</v>
      </c>
      <c r="J8" s="67" t="s">
        <v>16</v>
      </c>
      <c r="K8" s="70"/>
    </row>
    <row r="9" spans="1:11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1" s="20" customFormat="1" ht="31.5" customHeight="1" thickTop="1" thickBot="1" x14ac:dyDescent="0.3">
      <c r="A10" s="337">
        <v>754</v>
      </c>
      <c r="B10" s="257"/>
      <c r="C10" s="257"/>
      <c r="D10" s="338" t="s">
        <v>113</v>
      </c>
      <c r="E10" s="46">
        <f>SUM(E11+E14+E48+E52+E56)</f>
        <v>4171428</v>
      </c>
      <c r="F10" s="46">
        <f>SUM(F11+F14+F48+F52+F56)</f>
        <v>4171428</v>
      </c>
      <c r="G10" s="47">
        <f t="shared" ref="G10:G58" si="0">SUM(F10/E10*100)</f>
        <v>100</v>
      </c>
      <c r="H10" s="46">
        <f>SUM(H11+H14+H48+H52+H56)</f>
        <v>4208560</v>
      </c>
      <c r="I10" s="47">
        <f t="shared" ref="I10:I55" si="1">SUM(H10/F10*100)</f>
        <v>100.89015080686998</v>
      </c>
      <c r="J10" s="89">
        <f t="shared" ref="J10:J55" si="2">SUM(H10/E10*100)</f>
        <v>100.89015080686998</v>
      </c>
      <c r="K10" s="281"/>
    </row>
    <row r="11" spans="1:11" s="20" customFormat="1" ht="15" customHeight="1" x14ac:dyDescent="0.25">
      <c r="A11" s="339"/>
      <c r="B11" s="209">
        <v>75405</v>
      </c>
      <c r="C11" s="209"/>
      <c r="D11" s="344" t="s">
        <v>115</v>
      </c>
      <c r="E11" s="291">
        <f>SUM(E12:E13)</f>
        <v>24000</v>
      </c>
      <c r="F11" s="291">
        <f>SUM(F12:F13)</f>
        <v>24000</v>
      </c>
      <c r="G11" s="206">
        <f t="shared" si="0"/>
        <v>100</v>
      </c>
      <c r="H11" s="1296">
        <f>SUM(H12:H13)</f>
        <v>0</v>
      </c>
      <c r="I11" s="1231">
        <f t="shared" si="1"/>
        <v>0</v>
      </c>
      <c r="J11" s="1231">
        <f t="shared" si="2"/>
        <v>0</v>
      </c>
      <c r="K11" s="208"/>
    </row>
    <row r="12" spans="1:11" s="20" customFormat="1" ht="12.75" hidden="1" customHeight="1" x14ac:dyDescent="0.25">
      <c r="A12" s="339"/>
      <c r="B12" s="87"/>
      <c r="C12" s="1022">
        <v>2300</v>
      </c>
      <c r="D12" s="1023" t="s">
        <v>251</v>
      </c>
      <c r="E12" s="1024"/>
      <c r="F12" s="1024"/>
      <c r="G12" s="1025" t="e">
        <f t="shared" si="0"/>
        <v>#DIV/0!</v>
      </c>
      <c r="H12" s="1297"/>
      <c r="I12" s="1298" t="e">
        <f t="shared" si="1"/>
        <v>#DIV/0!</v>
      </c>
      <c r="J12" s="1299" t="e">
        <f t="shared" si="2"/>
        <v>#DIV/0!</v>
      </c>
      <c r="K12" s="1027"/>
    </row>
    <row r="13" spans="1:11" s="20" customFormat="1" ht="45" customHeight="1" x14ac:dyDescent="0.25">
      <c r="A13" s="339"/>
      <c r="B13" s="87"/>
      <c r="C13" s="222">
        <v>6170</v>
      </c>
      <c r="D13" s="1028" t="s">
        <v>252</v>
      </c>
      <c r="E13" s="303">
        <v>24000</v>
      </c>
      <c r="F13" s="303">
        <v>24000</v>
      </c>
      <c r="G13" s="302">
        <f t="shared" si="0"/>
        <v>100</v>
      </c>
      <c r="H13" s="1225"/>
      <c r="I13" s="1234">
        <f t="shared" ref="I13" si="3">SUM(H13/F13*100)</f>
        <v>0</v>
      </c>
      <c r="J13" s="1234">
        <f t="shared" ref="J13" si="4">SUM(H13/E13*100)</f>
        <v>0</v>
      </c>
      <c r="K13" s="226"/>
    </row>
    <row r="14" spans="1:11" s="9" customFormat="1" ht="27" customHeight="1" x14ac:dyDescent="0.25">
      <c r="A14" s="339"/>
      <c r="B14" s="214">
        <v>75411</v>
      </c>
      <c r="C14" s="214"/>
      <c r="D14" s="304" t="s">
        <v>116</v>
      </c>
      <c r="E14" s="215">
        <f>SUM(E15+E47)</f>
        <v>4064428</v>
      </c>
      <c r="F14" s="215">
        <f>SUM(F15+F47)</f>
        <v>4064428</v>
      </c>
      <c r="G14" s="139">
        <f t="shared" si="0"/>
        <v>100</v>
      </c>
      <c r="H14" s="215">
        <f>SUM(H15+H47)</f>
        <v>4185060</v>
      </c>
      <c r="I14" s="139">
        <f t="shared" si="1"/>
        <v>102.96799451238896</v>
      </c>
      <c r="J14" s="139">
        <f t="shared" si="2"/>
        <v>102.96799451238896</v>
      </c>
      <c r="K14" s="212"/>
    </row>
    <row r="15" spans="1:11" s="9" customFormat="1" ht="15" customHeight="1" x14ac:dyDescent="0.25">
      <c r="A15" s="339"/>
      <c r="B15" s="276"/>
      <c r="C15" s="214"/>
      <c r="D15" s="112" t="s">
        <v>117</v>
      </c>
      <c r="E15" s="215">
        <f>SUM(E16:E45)</f>
        <v>4064428</v>
      </c>
      <c r="F15" s="215">
        <f>SUM(F16:F45)</f>
        <v>4064428</v>
      </c>
      <c r="G15" s="139">
        <f t="shared" si="0"/>
        <v>100</v>
      </c>
      <c r="H15" s="138">
        <f>SUM(H16:H45)</f>
        <v>4185060</v>
      </c>
      <c r="I15" s="139">
        <f t="shared" si="1"/>
        <v>102.96799451238896</v>
      </c>
      <c r="J15" s="139">
        <f t="shared" si="2"/>
        <v>102.96799451238896</v>
      </c>
      <c r="K15" s="212"/>
    </row>
    <row r="16" spans="1:11" s="9" customFormat="1" ht="15" customHeight="1" x14ac:dyDescent="0.25">
      <c r="A16" s="339"/>
      <c r="B16" s="87"/>
      <c r="C16" s="218">
        <v>3020</v>
      </c>
      <c r="D16" s="241" t="s">
        <v>37</v>
      </c>
      <c r="E16" s="235">
        <v>55</v>
      </c>
      <c r="F16" s="235">
        <v>55</v>
      </c>
      <c r="G16" s="118">
        <f t="shared" si="0"/>
        <v>100</v>
      </c>
      <c r="H16" s="117">
        <v>400</v>
      </c>
      <c r="I16" s="118">
        <f t="shared" si="1"/>
        <v>727.27272727272725</v>
      </c>
      <c r="J16" s="118">
        <f t="shared" si="2"/>
        <v>727.27272727272725</v>
      </c>
      <c r="K16" s="213"/>
    </row>
    <row r="17" spans="1:11" ht="36.75" customHeight="1" x14ac:dyDescent="0.25">
      <c r="A17" s="345"/>
      <c r="B17" s="151"/>
      <c r="C17" s="282">
        <v>3070</v>
      </c>
      <c r="D17" s="346" t="s">
        <v>118</v>
      </c>
      <c r="E17" s="305">
        <v>141000</v>
      </c>
      <c r="F17" s="305">
        <v>141000</v>
      </c>
      <c r="G17" s="245">
        <f t="shared" si="0"/>
        <v>100</v>
      </c>
      <c r="H17" s="305">
        <v>160000</v>
      </c>
      <c r="I17" s="245">
        <f t="shared" si="1"/>
        <v>113.47517730496455</v>
      </c>
      <c r="J17" s="284">
        <f t="shared" si="2"/>
        <v>113.47517730496455</v>
      </c>
      <c r="K17" s="265"/>
    </row>
    <row r="18" spans="1:11" ht="40.5" customHeight="1" x14ac:dyDescent="0.25">
      <c r="A18" s="345"/>
      <c r="B18" s="151"/>
      <c r="C18" s="177">
        <v>4020</v>
      </c>
      <c r="D18" s="178" t="s">
        <v>82</v>
      </c>
      <c r="E18" s="179">
        <v>53906</v>
      </c>
      <c r="F18" s="179">
        <v>53906</v>
      </c>
      <c r="G18" s="180">
        <f t="shared" si="0"/>
        <v>100</v>
      </c>
      <c r="H18" s="179">
        <v>58600</v>
      </c>
      <c r="I18" s="180">
        <f t="shared" si="1"/>
        <v>108.7077505286981</v>
      </c>
      <c r="J18" s="181">
        <f t="shared" si="2"/>
        <v>108.7077505286981</v>
      </c>
      <c r="K18" s="182"/>
    </row>
    <row r="19" spans="1:11" ht="12.75" customHeight="1" x14ac:dyDescent="0.25">
      <c r="A19" s="345"/>
      <c r="B19" s="151"/>
      <c r="C19" s="176">
        <v>4040</v>
      </c>
      <c r="D19" s="170" t="s">
        <v>41</v>
      </c>
      <c r="E19" s="171">
        <v>4024</v>
      </c>
      <c r="F19" s="171">
        <v>4024</v>
      </c>
      <c r="G19" s="172">
        <f t="shared" si="0"/>
        <v>100</v>
      </c>
      <c r="H19" s="171">
        <v>4270</v>
      </c>
      <c r="I19" s="172">
        <f t="shared" si="1"/>
        <v>106.11332007952285</v>
      </c>
      <c r="J19" s="173">
        <f t="shared" si="2"/>
        <v>106.11332007952285</v>
      </c>
      <c r="K19" s="174"/>
    </row>
    <row r="20" spans="1:11" ht="34.5" customHeight="1" x14ac:dyDescent="0.25">
      <c r="A20" s="345"/>
      <c r="B20" s="151"/>
      <c r="C20" s="177">
        <v>4050</v>
      </c>
      <c r="D20" s="178" t="s">
        <v>228</v>
      </c>
      <c r="E20" s="179">
        <v>2787934</v>
      </c>
      <c r="F20" s="179">
        <v>2787934</v>
      </c>
      <c r="G20" s="180">
        <f t="shared" si="0"/>
        <v>100</v>
      </c>
      <c r="H20" s="179">
        <v>2948990</v>
      </c>
      <c r="I20" s="180">
        <f t="shared" si="1"/>
        <v>105.77689428802834</v>
      </c>
      <c r="J20" s="181">
        <f t="shared" si="2"/>
        <v>105.77689428802834</v>
      </c>
      <c r="K20" s="182"/>
    </row>
    <row r="21" spans="1:11" ht="33.75" customHeight="1" x14ac:dyDescent="0.25">
      <c r="A21" s="345"/>
      <c r="B21" s="151"/>
      <c r="C21" s="177">
        <v>4060</v>
      </c>
      <c r="D21" s="178" t="s">
        <v>230</v>
      </c>
      <c r="E21" s="179">
        <v>66406</v>
      </c>
      <c r="F21" s="179">
        <v>66406</v>
      </c>
      <c r="G21" s="180">
        <f t="shared" si="0"/>
        <v>100</v>
      </c>
      <c r="H21" s="179">
        <v>66310</v>
      </c>
      <c r="I21" s="180">
        <f t="shared" si="1"/>
        <v>99.855434749871989</v>
      </c>
      <c r="J21" s="181">
        <f t="shared" si="2"/>
        <v>99.855434749871989</v>
      </c>
      <c r="K21" s="182"/>
    </row>
    <row r="22" spans="1:11" ht="48.75" customHeight="1" x14ac:dyDescent="0.25">
      <c r="A22" s="345"/>
      <c r="B22" s="151"/>
      <c r="C22" s="177">
        <v>4070</v>
      </c>
      <c r="D22" s="178" t="s">
        <v>119</v>
      </c>
      <c r="E22" s="185">
        <v>197208</v>
      </c>
      <c r="F22" s="185">
        <v>197208</v>
      </c>
      <c r="G22" s="180">
        <f t="shared" si="0"/>
        <v>100</v>
      </c>
      <c r="H22" s="179">
        <v>222220</v>
      </c>
      <c r="I22" s="180">
        <f t="shared" si="1"/>
        <v>112.68305545413979</v>
      </c>
      <c r="J22" s="181">
        <f t="shared" si="2"/>
        <v>112.68305545413979</v>
      </c>
      <c r="K22" s="182"/>
    </row>
    <row r="23" spans="1:11" ht="48.75" customHeight="1" x14ac:dyDescent="0.25">
      <c r="A23" s="345"/>
      <c r="B23" s="151"/>
      <c r="C23" s="177">
        <v>4080</v>
      </c>
      <c r="D23" s="347" t="s">
        <v>247</v>
      </c>
      <c r="E23" s="185">
        <v>92203</v>
      </c>
      <c r="F23" s="185">
        <v>92203</v>
      </c>
      <c r="G23" s="180">
        <f t="shared" si="0"/>
        <v>100</v>
      </c>
      <c r="H23" s="179">
        <v>10000</v>
      </c>
      <c r="I23" s="180">
        <f t="shared" si="1"/>
        <v>10.845634089997072</v>
      </c>
      <c r="J23" s="181">
        <f t="shared" si="2"/>
        <v>10.845634089997072</v>
      </c>
      <c r="K23" s="174"/>
    </row>
    <row r="24" spans="1:11" ht="12.75" customHeight="1" x14ac:dyDescent="0.25">
      <c r="A24" s="345"/>
      <c r="B24" s="151"/>
      <c r="C24" s="176">
        <v>4110</v>
      </c>
      <c r="D24" s="170" t="s">
        <v>42</v>
      </c>
      <c r="E24" s="171">
        <v>11074</v>
      </c>
      <c r="F24" s="171">
        <v>11074</v>
      </c>
      <c r="G24" s="172">
        <f t="shared" si="0"/>
        <v>100</v>
      </c>
      <c r="H24" s="171">
        <v>12050</v>
      </c>
      <c r="I24" s="172">
        <f t="shared" si="1"/>
        <v>108.81343687917644</v>
      </c>
      <c r="J24" s="173">
        <f t="shared" si="2"/>
        <v>108.81343687917644</v>
      </c>
      <c r="K24" s="174"/>
    </row>
    <row r="25" spans="1:11" ht="31.2" customHeight="1" x14ac:dyDescent="0.25">
      <c r="A25" s="345"/>
      <c r="B25" s="1137"/>
      <c r="C25" s="350">
        <v>4120</v>
      </c>
      <c r="D25" s="347" t="s">
        <v>286</v>
      </c>
      <c r="E25" s="352">
        <v>1039</v>
      </c>
      <c r="F25" s="352">
        <v>1039</v>
      </c>
      <c r="G25" s="353">
        <f t="shared" si="0"/>
        <v>100</v>
      </c>
      <c r="H25" s="352">
        <v>1000</v>
      </c>
      <c r="I25" s="353">
        <f t="shared" si="1"/>
        <v>96.246390760346486</v>
      </c>
      <c r="J25" s="354">
        <f t="shared" si="2"/>
        <v>96.246390760346486</v>
      </c>
      <c r="K25" s="355"/>
    </row>
    <row r="26" spans="1:11" ht="12.75" customHeight="1" x14ac:dyDescent="0.25">
      <c r="A26" s="345"/>
      <c r="B26" s="151"/>
      <c r="C26" s="356">
        <v>4170</v>
      </c>
      <c r="D26" s="260" t="s">
        <v>45</v>
      </c>
      <c r="E26" s="261">
        <v>17000</v>
      </c>
      <c r="F26" s="261">
        <v>17000</v>
      </c>
      <c r="G26" s="353">
        <f t="shared" si="0"/>
        <v>100</v>
      </c>
      <c r="H26" s="261">
        <v>17000</v>
      </c>
      <c r="I26" s="262">
        <f t="shared" si="1"/>
        <v>100</v>
      </c>
      <c r="J26" s="264">
        <f t="shared" si="2"/>
        <v>100</v>
      </c>
      <c r="K26" s="265"/>
    </row>
    <row r="27" spans="1:11" ht="30" customHeight="1" x14ac:dyDescent="0.25">
      <c r="A27" s="345"/>
      <c r="B27" s="151"/>
      <c r="C27" s="177">
        <v>4180</v>
      </c>
      <c r="D27" s="178" t="s">
        <v>229</v>
      </c>
      <c r="E27" s="179">
        <v>425434</v>
      </c>
      <c r="F27" s="179">
        <v>425434</v>
      </c>
      <c r="G27" s="180">
        <f t="shared" si="0"/>
        <v>100</v>
      </c>
      <c r="H27" s="179">
        <v>456120</v>
      </c>
      <c r="I27" s="180">
        <f t="shared" si="1"/>
        <v>107.21286968131368</v>
      </c>
      <c r="J27" s="181">
        <f t="shared" si="2"/>
        <v>107.21286968131368</v>
      </c>
      <c r="K27" s="182"/>
    </row>
    <row r="28" spans="1:11" ht="12.75" customHeight="1" x14ac:dyDescent="0.25">
      <c r="A28" s="345"/>
      <c r="B28" s="151"/>
      <c r="C28" s="176">
        <v>4210</v>
      </c>
      <c r="D28" s="170" t="s">
        <v>31</v>
      </c>
      <c r="E28" s="171">
        <v>90000</v>
      </c>
      <c r="F28" s="171">
        <v>90000</v>
      </c>
      <c r="G28" s="172">
        <f t="shared" si="0"/>
        <v>100</v>
      </c>
      <c r="H28" s="171">
        <v>70000</v>
      </c>
      <c r="I28" s="172">
        <f t="shared" si="1"/>
        <v>77.777777777777786</v>
      </c>
      <c r="J28" s="173">
        <f t="shared" si="2"/>
        <v>77.777777777777786</v>
      </c>
      <c r="K28" s="174"/>
    </row>
    <row r="29" spans="1:11" ht="12.75" hidden="1" customHeight="1" x14ac:dyDescent="0.25">
      <c r="A29" s="345"/>
      <c r="B29" s="151"/>
      <c r="C29" s="176">
        <v>4230</v>
      </c>
      <c r="D29" s="170" t="s">
        <v>101</v>
      </c>
      <c r="E29" s="171"/>
      <c r="F29" s="171"/>
      <c r="G29" s="172" t="e">
        <f t="shared" si="0"/>
        <v>#DIV/0!</v>
      </c>
      <c r="H29" s="171"/>
      <c r="I29" s="172" t="e">
        <f t="shared" si="1"/>
        <v>#DIV/0!</v>
      </c>
      <c r="J29" s="173" t="e">
        <f t="shared" si="2"/>
        <v>#DIV/0!</v>
      </c>
      <c r="K29" s="174"/>
    </row>
    <row r="30" spans="1:11" ht="12.75" customHeight="1" x14ac:dyDescent="0.25">
      <c r="A30" s="345"/>
      <c r="B30" s="151"/>
      <c r="C30" s="176">
        <v>4250</v>
      </c>
      <c r="D30" s="170" t="s">
        <v>120</v>
      </c>
      <c r="E30" s="171">
        <v>4000</v>
      </c>
      <c r="F30" s="171">
        <v>4000</v>
      </c>
      <c r="G30" s="172">
        <f t="shared" si="0"/>
        <v>100</v>
      </c>
      <c r="H30" s="171">
        <v>4000</v>
      </c>
      <c r="I30" s="172">
        <f t="shared" si="1"/>
        <v>100</v>
      </c>
      <c r="J30" s="173">
        <f t="shared" si="2"/>
        <v>100</v>
      </c>
      <c r="K30" s="174"/>
    </row>
    <row r="31" spans="1:11" ht="12.75" customHeight="1" x14ac:dyDescent="0.25">
      <c r="A31" s="345"/>
      <c r="B31" s="151"/>
      <c r="C31" s="176">
        <v>4260</v>
      </c>
      <c r="D31" s="170" t="s">
        <v>46</v>
      </c>
      <c r="E31" s="171">
        <v>70000</v>
      </c>
      <c r="F31" s="171">
        <v>70000</v>
      </c>
      <c r="G31" s="172">
        <f t="shared" si="0"/>
        <v>100</v>
      </c>
      <c r="H31" s="171">
        <v>71000</v>
      </c>
      <c r="I31" s="172">
        <f t="shared" si="1"/>
        <v>101.42857142857142</v>
      </c>
      <c r="J31" s="173">
        <f t="shared" si="2"/>
        <v>101.42857142857142</v>
      </c>
      <c r="K31" s="174"/>
    </row>
    <row r="32" spans="1:11" ht="12.75" customHeight="1" x14ac:dyDescent="0.25">
      <c r="A32" s="345"/>
      <c r="B32" s="151"/>
      <c r="C32" s="176">
        <v>4270</v>
      </c>
      <c r="D32" s="170" t="s">
        <v>47</v>
      </c>
      <c r="E32" s="171">
        <v>9000</v>
      </c>
      <c r="F32" s="171">
        <v>9000</v>
      </c>
      <c r="G32" s="172">
        <f t="shared" si="0"/>
        <v>100</v>
      </c>
      <c r="H32" s="171">
        <v>7000</v>
      </c>
      <c r="I32" s="172">
        <f t="shared" si="1"/>
        <v>77.777777777777786</v>
      </c>
      <c r="J32" s="172">
        <f t="shared" si="2"/>
        <v>77.777777777777786</v>
      </c>
      <c r="K32" s="174"/>
    </row>
    <row r="33" spans="1:11" ht="12.75" customHeight="1" x14ac:dyDescent="0.25">
      <c r="A33" s="345"/>
      <c r="B33" s="151"/>
      <c r="C33" s="176">
        <v>4280</v>
      </c>
      <c r="D33" s="170" t="s">
        <v>48</v>
      </c>
      <c r="E33" s="171">
        <v>10000</v>
      </c>
      <c r="F33" s="171">
        <v>10000</v>
      </c>
      <c r="G33" s="172">
        <f t="shared" si="0"/>
        <v>100</v>
      </c>
      <c r="H33" s="171">
        <v>7500</v>
      </c>
      <c r="I33" s="172">
        <f t="shared" si="1"/>
        <v>75</v>
      </c>
      <c r="J33" s="172">
        <f t="shared" si="2"/>
        <v>75</v>
      </c>
      <c r="K33" s="174"/>
    </row>
    <row r="34" spans="1:11" ht="12.75" customHeight="1" x14ac:dyDescent="0.25">
      <c r="A34" s="345"/>
      <c r="B34" s="151"/>
      <c r="C34" s="176">
        <v>4300</v>
      </c>
      <c r="D34" s="183" t="s">
        <v>22</v>
      </c>
      <c r="E34" s="171">
        <v>42091</v>
      </c>
      <c r="F34" s="171">
        <v>42091</v>
      </c>
      <c r="G34" s="172">
        <f t="shared" si="0"/>
        <v>100</v>
      </c>
      <c r="H34" s="171">
        <v>31104</v>
      </c>
      <c r="I34" s="172">
        <f t="shared" si="1"/>
        <v>73.897032619799958</v>
      </c>
      <c r="J34" s="173">
        <f t="shared" si="2"/>
        <v>73.897032619799958</v>
      </c>
      <c r="K34" s="174"/>
    </row>
    <row r="35" spans="1:11" ht="20.25" customHeight="1" x14ac:dyDescent="0.25">
      <c r="A35" s="345"/>
      <c r="B35" s="151"/>
      <c r="C35" s="177">
        <v>4360</v>
      </c>
      <c r="D35" s="776" t="s">
        <v>227</v>
      </c>
      <c r="E35" s="185">
        <v>12000</v>
      </c>
      <c r="F35" s="185">
        <v>12000</v>
      </c>
      <c r="G35" s="180">
        <f t="shared" si="0"/>
        <v>100</v>
      </c>
      <c r="H35" s="185">
        <v>12000</v>
      </c>
      <c r="I35" s="180">
        <f t="shared" si="1"/>
        <v>100</v>
      </c>
      <c r="J35" s="181">
        <f t="shared" si="2"/>
        <v>100</v>
      </c>
      <c r="K35" s="174"/>
    </row>
    <row r="36" spans="1:11" ht="12.75" customHeight="1" x14ac:dyDescent="0.25">
      <c r="A36" s="345"/>
      <c r="B36" s="147"/>
      <c r="C36" s="176">
        <v>4410</v>
      </c>
      <c r="D36" s="170" t="s">
        <v>54</v>
      </c>
      <c r="E36" s="171">
        <v>6315</v>
      </c>
      <c r="F36" s="171">
        <v>6315</v>
      </c>
      <c r="G36" s="172">
        <f t="shared" si="0"/>
        <v>100</v>
      </c>
      <c r="H36" s="171">
        <v>3000</v>
      </c>
      <c r="I36" s="172">
        <f t="shared" si="1"/>
        <v>47.50593824228028</v>
      </c>
      <c r="J36" s="173">
        <f t="shared" si="2"/>
        <v>47.50593824228028</v>
      </c>
      <c r="K36" s="174"/>
    </row>
    <row r="37" spans="1:11" ht="12.75" customHeight="1" x14ac:dyDescent="0.25">
      <c r="A37" s="345"/>
      <c r="B37" s="147"/>
      <c r="C37" s="176">
        <v>4430</v>
      </c>
      <c r="D37" s="170" t="s">
        <v>91</v>
      </c>
      <c r="E37" s="171">
        <v>12089</v>
      </c>
      <c r="F37" s="171">
        <v>12089</v>
      </c>
      <c r="G37" s="172">
        <f t="shared" si="0"/>
        <v>100</v>
      </c>
      <c r="H37" s="171">
        <v>10000</v>
      </c>
      <c r="I37" s="172">
        <f t="shared" si="1"/>
        <v>82.719827942757888</v>
      </c>
      <c r="J37" s="173">
        <f t="shared" si="2"/>
        <v>82.719827942757888</v>
      </c>
      <c r="K37" s="174"/>
    </row>
    <row r="38" spans="1:11" ht="12.75" customHeight="1" x14ac:dyDescent="0.25">
      <c r="A38" s="345"/>
      <c r="B38" s="147"/>
      <c r="C38" s="176">
        <v>4440</v>
      </c>
      <c r="D38" s="170" t="s">
        <v>55</v>
      </c>
      <c r="E38" s="171">
        <v>1247</v>
      </c>
      <c r="F38" s="171">
        <v>1247</v>
      </c>
      <c r="G38" s="172">
        <f t="shared" si="0"/>
        <v>100</v>
      </c>
      <c r="H38" s="171">
        <v>1500</v>
      </c>
      <c r="I38" s="172">
        <f t="shared" si="1"/>
        <v>120.28869286287089</v>
      </c>
      <c r="J38" s="173">
        <f t="shared" si="2"/>
        <v>120.28869286287089</v>
      </c>
      <c r="K38" s="174"/>
    </row>
    <row r="39" spans="1:11" ht="12.75" customHeight="1" x14ac:dyDescent="0.25">
      <c r="A39" s="345"/>
      <c r="B39" s="147"/>
      <c r="C39" s="176">
        <v>4480</v>
      </c>
      <c r="D39" s="170" t="s">
        <v>56</v>
      </c>
      <c r="E39" s="171">
        <v>9124</v>
      </c>
      <c r="F39" s="171">
        <v>9124</v>
      </c>
      <c r="G39" s="172">
        <f t="shared" si="0"/>
        <v>100</v>
      </c>
      <c r="H39" s="171">
        <v>9700</v>
      </c>
      <c r="I39" s="172">
        <f t="shared" si="1"/>
        <v>106.3130206049978</v>
      </c>
      <c r="J39" s="173">
        <f t="shared" si="2"/>
        <v>106.3130206049978</v>
      </c>
      <c r="K39" s="174"/>
    </row>
    <row r="40" spans="1:11" ht="12.75" customHeight="1" x14ac:dyDescent="0.25">
      <c r="A40" s="870"/>
      <c r="B40" s="269"/>
      <c r="C40" s="176">
        <v>4510</v>
      </c>
      <c r="D40" s="170" t="s">
        <v>104</v>
      </c>
      <c r="E40" s="171">
        <v>596</v>
      </c>
      <c r="F40" s="171">
        <v>596</v>
      </c>
      <c r="G40" s="172">
        <f t="shared" si="0"/>
        <v>100</v>
      </c>
      <c r="H40" s="171">
        <v>596</v>
      </c>
      <c r="I40" s="172">
        <f t="shared" si="1"/>
        <v>100</v>
      </c>
      <c r="J40" s="173">
        <f t="shared" si="2"/>
        <v>100</v>
      </c>
      <c r="K40" s="174"/>
    </row>
    <row r="41" spans="1:11" ht="33.75" hidden="1" customHeight="1" x14ac:dyDescent="0.25">
      <c r="A41" s="870"/>
      <c r="B41" s="269"/>
      <c r="C41" s="357">
        <v>4520</v>
      </c>
      <c r="D41" s="178" t="s">
        <v>58</v>
      </c>
      <c r="E41" s="358"/>
      <c r="F41" s="358"/>
      <c r="G41" s="359" t="e">
        <f t="shared" si="0"/>
        <v>#DIV/0!</v>
      </c>
      <c r="H41" s="358"/>
      <c r="I41" s="359" t="e">
        <f t="shared" si="1"/>
        <v>#DIV/0!</v>
      </c>
      <c r="J41" s="360" t="e">
        <f t="shared" si="2"/>
        <v>#DIV/0!</v>
      </c>
      <c r="K41" s="361"/>
    </row>
    <row r="42" spans="1:11" ht="12.75" customHeight="1" x14ac:dyDescent="0.25">
      <c r="A42" s="870"/>
      <c r="B42" s="269"/>
      <c r="C42" s="357">
        <v>4550</v>
      </c>
      <c r="D42" s="178" t="s">
        <v>121</v>
      </c>
      <c r="E42" s="358">
        <v>683</v>
      </c>
      <c r="F42" s="358">
        <v>683</v>
      </c>
      <c r="G42" s="359">
        <f t="shared" si="0"/>
        <v>100</v>
      </c>
      <c r="H42" s="358">
        <v>700</v>
      </c>
      <c r="I42" s="359">
        <f t="shared" si="1"/>
        <v>102.48901903367495</v>
      </c>
      <c r="J42" s="359">
        <f t="shared" si="2"/>
        <v>102.48901903367495</v>
      </c>
      <c r="K42" s="361"/>
    </row>
    <row r="43" spans="1:11" ht="12.75" hidden="1" customHeight="1" x14ac:dyDescent="0.25">
      <c r="A43" s="870"/>
      <c r="B43" s="269"/>
      <c r="C43" s="357">
        <v>4610</v>
      </c>
      <c r="D43" s="189" t="s">
        <v>93</v>
      </c>
      <c r="E43" s="358"/>
      <c r="F43" s="358"/>
      <c r="G43" s="359" t="e">
        <f t="shared" si="0"/>
        <v>#DIV/0!</v>
      </c>
      <c r="H43" s="358"/>
      <c r="I43" s="359" t="e">
        <f t="shared" si="1"/>
        <v>#DIV/0!</v>
      </c>
      <c r="J43" s="359" t="e">
        <f t="shared" si="2"/>
        <v>#DIV/0!</v>
      </c>
      <c r="K43" s="361"/>
    </row>
    <row r="44" spans="1:11" ht="12.75" hidden="1" customHeight="1" x14ac:dyDescent="0.25">
      <c r="A44" s="870"/>
      <c r="B44" s="269"/>
      <c r="C44" s="357">
        <v>6050</v>
      </c>
      <c r="D44" s="251" t="s">
        <v>61</v>
      </c>
      <c r="E44" s="358"/>
      <c r="F44" s="358"/>
      <c r="G44" s="359" t="e">
        <f t="shared" si="0"/>
        <v>#DIV/0!</v>
      </c>
      <c r="H44" s="358"/>
      <c r="I44" s="737" t="e">
        <f t="shared" si="1"/>
        <v>#DIV/0!</v>
      </c>
      <c r="J44" s="359" t="e">
        <f t="shared" si="2"/>
        <v>#DIV/0!</v>
      </c>
      <c r="K44" s="361"/>
    </row>
    <row r="45" spans="1:11" ht="12.75" hidden="1" customHeight="1" x14ac:dyDescent="0.25">
      <c r="A45" s="870"/>
      <c r="B45" s="269"/>
      <c r="C45" s="362">
        <v>6060</v>
      </c>
      <c r="D45" s="200" t="s">
        <v>62</v>
      </c>
      <c r="E45" s="363"/>
      <c r="F45" s="363"/>
      <c r="G45" s="364" t="e">
        <f t="shared" si="0"/>
        <v>#DIV/0!</v>
      </c>
      <c r="H45" s="363"/>
      <c r="I45" s="364"/>
      <c r="J45" s="364" t="e">
        <f t="shared" si="2"/>
        <v>#DIV/0!</v>
      </c>
      <c r="K45" s="365"/>
    </row>
    <row r="46" spans="1:11" ht="12.75" customHeight="1" x14ac:dyDescent="0.25">
      <c r="A46" s="1195"/>
      <c r="B46" s="269"/>
      <c r="C46" s="1207"/>
      <c r="D46" s="1211" t="s">
        <v>270</v>
      </c>
      <c r="E46" s="1208"/>
      <c r="F46" s="1208"/>
      <c r="G46" s="1209"/>
      <c r="H46" s="1208"/>
      <c r="I46" s="1209"/>
      <c r="J46" s="1209"/>
      <c r="K46" s="1210"/>
    </row>
    <row r="47" spans="1:11" ht="76.2" hidden="1" customHeight="1" x14ac:dyDescent="0.25">
      <c r="A47" s="1195"/>
      <c r="B47" s="269"/>
      <c r="C47" s="362">
        <v>2910</v>
      </c>
      <c r="D47" s="1148" t="s">
        <v>267</v>
      </c>
      <c r="E47" s="363"/>
      <c r="F47" s="363"/>
      <c r="G47" s="359" t="e">
        <f t="shared" si="0"/>
        <v>#DIV/0!</v>
      </c>
      <c r="H47" s="363"/>
      <c r="I47" s="737" t="e">
        <f t="shared" ref="I47" si="5">SUM(H47/F47*100)</f>
        <v>#DIV/0!</v>
      </c>
      <c r="J47" s="737" t="e">
        <f t="shared" ref="J47" si="6">SUM(H47/E47*100)</f>
        <v>#DIV/0!</v>
      </c>
      <c r="K47" s="365"/>
    </row>
    <row r="48" spans="1:11" ht="15" customHeight="1" x14ac:dyDescent="0.25">
      <c r="A48" s="871"/>
      <c r="B48" s="112">
        <v>75414</v>
      </c>
      <c r="C48" s="112"/>
      <c r="D48" s="112" t="s">
        <v>122</v>
      </c>
      <c r="E48" s="138">
        <f>SUM(E49:E51)</f>
        <v>8000</v>
      </c>
      <c r="F48" s="138">
        <f>SUM(F49:F51)</f>
        <v>8000</v>
      </c>
      <c r="G48" s="139">
        <f t="shared" si="0"/>
        <v>100</v>
      </c>
      <c r="H48" s="138">
        <f>SUM(H49:H51)</f>
        <v>4500</v>
      </c>
      <c r="I48" s="139">
        <f t="shared" si="1"/>
        <v>56.25</v>
      </c>
      <c r="J48" s="139">
        <f t="shared" si="2"/>
        <v>56.25</v>
      </c>
      <c r="K48" s="212"/>
    </row>
    <row r="49" spans="1:11" ht="15" hidden="1" customHeight="1" x14ac:dyDescent="0.25">
      <c r="A49" s="871"/>
      <c r="B49" s="258"/>
      <c r="C49" s="824">
        <v>4190</v>
      </c>
      <c r="D49" s="867" t="s">
        <v>219</v>
      </c>
      <c r="E49" s="827"/>
      <c r="F49" s="827"/>
      <c r="G49" s="861" t="e">
        <f t="shared" si="0"/>
        <v>#DIV/0!</v>
      </c>
      <c r="H49" s="827"/>
      <c r="I49" s="861" t="e">
        <f>SUM(H49/F49*100)</f>
        <v>#DIV/0!</v>
      </c>
      <c r="J49" s="861" t="e">
        <f>SUM(H49/E49*100)</f>
        <v>#DIV/0!</v>
      </c>
      <c r="K49" s="882"/>
    </row>
    <row r="50" spans="1:11" ht="13.8" x14ac:dyDescent="0.25">
      <c r="A50" s="871"/>
      <c r="B50" s="269"/>
      <c r="C50" s="176">
        <v>4210</v>
      </c>
      <c r="D50" s="170" t="s">
        <v>31</v>
      </c>
      <c r="E50" s="171">
        <v>3200</v>
      </c>
      <c r="F50" s="171">
        <v>3200</v>
      </c>
      <c r="G50" s="172">
        <f t="shared" si="0"/>
        <v>100</v>
      </c>
      <c r="H50" s="171">
        <v>3200</v>
      </c>
      <c r="I50" s="172">
        <f t="shared" si="1"/>
        <v>100</v>
      </c>
      <c r="J50" s="172">
        <f t="shared" si="2"/>
        <v>100</v>
      </c>
      <c r="K50" s="174"/>
    </row>
    <row r="51" spans="1:11" ht="13.8" x14ac:dyDescent="0.25">
      <c r="A51" s="1980"/>
      <c r="B51" s="269"/>
      <c r="C51" s="105">
        <v>4300</v>
      </c>
      <c r="D51" s="106" t="s">
        <v>22</v>
      </c>
      <c r="E51" s="306">
        <v>4800</v>
      </c>
      <c r="F51" s="306">
        <v>4800</v>
      </c>
      <c r="G51" s="110">
        <f t="shared" si="0"/>
        <v>100</v>
      </c>
      <c r="H51" s="306">
        <v>1300</v>
      </c>
      <c r="I51" s="110">
        <f t="shared" si="1"/>
        <v>27.083333333333332</v>
      </c>
      <c r="J51" s="110">
        <f t="shared" si="2"/>
        <v>27.083333333333332</v>
      </c>
      <c r="K51" s="307"/>
    </row>
    <row r="52" spans="1:11" ht="15" customHeight="1" x14ac:dyDescent="0.25">
      <c r="A52" s="1980"/>
      <c r="B52" s="1300">
        <v>75421</v>
      </c>
      <c r="C52" s="1301"/>
      <c r="D52" s="1300" t="s">
        <v>123</v>
      </c>
      <c r="E52" s="1249">
        <f>SUM(E53:E55)</f>
        <v>17000</v>
      </c>
      <c r="F52" s="1249">
        <f>SUM(F53:F55)</f>
        <v>17000</v>
      </c>
      <c r="G52" s="1247">
        <f t="shared" si="0"/>
        <v>100</v>
      </c>
      <c r="H52" s="1249">
        <f>SUM(H53:H55)</f>
        <v>19000</v>
      </c>
      <c r="I52" s="1247">
        <f t="shared" si="1"/>
        <v>111.76470588235294</v>
      </c>
      <c r="J52" s="1302">
        <f t="shared" si="2"/>
        <v>111.76470588235294</v>
      </c>
      <c r="K52" s="1303"/>
    </row>
    <row r="53" spans="1:11" ht="15" customHeight="1" x14ac:dyDescent="0.25">
      <c r="A53" s="1980"/>
      <c r="B53" s="1977"/>
      <c r="C53" s="1268">
        <v>4170</v>
      </c>
      <c r="D53" s="1258" t="s">
        <v>45</v>
      </c>
      <c r="E53" s="1270">
        <v>10000</v>
      </c>
      <c r="F53" s="1270">
        <v>10000</v>
      </c>
      <c r="G53" s="1304">
        <f t="shared" si="0"/>
        <v>100</v>
      </c>
      <c r="H53" s="1270">
        <v>10000</v>
      </c>
      <c r="I53" s="1304">
        <f>SUM(H53/F53*100)</f>
        <v>100</v>
      </c>
      <c r="J53" s="1304">
        <f>SUM(H53/E53*100)</f>
        <v>100</v>
      </c>
      <c r="K53" s="1259"/>
    </row>
    <row r="54" spans="1:11" ht="13.8" x14ac:dyDescent="0.25">
      <c r="A54" s="1980"/>
      <c r="B54" s="1978"/>
      <c r="C54" s="872">
        <v>4210</v>
      </c>
      <c r="D54" s="655" t="s">
        <v>31</v>
      </c>
      <c r="E54" s="873">
        <v>5000</v>
      </c>
      <c r="F54" s="873">
        <v>5000</v>
      </c>
      <c r="G54" s="874">
        <f t="shared" si="0"/>
        <v>100</v>
      </c>
      <c r="H54" s="873">
        <v>6000</v>
      </c>
      <c r="I54" s="874">
        <f t="shared" si="1"/>
        <v>120</v>
      </c>
      <c r="J54" s="875">
        <f t="shared" si="2"/>
        <v>120</v>
      </c>
      <c r="K54" s="655"/>
    </row>
    <row r="55" spans="1:11" ht="13.8" x14ac:dyDescent="0.25">
      <c r="A55" s="1980"/>
      <c r="B55" s="1979"/>
      <c r="C55" s="876">
        <v>4300</v>
      </c>
      <c r="D55" s="877" t="s">
        <v>22</v>
      </c>
      <c r="E55" s="878">
        <v>2000</v>
      </c>
      <c r="F55" s="878">
        <v>2000</v>
      </c>
      <c r="G55" s="879">
        <f t="shared" si="0"/>
        <v>100</v>
      </c>
      <c r="H55" s="878">
        <v>3000</v>
      </c>
      <c r="I55" s="879">
        <f t="shared" si="1"/>
        <v>150</v>
      </c>
      <c r="J55" s="880">
        <f t="shared" si="2"/>
        <v>150</v>
      </c>
      <c r="K55" s="881"/>
    </row>
    <row r="56" spans="1:11" ht="13.8" x14ac:dyDescent="0.25">
      <c r="A56" s="1980"/>
      <c r="B56" s="367">
        <v>75495</v>
      </c>
      <c r="C56" s="1194"/>
      <c r="D56" s="1194" t="s">
        <v>71</v>
      </c>
      <c r="E56" s="1056">
        <f>SUM(E57:E58)</f>
        <v>58000</v>
      </c>
      <c r="F56" s="1056">
        <f>SUM(F57:F58)</f>
        <v>58000</v>
      </c>
      <c r="G56" s="823">
        <f t="shared" si="0"/>
        <v>100</v>
      </c>
      <c r="H56" s="1285">
        <f>SUM(H57:H58)</f>
        <v>0</v>
      </c>
      <c r="I56" s="1614">
        <f t="shared" ref="I56" si="7">SUM(H56/F56*100)</f>
        <v>0</v>
      </c>
      <c r="J56" s="1615">
        <f t="shared" ref="J56" si="8">SUM(H56/E56*100)</f>
        <v>0</v>
      </c>
      <c r="K56" s="1616"/>
    </row>
    <row r="57" spans="1:11" ht="13.8" x14ac:dyDescent="0.25">
      <c r="A57" s="1980"/>
      <c r="B57" s="1305"/>
      <c r="C57" s="1212">
        <v>4210</v>
      </c>
      <c r="D57" s="1213" t="s">
        <v>271</v>
      </c>
      <c r="E57" s="1214">
        <v>50000</v>
      </c>
      <c r="F57" s="1214">
        <v>50000</v>
      </c>
      <c r="G57" s="1215">
        <f t="shared" si="0"/>
        <v>100</v>
      </c>
      <c r="H57" s="1617"/>
      <c r="I57" s="1618">
        <f>SUM(H57/F57*100)</f>
        <v>0</v>
      </c>
      <c r="J57" s="1618">
        <f>SUM(H57/E57*100)</f>
        <v>0</v>
      </c>
      <c r="K57" s="1619"/>
    </row>
    <row r="58" spans="1:11" ht="14.4" thickBot="1" x14ac:dyDescent="0.3">
      <c r="A58" s="1981"/>
      <c r="B58" s="1400"/>
      <c r="C58" s="1401">
        <v>4300</v>
      </c>
      <c r="D58" s="1402" t="s">
        <v>284</v>
      </c>
      <c r="E58" s="1403">
        <v>8000</v>
      </c>
      <c r="F58" s="1403">
        <v>8000</v>
      </c>
      <c r="G58" s="1404">
        <f t="shared" si="0"/>
        <v>100</v>
      </c>
      <c r="H58" s="1403"/>
      <c r="I58" s="1405">
        <f>SUM(H58/F58*100)</f>
        <v>0</v>
      </c>
      <c r="J58" s="1405">
        <f>SUM(H58/E58*100)</f>
        <v>0</v>
      </c>
      <c r="K58" s="1401"/>
    </row>
  </sheetData>
  <sheetProtection selectLockedCells="1" selectUnlockedCells="1"/>
  <mergeCells count="4">
    <mergeCell ref="D4:F4"/>
    <mergeCell ref="D6:D8"/>
    <mergeCell ref="B53:B55"/>
    <mergeCell ref="A51:A5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  <rowBreaks count="1" manualBreakCount="1">
    <brk id="25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topLeftCell="A7" zoomScale="115" zoomScaleNormal="100" zoomScaleSheetLayoutView="115" workbookViewId="0">
      <selection activeCell="D5" sqref="D5"/>
    </sheetView>
  </sheetViews>
  <sheetFormatPr defaultColWidth="9.109375" defaultRowHeight="13.2" x14ac:dyDescent="0.25"/>
  <cols>
    <col min="1" max="1" width="7" style="1" customWidth="1"/>
    <col min="2" max="2" width="7.5546875" style="1" customWidth="1"/>
    <col min="3" max="3" width="5.6640625" style="1" customWidth="1"/>
    <col min="4" max="4" width="45.109375" style="3" customWidth="1"/>
    <col min="5" max="5" width="14.6640625" style="3" customWidth="1"/>
    <col min="6" max="6" width="14.6640625" style="1" customWidth="1"/>
    <col min="7" max="7" width="9.33203125" style="1" customWidth="1"/>
    <col min="8" max="8" width="12.5546875" style="1" customWidth="1"/>
    <col min="9" max="9" width="11" style="1" customWidth="1"/>
    <col min="10" max="10" width="9.33203125" style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49"/>
      <c r="D1" s="49"/>
      <c r="E1" s="49"/>
      <c r="F1" s="49"/>
      <c r="G1" s="49"/>
      <c r="H1" s="51"/>
      <c r="I1" s="49"/>
      <c r="J1" s="49"/>
      <c r="K1" s="49"/>
    </row>
    <row r="2" spans="1:11" ht="13.8" x14ac:dyDescent="0.25">
      <c r="A2" s="49"/>
      <c r="B2" s="49"/>
      <c r="C2" s="49"/>
      <c r="D2" s="49"/>
      <c r="E2" s="49"/>
      <c r="F2" s="49"/>
      <c r="G2" s="49"/>
      <c r="H2" s="51"/>
      <c r="I2" s="51"/>
      <c r="J2" s="49"/>
      <c r="K2" s="49"/>
    </row>
    <row r="3" spans="1:11" ht="13.8" x14ac:dyDescent="0.25">
      <c r="A3" s="49"/>
      <c r="B3" s="49"/>
      <c r="C3" s="49"/>
      <c r="D3" s="49"/>
      <c r="E3" s="49"/>
      <c r="F3" s="49"/>
      <c r="G3" s="49"/>
      <c r="H3" s="51"/>
      <c r="I3" s="49"/>
      <c r="J3" s="49"/>
      <c r="K3" s="49"/>
    </row>
    <row r="4" spans="1:11" ht="18.75" customHeight="1" x14ac:dyDescent="0.25">
      <c r="A4" s="49"/>
      <c r="B4" s="49"/>
      <c r="C4" s="49"/>
      <c r="D4" s="1976" t="s">
        <v>298</v>
      </c>
      <c r="E4" s="1976"/>
      <c r="F4" s="1976"/>
      <c r="G4" s="49"/>
      <c r="H4" s="49"/>
      <c r="I4" s="49"/>
      <c r="J4" s="49"/>
      <c r="K4" s="49"/>
    </row>
    <row r="5" spans="1:11" ht="14.4" thickBot="1" x14ac:dyDescent="0.3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14.4" thickBot="1" x14ac:dyDescent="0.3">
      <c r="A6" s="57"/>
      <c r="B6" s="92"/>
      <c r="C6" s="59"/>
      <c r="D6" s="1973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1" ht="15" thickTop="1" thickBot="1" x14ac:dyDescent="0.3">
      <c r="A7" s="63" t="s">
        <v>6</v>
      </c>
      <c r="B7" s="65" t="s">
        <v>7</v>
      </c>
      <c r="C7" s="65" t="s">
        <v>8</v>
      </c>
      <c r="D7" s="1973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1" ht="15" thickTop="1" thickBot="1" x14ac:dyDescent="0.3">
      <c r="A8" s="145"/>
      <c r="B8" s="65"/>
      <c r="C8" s="65"/>
      <c r="D8" s="1973"/>
      <c r="E8" s="66" t="s">
        <v>262</v>
      </c>
      <c r="F8" s="67" t="s">
        <v>277</v>
      </c>
      <c r="G8" s="67" t="s">
        <v>16</v>
      </c>
      <c r="H8" s="67" t="s">
        <v>278</v>
      </c>
      <c r="I8" s="67" t="s">
        <v>16</v>
      </c>
      <c r="J8" s="67" t="s">
        <v>16</v>
      </c>
      <c r="K8" s="70"/>
    </row>
    <row r="9" spans="1:11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1" s="20" customFormat="1" ht="31.5" customHeight="1" thickTop="1" thickBot="1" x14ac:dyDescent="0.3">
      <c r="A10" s="337">
        <v>755</v>
      </c>
      <c r="B10" s="257"/>
      <c r="C10" s="257"/>
      <c r="D10" s="338" t="s">
        <v>234</v>
      </c>
      <c r="E10" s="46">
        <f>SUM(E13)</f>
        <v>132000</v>
      </c>
      <c r="F10" s="46">
        <f>SUM(F13)</f>
        <v>132000</v>
      </c>
      <c r="G10" s="47">
        <f t="shared" ref="G10:G19" si="0">SUM(F10/E10*100)</f>
        <v>100</v>
      </c>
      <c r="H10" s="46">
        <f>SUM(H13)</f>
        <v>132000</v>
      </c>
      <c r="I10" s="47">
        <f t="shared" ref="I10:I18" si="1">SUM(H10/F10*100)</f>
        <v>100</v>
      </c>
      <c r="J10" s="89">
        <f t="shared" ref="J10:J19" si="2">SUM(H10/E10*100)</f>
        <v>100</v>
      </c>
      <c r="K10" s="281"/>
    </row>
    <row r="11" spans="1:11" s="20" customFormat="1" ht="15" hidden="1" customHeight="1" x14ac:dyDescent="0.25">
      <c r="A11" s="339"/>
      <c r="B11" s="209">
        <v>75405</v>
      </c>
      <c r="C11" s="209"/>
      <c r="D11" s="939" t="s">
        <v>115</v>
      </c>
      <c r="E11" s="291">
        <f>SUM(E12)</f>
        <v>0</v>
      </c>
      <c r="F11" s="291">
        <f>SUM(F12)</f>
        <v>0</v>
      </c>
      <c r="G11" s="206" t="e">
        <f t="shared" si="0"/>
        <v>#DIV/0!</v>
      </c>
      <c r="H11" s="205">
        <f>SUM(H12)</f>
        <v>0</v>
      </c>
      <c r="I11" s="206" t="e">
        <f t="shared" si="1"/>
        <v>#DIV/0!</v>
      </c>
      <c r="J11" s="206" t="e">
        <f t="shared" si="2"/>
        <v>#DIV/0!</v>
      </c>
      <c r="K11" s="208"/>
    </row>
    <row r="12" spans="1:11" s="20" customFormat="1" ht="12.75" hidden="1" customHeight="1" x14ac:dyDescent="0.25">
      <c r="A12" s="339"/>
      <c r="B12" s="87"/>
      <c r="C12" s="147">
        <v>3000</v>
      </c>
      <c r="D12" s="942" t="s">
        <v>114</v>
      </c>
      <c r="E12" s="201"/>
      <c r="F12" s="201"/>
      <c r="G12" s="152" t="e">
        <f t="shared" si="0"/>
        <v>#DIV/0!</v>
      </c>
      <c r="H12" s="151"/>
      <c r="I12" s="152" t="e">
        <f t="shared" si="1"/>
        <v>#DIV/0!</v>
      </c>
      <c r="J12" s="153" t="e">
        <f t="shared" si="2"/>
        <v>#DIV/0!</v>
      </c>
      <c r="K12" s="154"/>
    </row>
    <row r="13" spans="1:11" s="9" customFormat="1" ht="27" customHeight="1" x14ac:dyDescent="0.25">
      <c r="A13" s="339"/>
      <c r="B13" s="214">
        <v>75515</v>
      </c>
      <c r="C13" s="214"/>
      <c r="D13" s="304" t="s">
        <v>235</v>
      </c>
      <c r="E13" s="215">
        <f>SUM(E14:E16)</f>
        <v>132000</v>
      </c>
      <c r="F13" s="215">
        <f>SUM(F14:F16)</f>
        <v>132000</v>
      </c>
      <c r="G13" s="139">
        <f t="shared" si="0"/>
        <v>100</v>
      </c>
      <c r="H13" s="215">
        <f>SUM(H14:H16)</f>
        <v>132000</v>
      </c>
      <c r="I13" s="139">
        <f t="shared" si="1"/>
        <v>100</v>
      </c>
      <c r="J13" s="139">
        <f t="shared" si="2"/>
        <v>100</v>
      </c>
      <c r="K13" s="212"/>
    </row>
    <row r="14" spans="1:11" ht="77.25" customHeight="1" x14ac:dyDescent="0.25">
      <c r="A14" s="345"/>
      <c r="B14" s="151"/>
      <c r="C14" s="824">
        <v>2360</v>
      </c>
      <c r="D14" s="832" t="s">
        <v>73</v>
      </c>
      <c r="E14" s="827"/>
      <c r="F14" s="827"/>
      <c r="G14" s="1264" t="e">
        <f t="shared" si="0"/>
        <v>#DIV/0!</v>
      </c>
      <c r="H14" s="827">
        <v>64020</v>
      </c>
      <c r="I14" s="1264" t="e">
        <f t="shared" si="1"/>
        <v>#DIV/0!</v>
      </c>
      <c r="J14" s="1265" t="e">
        <f t="shared" si="2"/>
        <v>#DIV/0!</v>
      </c>
      <c r="K14" s="854"/>
    </row>
    <row r="15" spans="1:11" ht="19.5" customHeight="1" x14ac:dyDescent="0.25">
      <c r="A15" s="345"/>
      <c r="B15" s="151"/>
      <c r="C15" s="176">
        <v>4210</v>
      </c>
      <c r="D15" s="170" t="s">
        <v>31</v>
      </c>
      <c r="E15" s="171">
        <v>7920</v>
      </c>
      <c r="F15" s="171">
        <v>7920</v>
      </c>
      <c r="G15" s="172">
        <f t="shared" si="0"/>
        <v>100</v>
      </c>
      <c r="H15" s="171">
        <v>7920</v>
      </c>
      <c r="I15" s="172">
        <f t="shared" si="1"/>
        <v>100</v>
      </c>
      <c r="J15" s="173">
        <f t="shared" si="2"/>
        <v>100</v>
      </c>
      <c r="K15" s="174"/>
    </row>
    <row r="16" spans="1:11" ht="18" customHeight="1" thickBot="1" x14ac:dyDescent="0.3">
      <c r="A16" s="948"/>
      <c r="B16" s="233"/>
      <c r="C16" s="270">
        <v>4300</v>
      </c>
      <c r="D16" s="308" t="s">
        <v>22</v>
      </c>
      <c r="E16" s="271">
        <v>124080</v>
      </c>
      <c r="F16" s="271">
        <v>124080</v>
      </c>
      <c r="G16" s="446">
        <f t="shared" si="0"/>
        <v>100</v>
      </c>
      <c r="H16" s="271">
        <v>60060</v>
      </c>
      <c r="I16" s="446">
        <f t="shared" si="1"/>
        <v>48.404255319148938</v>
      </c>
      <c r="J16" s="949">
        <f t="shared" si="2"/>
        <v>48.404255319148938</v>
      </c>
      <c r="K16" s="272"/>
    </row>
    <row r="17" spans="1:11" ht="12.75" hidden="1" customHeight="1" x14ac:dyDescent="0.25">
      <c r="A17" s="938"/>
      <c r="B17" s="269"/>
      <c r="C17" s="912">
        <v>4610</v>
      </c>
      <c r="D17" s="200" t="s">
        <v>93</v>
      </c>
      <c r="E17" s="484"/>
      <c r="F17" s="484"/>
      <c r="G17" s="485" t="e">
        <f t="shared" si="0"/>
        <v>#DIV/0!</v>
      </c>
      <c r="H17" s="484"/>
      <c r="I17" s="485" t="e">
        <f t="shared" si="1"/>
        <v>#DIV/0!</v>
      </c>
      <c r="J17" s="485" t="e">
        <f t="shared" si="2"/>
        <v>#DIV/0!</v>
      </c>
      <c r="K17" s="576"/>
    </row>
    <row r="18" spans="1:11" ht="12.75" hidden="1" customHeight="1" x14ac:dyDescent="0.25">
      <c r="A18" s="938"/>
      <c r="B18" s="269"/>
      <c r="C18" s="357">
        <v>6050</v>
      </c>
      <c r="D18" s="251" t="s">
        <v>61</v>
      </c>
      <c r="E18" s="358"/>
      <c r="F18" s="358"/>
      <c r="G18" s="359" t="e">
        <f t="shared" si="0"/>
        <v>#DIV/0!</v>
      </c>
      <c r="H18" s="358"/>
      <c r="I18" s="737" t="e">
        <f t="shared" si="1"/>
        <v>#DIV/0!</v>
      </c>
      <c r="J18" s="359" t="e">
        <f t="shared" si="2"/>
        <v>#DIV/0!</v>
      </c>
      <c r="K18" s="361"/>
    </row>
    <row r="19" spans="1:11" ht="12.75" hidden="1" customHeight="1" x14ac:dyDescent="0.25">
      <c r="A19" s="938"/>
      <c r="B19" s="269"/>
      <c r="C19" s="362">
        <v>6060</v>
      </c>
      <c r="D19" s="200" t="s">
        <v>62</v>
      </c>
      <c r="E19" s="363"/>
      <c r="F19" s="363"/>
      <c r="G19" s="364" t="e">
        <f t="shared" si="0"/>
        <v>#DIV/0!</v>
      </c>
      <c r="H19" s="363"/>
      <c r="I19" s="364"/>
      <c r="J19" s="364" t="e">
        <f t="shared" si="2"/>
        <v>#DIV/0!</v>
      </c>
      <c r="K19" s="365"/>
    </row>
  </sheetData>
  <sheetProtection selectLockedCells="1" selectUnlockedCells="1"/>
  <mergeCells count="2">
    <mergeCell ref="D4:F4"/>
    <mergeCell ref="D6:D8"/>
  </mergeCells>
  <printOptions horizontalCentered="1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4" zoomScale="115" zoomScaleNormal="115" workbookViewId="0">
      <selection activeCell="G12" sqref="G12"/>
    </sheetView>
  </sheetViews>
  <sheetFormatPr defaultColWidth="9.109375" defaultRowHeight="13.2" x14ac:dyDescent="0.25"/>
  <cols>
    <col min="1" max="1" width="5.33203125" style="1" customWidth="1"/>
    <col min="2" max="2" width="7.44140625" style="1" customWidth="1"/>
    <col min="3" max="3" width="5.6640625" style="2" customWidth="1"/>
    <col min="4" max="4" width="44.6640625" style="3" customWidth="1"/>
    <col min="5" max="5" width="14.6640625" style="3" customWidth="1"/>
    <col min="6" max="6" width="14.6640625" style="1" customWidth="1"/>
    <col min="7" max="7" width="9.33203125" style="1" customWidth="1"/>
    <col min="8" max="8" width="14.6640625" style="1" customWidth="1"/>
    <col min="9" max="10" width="10.5546875" style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49"/>
      <c r="I1" s="52"/>
      <c r="J1" s="52"/>
      <c r="K1" s="49"/>
    </row>
    <row r="2" spans="1:11" ht="13.8" x14ac:dyDescent="0.25">
      <c r="A2" s="49"/>
      <c r="B2" s="49"/>
      <c r="C2" s="50"/>
      <c r="D2" s="49"/>
      <c r="E2" s="49"/>
      <c r="F2" s="49"/>
      <c r="G2" s="49"/>
      <c r="H2" s="49"/>
      <c r="I2" s="51"/>
      <c r="J2" s="52"/>
      <c r="K2" s="49"/>
    </row>
    <row r="3" spans="1:11" ht="13.8" x14ac:dyDescent="0.25">
      <c r="A3" s="49"/>
      <c r="B3" s="49"/>
      <c r="C3" s="50"/>
      <c r="D3" s="49"/>
      <c r="E3" s="49"/>
      <c r="F3" s="49"/>
      <c r="G3" s="49"/>
      <c r="H3" s="49"/>
      <c r="I3" s="52"/>
      <c r="J3" s="52"/>
      <c r="K3" s="49"/>
    </row>
    <row r="4" spans="1:11" ht="13.8" x14ac:dyDescent="0.25">
      <c r="A4" s="49"/>
      <c r="B4" s="49"/>
      <c r="C4" s="50"/>
      <c r="D4" s="91" t="s">
        <v>297</v>
      </c>
      <c r="E4" s="91"/>
      <c r="F4" s="49"/>
      <c r="G4" s="49"/>
      <c r="H4" s="49"/>
      <c r="I4" s="49"/>
      <c r="J4" s="49"/>
      <c r="K4" s="49"/>
    </row>
    <row r="5" spans="1:11" ht="13.8" x14ac:dyDescent="0.25">
      <c r="A5" s="49"/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1" ht="13.8" x14ac:dyDescent="0.25">
      <c r="A6" s="57"/>
      <c r="B6" s="92"/>
      <c r="C6" s="59"/>
      <c r="D6" s="1973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1" ht="13.8" x14ac:dyDescent="0.25">
      <c r="A7" s="63" t="s">
        <v>6</v>
      </c>
      <c r="B7" s="65" t="s">
        <v>7</v>
      </c>
      <c r="C7" s="65" t="s">
        <v>8</v>
      </c>
      <c r="D7" s="1973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1" ht="13.8" x14ac:dyDescent="0.25">
      <c r="A8" s="145"/>
      <c r="B8" s="65"/>
      <c r="C8" s="65"/>
      <c r="D8" s="1973"/>
      <c r="E8" s="66" t="s">
        <v>262</v>
      </c>
      <c r="F8" s="67" t="s">
        <v>277</v>
      </c>
      <c r="G8" s="67" t="s">
        <v>16</v>
      </c>
      <c r="H8" s="67" t="s">
        <v>278</v>
      </c>
      <c r="I8" s="67" t="s">
        <v>16</v>
      </c>
      <c r="J8" s="67" t="s">
        <v>16</v>
      </c>
      <c r="K8" s="70"/>
    </row>
    <row r="9" spans="1:11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1" s="21" customFormat="1" ht="29.25" customHeight="1" thickTop="1" thickBot="1" x14ac:dyDescent="0.3">
      <c r="A10" s="256">
        <v>757</v>
      </c>
      <c r="B10" s="1620"/>
      <c r="C10" s="1621"/>
      <c r="D10" s="1622" t="s">
        <v>124</v>
      </c>
      <c r="E10" s="378">
        <f>SUM(E11)</f>
        <v>300000</v>
      </c>
      <c r="F10" s="378">
        <f>SUM(F11)</f>
        <v>300000</v>
      </c>
      <c r="G10" s="47">
        <f>SUM(F10/E10*100)</f>
        <v>100</v>
      </c>
      <c r="H10" s="378">
        <f>SUM(H11)</f>
        <v>330000</v>
      </c>
      <c r="I10" s="47">
        <f>SUM(H10/F10*100)</f>
        <v>110.00000000000001</v>
      </c>
      <c r="J10" s="47">
        <f>SUM(H10/E10*100)</f>
        <v>110.00000000000001</v>
      </c>
      <c r="K10" s="281"/>
    </row>
    <row r="11" spans="1:11" s="9" customFormat="1" ht="61.2" customHeight="1" x14ac:dyDescent="0.25">
      <c r="A11" s="1530"/>
      <c r="B11" s="1522">
        <v>75702</v>
      </c>
      <c r="C11" s="1523"/>
      <c r="D11" s="1623" t="s">
        <v>287</v>
      </c>
      <c r="E11" s="915">
        <f>SUM(E12:E12)</f>
        <v>300000</v>
      </c>
      <c r="F11" s="915">
        <f>SUM(F12:F12)</f>
        <v>300000</v>
      </c>
      <c r="G11" s="857">
        <f>SUM(F11/E11*100)</f>
        <v>100</v>
      </c>
      <c r="H11" s="915">
        <f>SUM(H12:H12)</f>
        <v>330000</v>
      </c>
      <c r="I11" s="857">
        <f>SUM(H11/F11*100)</f>
        <v>110.00000000000001</v>
      </c>
      <c r="J11" s="857">
        <f>SUM(H11/E11*100)</f>
        <v>110.00000000000001</v>
      </c>
      <c r="K11" s="858"/>
    </row>
    <row r="12" spans="1:11" s="9" customFormat="1" ht="72" customHeight="1" x14ac:dyDescent="0.25">
      <c r="A12" s="739"/>
      <c r="B12" s="521"/>
      <c r="C12" s="923" t="s">
        <v>125</v>
      </c>
      <c r="D12" s="924" t="s">
        <v>226</v>
      </c>
      <c r="E12" s="349">
        <v>300000</v>
      </c>
      <c r="F12" s="349">
        <v>300000</v>
      </c>
      <c r="G12" s="512">
        <f>SUM(F12/E12*100)</f>
        <v>100</v>
      </c>
      <c r="H12" s="349">
        <v>330000</v>
      </c>
      <c r="I12" s="512">
        <f>SUM(H12/F12*100)</f>
        <v>110.00000000000001</v>
      </c>
      <c r="J12" s="512">
        <f>SUM(H12/E12*100)</f>
        <v>110.00000000000001</v>
      </c>
      <c r="K12" s="508"/>
    </row>
    <row r="13" spans="1:11" s="22" customFormat="1" ht="15" customHeight="1" x14ac:dyDescent="0.25">
      <c r="C13" s="23"/>
      <c r="D13" s="24"/>
      <c r="E13" s="24"/>
    </row>
    <row r="14" spans="1:11" s="22" customFormat="1" ht="15" customHeight="1" x14ac:dyDescent="0.25">
      <c r="C14" s="23"/>
      <c r="D14" s="25"/>
      <c r="E14" s="25"/>
    </row>
    <row r="15" spans="1:11" s="22" customFormat="1" ht="15" customHeight="1" x14ac:dyDescent="0.25">
      <c r="C15" s="23"/>
      <c r="D15" s="25"/>
      <c r="E15" s="25"/>
    </row>
    <row r="16" spans="1:11" s="22" customFormat="1" ht="15" customHeight="1" x14ac:dyDescent="0.25">
      <c r="C16" s="23"/>
      <c r="D16" s="25"/>
      <c r="E16" s="25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115" zoomScaleNormal="11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13" sqref="D13"/>
    </sheetView>
  </sheetViews>
  <sheetFormatPr defaultColWidth="9.109375" defaultRowHeight="13.2" x14ac:dyDescent="0.25"/>
  <cols>
    <col min="1" max="1" width="5.33203125" style="1" customWidth="1"/>
    <col min="2" max="2" width="7.5546875" style="1" customWidth="1"/>
    <col min="3" max="3" width="5.6640625" style="2" customWidth="1"/>
    <col min="4" max="4" width="44.6640625" style="3" customWidth="1"/>
    <col min="5" max="5" width="14.6640625" style="3" customWidth="1"/>
    <col min="6" max="6" width="14.6640625" style="1" customWidth="1"/>
    <col min="7" max="7" width="9.33203125" style="1" customWidth="1"/>
    <col min="8" max="8" width="14.6640625" style="1" customWidth="1"/>
    <col min="9" max="10" width="9.33203125" style="1" customWidth="1"/>
    <col min="11" max="11" width="8.6640625" style="1" customWidth="1"/>
    <col min="12" max="16384" width="9.109375" style="1"/>
  </cols>
  <sheetData>
    <row r="1" spans="1:11" x14ac:dyDescent="0.25">
      <c r="A1" s="312"/>
      <c r="B1" s="312"/>
      <c r="C1" s="313"/>
      <c r="D1" s="312"/>
      <c r="E1" s="312"/>
      <c r="F1" s="312"/>
      <c r="G1" s="312"/>
      <c r="H1" s="314"/>
      <c r="I1" s="314"/>
      <c r="J1" s="314"/>
      <c r="K1" s="312"/>
    </row>
    <row r="2" spans="1:11" ht="13.8" x14ac:dyDescent="0.25">
      <c r="A2" s="312"/>
      <c r="B2" s="312"/>
      <c r="C2" s="313"/>
      <c r="D2" s="312"/>
      <c r="E2" s="312"/>
      <c r="F2" s="312"/>
      <c r="G2" s="312"/>
      <c r="H2" s="314"/>
      <c r="I2" s="51"/>
      <c r="J2" s="51"/>
      <c r="K2" s="312"/>
    </row>
    <row r="3" spans="1:11" x14ac:dyDescent="0.25">
      <c r="A3" s="312"/>
      <c r="B3" s="312"/>
      <c r="C3" s="313"/>
      <c r="D3" s="312"/>
      <c r="E3" s="312"/>
      <c r="F3" s="312"/>
      <c r="G3" s="312"/>
      <c r="H3" s="314"/>
      <c r="I3" s="314"/>
      <c r="J3" s="314"/>
      <c r="K3" s="312"/>
    </row>
    <row r="4" spans="1:11" ht="17.399999999999999" x14ac:dyDescent="0.3">
      <c r="A4" s="312"/>
      <c r="B4" s="312"/>
      <c r="C4" s="313"/>
      <c r="D4" s="315" t="s">
        <v>296</v>
      </c>
      <c r="E4" s="315"/>
      <c r="F4" s="312"/>
      <c r="G4" s="312"/>
      <c r="H4" s="312"/>
      <c r="I4" s="312"/>
      <c r="J4" s="312"/>
      <c r="K4" s="312"/>
    </row>
    <row r="5" spans="1:11" x14ac:dyDescent="0.25">
      <c r="A5" s="312"/>
      <c r="B5" s="312"/>
      <c r="C5" s="316"/>
      <c r="D5" s="312"/>
      <c r="E5" s="312"/>
      <c r="F5" s="312"/>
      <c r="G5" s="312"/>
      <c r="H5" s="312"/>
      <c r="I5" s="312"/>
      <c r="J5" s="312"/>
      <c r="K5" s="312"/>
    </row>
    <row r="6" spans="1:11" ht="13.5" customHeight="1" x14ac:dyDescent="0.25">
      <c r="A6" s="317"/>
      <c r="B6" s="318"/>
      <c r="C6" s="319"/>
      <c r="D6" s="1982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320" t="s">
        <v>4</v>
      </c>
      <c r="J6" s="320" t="s">
        <v>4</v>
      </c>
      <c r="K6" s="321"/>
    </row>
    <row r="7" spans="1:11" ht="13.5" customHeight="1" x14ac:dyDescent="0.25">
      <c r="A7" s="322" t="s">
        <v>6</v>
      </c>
      <c r="B7" s="323" t="s">
        <v>7</v>
      </c>
      <c r="C7" s="324" t="s">
        <v>8</v>
      </c>
      <c r="D7" s="1982"/>
      <c r="E7" s="66" t="s">
        <v>9</v>
      </c>
      <c r="F7" s="67" t="s">
        <v>10</v>
      </c>
      <c r="G7" s="68" t="s">
        <v>11</v>
      </c>
      <c r="H7" s="67" t="s">
        <v>12</v>
      </c>
      <c r="I7" s="326" t="s">
        <v>13</v>
      </c>
      <c r="J7" s="326" t="s">
        <v>14</v>
      </c>
      <c r="K7" s="327" t="s">
        <v>15</v>
      </c>
    </row>
    <row r="8" spans="1:11" ht="15" customHeight="1" x14ac:dyDescent="0.25">
      <c r="A8" s="322"/>
      <c r="B8" s="324"/>
      <c r="C8" s="324"/>
      <c r="D8" s="1982"/>
      <c r="E8" s="66" t="s">
        <v>262</v>
      </c>
      <c r="F8" s="67" t="s">
        <v>277</v>
      </c>
      <c r="G8" s="67" t="s">
        <v>16</v>
      </c>
      <c r="H8" s="67" t="s">
        <v>278</v>
      </c>
      <c r="I8" s="325" t="s">
        <v>16</v>
      </c>
      <c r="J8" s="325" t="s">
        <v>16</v>
      </c>
      <c r="K8" s="328"/>
    </row>
    <row r="9" spans="1:11" s="7" customFormat="1" ht="15" customHeight="1" thickTop="1" thickBot="1" x14ac:dyDescent="0.3">
      <c r="A9" s="329">
        <v>1</v>
      </c>
      <c r="B9" s="330">
        <v>2</v>
      </c>
      <c r="C9" s="330">
        <v>3</v>
      </c>
      <c r="D9" s="330">
        <v>4</v>
      </c>
      <c r="E9" s="331">
        <v>5</v>
      </c>
      <c r="F9" s="330">
        <v>6</v>
      </c>
      <c r="G9" s="330"/>
      <c r="H9" s="330">
        <v>8</v>
      </c>
      <c r="I9" s="330">
        <v>9</v>
      </c>
      <c r="J9" s="330">
        <v>10</v>
      </c>
      <c r="K9" s="332">
        <v>11</v>
      </c>
    </row>
    <row r="10" spans="1:11" s="20" customFormat="1" ht="23.25" customHeight="1" thickTop="1" thickBot="1" x14ac:dyDescent="0.3">
      <c r="A10" s="143">
        <v>758</v>
      </c>
      <c r="B10" s="377"/>
      <c r="C10" s="87"/>
      <c r="D10" s="369" t="s">
        <v>126</v>
      </c>
      <c r="E10" s="371">
        <f t="shared" ref="E10:H12" si="0">SUM(E11)</f>
        <v>290000</v>
      </c>
      <c r="F10" s="371">
        <f t="shared" si="0"/>
        <v>290000</v>
      </c>
      <c r="G10" s="372">
        <f>SUM(F10/E10*100)</f>
        <v>100</v>
      </c>
      <c r="H10" s="378">
        <f>SUM(H11)</f>
        <v>300000</v>
      </c>
      <c r="I10" s="47">
        <f>SUM(H10/F10*100)</f>
        <v>103.44827586206897</v>
      </c>
      <c r="J10" s="372">
        <f>SUM(H10/E10*100)</f>
        <v>103.44827586206897</v>
      </c>
      <c r="K10" s="374"/>
    </row>
    <row r="11" spans="1:11" s="9" customFormat="1" ht="15" customHeight="1" thickBot="1" x14ac:dyDescent="0.3">
      <c r="A11" s="1983"/>
      <c r="B11" s="391">
        <v>75818</v>
      </c>
      <c r="C11" s="391"/>
      <c r="D11" s="379" t="s">
        <v>127</v>
      </c>
      <c r="E11" s="392">
        <f t="shared" si="0"/>
        <v>290000</v>
      </c>
      <c r="F11" s="392">
        <f t="shared" si="0"/>
        <v>290000</v>
      </c>
      <c r="G11" s="393">
        <f>SUM(F11/E11*100)</f>
        <v>100</v>
      </c>
      <c r="H11" s="392">
        <f>SUM(H12)</f>
        <v>300000</v>
      </c>
      <c r="I11" s="394">
        <f>SUM(H11/F11*100)</f>
        <v>103.44827586206897</v>
      </c>
      <c r="J11" s="393">
        <f>SUM(H11/E11*100)</f>
        <v>103.44827586206897</v>
      </c>
      <c r="K11" s="395"/>
    </row>
    <row r="12" spans="1:11" s="10" customFormat="1" ht="12.75" customHeight="1" thickBot="1" x14ac:dyDescent="0.3">
      <c r="A12" s="1983"/>
      <c r="B12" s="1984"/>
      <c r="C12" s="380">
        <v>4810</v>
      </c>
      <c r="D12" s="381" t="s">
        <v>128</v>
      </c>
      <c r="E12" s="341">
        <f t="shared" si="0"/>
        <v>290000</v>
      </c>
      <c r="F12" s="341">
        <f t="shared" si="0"/>
        <v>290000</v>
      </c>
      <c r="G12" s="340">
        <f>SUM(F12/E12*100)</f>
        <v>100</v>
      </c>
      <c r="H12" s="341">
        <f t="shared" si="0"/>
        <v>300000</v>
      </c>
      <c r="I12" s="340">
        <f>SUM(H12/F12*100)</f>
        <v>103.44827586206897</v>
      </c>
      <c r="J12" s="340">
        <f>SUM(H12/E12*100)</f>
        <v>103.44827586206897</v>
      </c>
      <c r="K12" s="342"/>
    </row>
    <row r="13" spans="1:11" s="10" customFormat="1" ht="12.75" customHeight="1" thickBot="1" x14ac:dyDescent="0.3">
      <c r="A13" s="1983"/>
      <c r="B13" s="1984"/>
      <c r="C13" s="1985"/>
      <c r="D13" s="382" t="s">
        <v>129</v>
      </c>
      <c r="E13" s="383">
        <v>290000</v>
      </c>
      <c r="F13" s="383">
        <v>290000</v>
      </c>
      <c r="G13" s="384"/>
      <c r="H13" s="383">
        <f>SUM(H14:H15)</f>
        <v>300000</v>
      </c>
      <c r="I13" s="384"/>
      <c r="J13" s="384"/>
      <c r="K13" s="385"/>
    </row>
    <row r="14" spans="1:11" s="10" customFormat="1" ht="12.75" customHeight="1" thickBot="1" x14ac:dyDescent="0.3">
      <c r="A14" s="1983"/>
      <c r="B14" s="1984"/>
      <c r="C14" s="1985"/>
      <c r="D14" s="343" t="s">
        <v>130</v>
      </c>
      <c r="E14" s="341">
        <v>185000</v>
      </c>
      <c r="F14" s="341">
        <v>185000</v>
      </c>
      <c r="G14" s="340">
        <f>SUM(F14/E14*100)</f>
        <v>100</v>
      </c>
      <c r="H14" s="341">
        <v>195000</v>
      </c>
      <c r="I14" s="340">
        <f t="shared" ref="I14:I15" si="1">SUM(H14/F14*100)</f>
        <v>105.40540540540539</v>
      </c>
      <c r="J14" s="340">
        <f>SUM(H14/E14*100)</f>
        <v>105.40540540540539</v>
      </c>
      <c r="K14" s="342"/>
    </row>
    <row r="15" spans="1:11" ht="13.8" thickBot="1" x14ac:dyDescent="0.3">
      <c r="A15" s="1983"/>
      <c r="B15" s="1984"/>
      <c r="C15" s="1985"/>
      <c r="D15" s="386" t="s">
        <v>131</v>
      </c>
      <c r="E15" s="387">
        <v>105000</v>
      </c>
      <c r="F15" s="387">
        <v>105000</v>
      </c>
      <c r="G15" s="388">
        <f>SUM(F15/E15*100)</f>
        <v>100</v>
      </c>
      <c r="H15" s="387">
        <v>105000</v>
      </c>
      <c r="I15" s="1965">
        <f t="shared" si="1"/>
        <v>100</v>
      </c>
      <c r="J15" s="389">
        <f>SUM(H15/E15*100)</f>
        <v>100</v>
      </c>
      <c r="K15" s="390"/>
    </row>
  </sheetData>
  <sheetProtection selectLockedCells="1" selectUnlockedCells="1"/>
  <mergeCells count="4">
    <mergeCell ref="D6:D8"/>
    <mergeCell ref="A11:A15"/>
    <mergeCell ref="B12:B15"/>
    <mergeCell ref="C13:C15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35"/>
  <sheetViews>
    <sheetView view="pageBreakPreview" zoomScale="85" zoomScaleNormal="100" zoomScaleSheetLayoutView="85" workbookViewId="0">
      <pane xSplit="3" ySplit="10" topLeftCell="D341" activePane="bottomRight" state="frozen"/>
      <selection pane="topRight" activeCell="D1" sqref="D1"/>
      <selection pane="bottomLeft" activeCell="A87" sqref="A87"/>
      <selection pane="bottomRight" activeCell="J415" sqref="J415"/>
    </sheetView>
  </sheetViews>
  <sheetFormatPr defaultColWidth="9.109375" defaultRowHeight="13.2" x14ac:dyDescent="0.25"/>
  <cols>
    <col min="1" max="1" width="5.33203125" style="26" customWidth="1"/>
    <col min="2" max="2" width="8" style="26" customWidth="1"/>
    <col min="3" max="3" width="5.6640625" style="27" customWidth="1"/>
    <col min="4" max="4" width="42.6640625" style="28" customWidth="1"/>
    <col min="5" max="5" width="16.88671875" style="28" customWidth="1"/>
    <col min="6" max="6" width="16.5546875" style="26" customWidth="1"/>
    <col min="7" max="7" width="12.5546875" style="26" customWidth="1"/>
    <col min="8" max="8" width="14.109375" style="26" customWidth="1"/>
    <col min="9" max="10" width="12.5546875" style="26" customWidth="1"/>
    <col min="11" max="11" width="9.88671875" style="26" customWidth="1"/>
    <col min="12" max="16384" width="9.109375" style="26"/>
  </cols>
  <sheetData>
    <row r="1" spans="1:11" ht="13.8" x14ac:dyDescent="0.25">
      <c r="A1" s="669"/>
      <c r="B1" s="669"/>
      <c r="C1" s="670"/>
      <c r="D1" s="669"/>
      <c r="E1" s="669"/>
      <c r="F1" s="669"/>
      <c r="G1" s="669"/>
      <c r="H1" s="671"/>
      <c r="I1" s="669"/>
      <c r="J1" s="669"/>
      <c r="K1" s="669"/>
    </row>
    <row r="2" spans="1:11" ht="13.8" x14ac:dyDescent="0.25">
      <c r="A2" s="669"/>
      <c r="B2" s="669"/>
      <c r="C2" s="670"/>
      <c r="D2" s="669"/>
      <c r="E2" s="669"/>
      <c r="F2" s="669"/>
      <c r="G2" s="669"/>
      <c r="H2" s="671"/>
      <c r="I2" s="51"/>
      <c r="J2" s="51"/>
      <c r="K2" s="669"/>
    </row>
    <row r="3" spans="1:11" ht="13.8" x14ac:dyDescent="0.25">
      <c r="A3" s="669"/>
      <c r="B3" s="669"/>
      <c r="C3" s="670"/>
      <c r="D3" s="669"/>
      <c r="E3" s="669"/>
      <c r="F3" s="669"/>
      <c r="G3" s="669"/>
      <c r="H3" s="671"/>
      <c r="I3" s="669"/>
      <c r="J3" s="669"/>
      <c r="K3" s="669"/>
    </row>
    <row r="4" spans="1:11" ht="13.8" x14ac:dyDescent="0.25">
      <c r="A4" s="669"/>
      <c r="B4" s="669"/>
      <c r="C4" s="670"/>
      <c r="D4" s="673" t="s">
        <v>288</v>
      </c>
      <c r="E4" s="673"/>
      <c r="F4" s="669"/>
      <c r="G4" s="669"/>
      <c r="H4" s="669"/>
      <c r="I4" s="669"/>
      <c r="J4" s="672"/>
      <c r="K4" s="669"/>
    </row>
    <row r="5" spans="1:11" ht="13.8" x14ac:dyDescent="0.25">
      <c r="A5" s="669"/>
      <c r="B5" s="669"/>
      <c r="C5" s="674"/>
      <c r="D5" s="669"/>
      <c r="E5" s="669"/>
      <c r="F5" s="669"/>
      <c r="G5" s="669"/>
      <c r="H5" s="669"/>
      <c r="I5" s="669"/>
      <c r="J5" s="669"/>
      <c r="K5" s="669"/>
    </row>
    <row r="6" spans="1:11" ht="13.8" x14ac:dyDescent="0.25">
      <c r="A6" s="675"/>
      <c r="B6" s="676"/>
      <c r="C6" s="677"/>
      <c r="D6" s="1986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78" t="s">
        <v>4</v>
      </c>
      <c r="J6" s="678" t="s">
        <v>4</v>
      </c>
      <c r="K6" s="679"/>
    </row>
    <row r="7" spans="1:11" ht="13.8" x14ac:dyDescent="0.25">
      <c r="A7" s="680" t="s">
        <v>6</v>
      </c>
      <c r="B7" s="681" t="s">
        <v>7</v>
      </c>
      <c r="C7" s="681" t="s">
        <v>8</v>
      </c>
      <c r="D7" s="1986"/>
      <c r="E7" s="66" t="s">
        <v>9</v>
      </c>
      <c r="F7" s="67" t="s">
        <v>10</v>
      </c>
      <c r="G7" s="68" t="s">
        <v>11</v>
      </c>
      <c r="H7" s="67" t="s">
        <v>12</v>
      </c>
      <c r="I7" s="682" t="s">
        <v>13</v>
      </c>
      <c r="J7" s="682" t="s">
        <v>14</v>
      </c>
      <c r="K7" s="683" t="s">
        <v>15</v>
      </c>
    </row>
    <row r="8" spans="1:11" ht="13.8" x14ac:dyDescent="0.25">
      <c r="A8" s="680"/>
      <c r="B8" s="681"/>
      <c r="C8" s="681"/>
      <c r="D8" s="1986"/>
      <c r="E8" s="66" t="s">
        <v>262</v>
      </c>
      <c r="F8" s="67" t="s">
        <v>277</v>
      </c>
      <c r="G8" s="67" t="s">
        <v>16</v>
      </c>
      <c r="H8" s="67" t="s">
        <v>278</v>
      </c>
      <c r="I8" s="684" t="s">
        <v>16</v>
      </c>
      <c r="J8" s="684" t="s">
        <v>16</v>
      </c>
      <c r="K8" s="685"/>
    </row>
    <row r="9" spans="1:11" s="29" customFormat="1" ht="12.75" customHeight="1" thickTop="1" thickBot="1" x14ac:dyDescent="0.3">
      <c r="A9" s="686">
        <v>1</v>
      </c>
      <c r="B9" s="687">
        <v>2</v>
      </c>
      <c r="C9" s="687">
        <v>3</v>
      </c>
      <c r="D9" s="687">
        <v>4</v>
      </c>
      <c r="E9" s="688">
        <v>5</v>
      </c>
      <c r="F9" s="687">
        <v>6</v>
      </c>
      <c r="G9" s="687">
        <v>7</v>
      </c>
      <c r="H9" s="687">
        <v>8</v>
      </c>
      <c r="I9" s="687">
        <v>9</v>
      </c>
      <c r="J9" s="687">
        <v>10</v>
      </c>
      <c r="K9" s="689">
        <v>11</v>
      </c>
    </row>
    <row r="10" spans="1:11" s="30" customFormat="1" ht="21.75" customHeight="1" thickTop="1" thickBot="1" x14ac:dyDescent="0.3">
      <c r="A10" s="668">
        <v>801</v>
      </c>
      <c r="B10" s="448"/>
      <c r="C10" s="448"/>
      <c r="D10" s="448" t="s">
        <v>132</v>
      </c>
      <c r="E10" s="1146">
        <f>SUM(E11+E33+E141+E210+E263+E352+E279+E302+E50+E93+E115+E300+E350)</f>
        <v>15554833.9</v>
      </c>
      <c r="F10" s="1146">
        <f>SUM(F11+F33+F141+F210+F263+F352+F279+F302+F50+F93+F115+F300+F350)</f>
        <v>15554833.9</v>
      </c>
      <c r="G10" s="1146">
        <f t="shared" ref="G10:G231" si="0">SUM(F10/E10*100)</f>
        <v>100</v>
      </c>
      <c r="H10" s="1146">
        <f>SUM(H11+H33+H50+H93+H115+H141+H210+H263+H279+H300+H302+H350+H352)</f>
        <v>17762595</v>
      </c>
      <c r="I10" s="1146">
        <f t="shared" ref="I10:I231" si="1">SUM(H10/F10*100)</f>
        <v>114.19340839120113</v>
      </c>
      <c r="J10" s="1146">
        <f t="shared" ref="J10:J231" si="2">SUM(H10/E10*100)</f>
        <v>114.19340839120113</v>
      </c>
      <c r="K10" s="1147"/>
    </row>
    <row r="11" spans="1:11" s="31" customFormat="1" ht="15" customHeight="1" x14ac:dyDescent="0.25">
      <c r="A11" s="721"/>
      <c r="B11" s="722">
        <v>80102</v>
      </c>
      <c r="C11" s="722"/>
      <c r="D11" s="690" t="s">
        <v>133</v>
      </c>
      <c r="E11" s="723">
        <f>SUM(E12+E30)</f>
        <v>1988314</v>
      </c>
      <c r="F11" s="723">
        <f>SUM(F12+F30)</f>
        <v>1988314</v>
      </c>
      <c r="G11" s="724">
        <f t="shared" si="0"/>
        <v>100</v>
      </c>
      <c r="H11" s="725">
        <f>SUM(H12+H30)</f>
        <v>2455952</v>
      </c>
      <c r="I11" s="726">
        <f t="shared" si="1"/>
        <v>123.51932340666514</v>
      </c>
      <c r="J11" s="726">
        <f t="shared" si="2"/>
        <v>123.51932340666514</v>
      </c>
      <c r="K11" s="727"/>
    </row>
    <row r="12" spans="1:11" s="32" customFormat="1" ht="15" customHeight="1" x14ac:dyDescent="0.25">
      <c r="A12" s="691"/>
      <c r="B12" s="476"/>
      <c r="C12" s="477"/>
      <c r="D12" s="451" t="s">
        <v>134</v>
      </c>
      <c r="E12" s="715">
        <f>SUM(E13:E29)</f>
        <v>1988314</v>
      </c>
      <c r="F12" s="715">
        <f>SUM(F13:F29)</f>
        <v>1988314</v>
      </c>
      <c r="G12" s="456">
        <f t="shared" si="0"/>
        <v>100</v>
      </c>
      <c r="H12" s="455">
        <f>SUM(H13:H29)</f>
        <v>2455952</v>
      </c>
      <c r="I12" s="456">
        <f t="shared" si="1"/>
        <v>123.51932340666514</v>
      </c>
      <c r="J12" s="925">
        <f t="shared" si="2"/>
        <v>123.51932340666514</v>
      </c>
      <c r="K12" s="926"/>
    </row>
    <row r="13" spans="1:11" ht="12.75" customHeight="1" x14ac:dyDescent="0.25">
      <c r="A13" s="691"/>
      <c r="B13" s="452"/>
      <c r="C13" s="453">
        <v>3020</v>
      </c>
      <c r="D13" s="241" t="s">
        <v>37</v>
      </c>
      <c r="E13" s="695">
        <v>4600</v>
      </c>
      <c r="F13" s="695">
        <v>4600</v>
      </c>
      <c r="G13" s="461">
        <f t="shared" si="0"/>
        <v>100</v>
      </c>
      <c r="H13" s="696">
        <v>3600</v>
      </c>
      <c r="I13" s="461">
        <f t="shared" si="1"/>
        <v>78.260869565217391</v>
      </c>
      <c r="J13" s="891">
        <f t="shared" si="2"/>
        <v>78.260869565217391</v>
      </c>
      <c r="K13" s="892"/>
    </row>
    <row r="14" spans="1:11" ht="12.75" customHeight="1" x14ac:dyDescent="0.25">
      <c r="A14" s="691"/>
      <c r="B14" s="452"/>
      <c r="C14" s="466">
        <v>4010</v>
      </c>
      <c r="D14" s="428" t="s">
        <v>39</v>
      </c>
      <c r="E14" s="697">
        <v>1437067</v>
      </c>
      <c r="F14" s="697">
        <v>1437067</v>
      </c>
      <c r="G14" s="692">
        <f t="shared" si="0"/>
        <v>100</v>
      </c>
      <c r="H14" s="698">
        <v>1759115</v>
      </c>
      <c r="I14" s="692">
        <f t="shared" si="1"/>
        <v>122.41008943911453</v>
      </c>
      <c r="J14" s="692">
        <f t="shared" si="2"/>
        <v>122.41008943911453</v>
      </c>
      <c r="K14" s="706"/>
    </row>
    <row r="15" spans="1:11" ht="12.75" customHeight="1" x14ac:dyDescent="0.25">
      <c r="A15" s="691"/>
      <c r="B15" s="452"/>
      <c r="C15" s="466">
        <v>4040</v>
      </c>
      <c r="D15" s="428" t="s">
        <v>41</v>
      </c>
      <c r="E15" s="697">
        <v>58198</v>
      </c>
      <c r="F15" s="697">
        <v>58198</v>
      </c>
      <c r="G15" s="692">
        <f t="shared" si="0"/>
        <v>100</v>
      </c>
      <c r="H15" s="698">
        <v>135000</v>
      </c>
      <c r="I15" s="692">
        <f t="shared" si="1"/>
        <v>231.96673425203613</v>
      </c>
      <c r="J15" s="692">
        <f t="shared" si="2"/>
        <v>231.96673425203613</v>
      </c>
      <c r="K15" s="706"/>
    </row>
    <row r="16" spans="1:11" ht="12.75" customHeight="1" x14ac:dyDescent="0.25">
      <c r="A16" s="691"/>
      <c r="B16" s="452"/>
      <c r="C16" s="466">
        <v>4110</v>
      </c>
      <c r="D16" s="428" t="s">
        <v>42</v>
      </c>
      <c r="E16" s="697">
        <v>264831</v>
      </c>
      <c r="F16" s="697">
        <v>264831</v>
      </c>
      <c r="G16" s="692">
        <f t="shared" si="0"/>
        <v>100</v>
      </c>
      <c r="H16" s="698">
        <v>318000</v>
      </c>
      <c r="I16" s="692">
        <f t="shared" si="1"/>
        <v>120.07657713787283</v>
      </c>
      <c r="J16" s="692">
        <f t="shared" si="2"/>
        <v>120.07657713787283</v>
      </c>
      <c r="K16" s="706"/>
    </row>
    <row r="17" spans="1:11" ht="27" customHeight="1" x14ac:dyDescent="0.25">
      <c r="A17" s="691"/>
      <c r="B17" s="452"/>
      <c r="C17" s="466">
        <v>4120</v>
      </c>
      <c r="D17" s="178" t="s">
        <v>286</v>
      </c>
      <c r="E17" s="697">
        <v>37172</v>
      </c>
      <c r="F17" s="697">
        <v>37172</v>
      </c>
      <c r="G17" s="692">
        <f t="shared" si="0"/>
        <v>100</v>
      </c>
      <c r="H17" s="698">
        <v>45000</v>
      </c>
      <c r="I17" s="692">
        <f t="shared" si="1"/>
        <v>121.05886150866243</v>
      </c>
      <c r="J17" s="692">
        <f t="shared" si="2"/>
        <v>121.05886150866243</v>
      </c>
      <c r="K17" s="706"/>
    </row>
    <row r="18" spans="1:11" ht="12.75" customHeight="1" x14ac:dyDescent="0.25">
      <c r="A18" s="691"/>
      <c r="B18" s="452"/>
      <c r="C18" s="466">
        <v>4170</v>
      </c>
      <c r="D18" s="428" t="s">
        <v>45</v>
      </c>
      <c r="E18" s="697">
        <v>1300</v>
      </c>
      <c r="F18" s="697">
        <v>1300</v>
      </c>
      <c r="G18" s="692">
        <f t="shared" si="0"/>
        <v>100</v>
      </c>
      <c r="H18" s="698">
        <v>1300</v>
      </c>
      <c r="I18" s="692">
        <f t="shared" si="1"/>
        <v>100</v>
      </c>
      <c r="J18" s="692">
        <f t="shared" si="2"/>
        <v>100</v>
      </c>
      <c r="K18" s="706"/>
    </row>
    <row r="19" spans="1:11" ht="12.75" customHeight="1" x14ac:dyDescent="0.25">
      <c r="A19" s="691"/>
      <c r="B19" s="452"/>
      <c r="C19" s="466">
        <v>4210</v>
      </c>
      <c r="D19" s="428" t="s">
        <v>31</v>
      </c>
      <c r="E19" s="697">
        <v>21311</v>
      </c>
      <c r="F19" s="697">
        <v>21311</v>
      </c>
      <c r="G19" s="692">
        <f t="shared" si="0"/>
        <v>100</v>
      </c>
      <c r="H19" s="698">
        <v>21311</v>
      </c>
      <c r="I19" s="692">
        <f t="shared" si="1"/>
        <v>100</v>
      </c>
      <c r="J19" s="692">
        <f t="shared" si="2"/>
        <v>100</v>
      </c>
      <c r="K19" s="706"/>
    </row>
    <row r="20" spans="1:11" ht="12.75" customHeight="1" x14ac:dyDescent="0.25">
      <c r="A20" s="691"/>
      <c r="B20" s="452"/>
      <c r="C20" s="466">
        <v>4220</v>
      </c>
      <c r="D20" s="428" t="s">
        <v>157</v>
      </c>
      <c r="E20" s="697">
        <v>1500</v>
      </c>
      <c r="F20" s="697">
        <v>1500</v>
      </c>
      <c r="G20" s="692">
        <f t="shared" si="0"/>
        <v>100</v>
      </c>
      <c r="H20" s="698">
        <v>1500</v>
      </c>
      <c r="I20" s="808">
        <f>SUM(H20/F20*100)</f>
        <v>100</v>
      </c>
      <c r="J20" s="808">
        <f>SUM(H20/E20*100)</f>
        <v>100</v>
      </c>
      <c r="K20" s="706"/>
    </row>
    <row r="21" spans="1:11" ht="12.75" customHeight="1" x14ac:dyDescent="0.25">
      <c r="A21" s="691"/>
      <c r="B21" s="452"/>
      <c r="C21" s="466">
        <v>4240</v>
      </c>
      <c r="D21" s="428" t="s">
        <v>86</v>
      </c>
      <c r="E21" s="697">
        <v>31449</v>
      </c>
      <c r="F21" s="697">
        <v>31449</v>
      </c>
      <c r="G21" s="692">
        <f t="shared" si="0"/>
        <v>100</v>
      </c>
      <c r="H21" s="698">
        <v>31449</v>
      </c>
      <c r="I21" s="692">
        <f t="shared" si="1"/>
        <v>100</v>
      </c>
      <c r="J21" s="692">
        <f t="shared" si="2"/>
        <v>100</v>
      </c>
      <c r="K21" s="706"/>
    </row>
    <row r="22" spans="1:11" ht="12.75" customHeight="1" x14ac:dyDescent="0.25">
      <c r="A22" s="691"/>
      <c r="B22" s="452"/>
      <c r="C22" s="466">
        <v>4260</v>
      </c>
      <c r="D22" s="428" t="s">
        <v>46</v>
      </c>
      <c r="E22" s="697">
        <v>29783</v>
      </c>
      <c r="F22" s="697">
        <v>29783</v>
      </c>
      <c r="G22" s="692">
        <f t="shared" si="0"/>
        <v>100</v>
      </c>
      <c r="H22" s="698">
        <v>29783</v>
      </c>
      <c r="I22" s="692">
        <f t="shared" si="1"/>
        <v>100</v>
      </c>
      <c r="J22" s="692">
        <f t="shared" si="2"/>
        <v>100</v>
      </c>
      <c r="K22" s="706"/>
    </row>
    <row r="23" spans="1:11" ht="12.75" customHeight="1" x14ac:dyDescent="0.25">
      <c r="A23" s="691"/>
      <c r="B23" s="452"/>
      <c r="C23" s="466">
        <v>4270</v>
      </c>
      <c r="D23" s="428" t="s">
        <v>47</v>
      </c>
      <c r="E23" s="697">
        <v>2111</v>
      </c>
      <c r="F23" s="697">
        <v>2111</v>
      </c>
      <c r="G23" s="692">
        <f t="shared" si="0"/>
        <v>100</v>
      </c>
      <c r="H23" s="698">
        <v>2111</v>
      </c>
      <c r="I23" s="692">
        <f t="shared" si="1"/>
        <v>100</v>
      </c>
      <c r="J23" s="692">
        <f t="shared" si="2"/>
        <v>100</v>
      </c>
      <c r="K23" s="706"/>
    </row>
    <row r="24" spans="1:11" ht="12.75" customHeight="1" x14ac:dyDescent="0.25">
      <c r="A24" s="691"/>
      <c r="B24" s="452"/>
      <c r="C24" s="466">
        <v>4280</v>
      </c>
      <c r="D24" s="428" t="s">
        <v>48</v>
      </c>
      <c r="E24" s="697">
        <v>1144</v>
      </c>
      <c r="F24" s="697">
        <v>1144</v>
      </c>
      <c r="G24" s="692">
        <f t="shared" si="0"/>
        <v>100</v>
      </c>
      <c r="H24" s="698">
        <v>1144</v>
      </c>
      <c r="I24" s="692">
        <f t="shared" si="1"/>
        <v>100</v>
      </c>
      <c r="J24" s="692">
        <f t="shared" si="2"/>
        <v>100</v>
      </c>
      <c r="K24" s="706"/>
    </row>
    <row r="25" spans="1:11" ht="12.75" customHeight="1" x14ac:dyDescent="0.25">
      <c r="A25" s="691"/>
      <c r="B25" s="452"/>
      <c r="C25" s="466">
        <v>4300</v>
      </c>
      <c r="D25" s="776" t="s">
        <v>22</v>
      </c>
      <c r="E25" s="697">
        <v>12600</v>
      </c>
      <c r="F25" s="697">
        <v>12600</v>
      </c>
      <c r="G25" s="692">
        <f t="shared" si="0"/>
        <v>100</v>
      </c>
      <c r="H25" s="698">
        <v>12600</v>
      </c>
      <c r="I25" s="692">
        <f t="shared" si="1"/>
        <v>100</v>
      </c>
      <c r="J25" s="692">
        <f t="shared" si="2"/>
        <v>100</v>
      </c>
      <c r="K25" s="706"/>
    </row>
    <row r="26" spans="1:11" ht="12.75" customHeight="1" x14ac:dyDescent="0.25">
      <c r="A26" s="691"/>
      <c r="B26" s="452"/>
      <c r="C26" s="466">
        <v>4360</v>
      </c>
      <c r="D26" s="776" t="s">
        <v>227</v>
      </c>
      <c r="E26" s="697">
        <v>6710</v>
      </c>
      <c r="F26" s="697">
        <v>6710</v>
      </c>
      <c r="G26" s="692">
        <f t="shared" si="0"/>
        <v>100</v>
      </c>
      <c r="H26" s="698">
        <v>6710</v>
      </c>
      <c r="I26" s="692">
        <f t="shared" si="1"/>
        <v>100</v>
      </c>
      <c r="J26" s="692">
        <f t="shared" si="2"/>
        <v>100</v>
      </c>
      <c r="K26" s="706"/>
    </row>
    <row r="27" spans="1:11" ht="12.75" customHeight="1" x14ac:dyDescent="0.25">
      <c r="A27" s="691"/>
      <c r="B27" s="452"/>
      <c r="C27" s="466">
        <v>4440</v>
      </c>
      <c r="D27" s="428" t="s">
        <v>55</v>
      </c>
      <c r="E27" s="697">
        <v>55804</v>
      </c>
      <c r="F27" s="697">
        <v>55804</v>
      </c>
      <c r="G27" s="692">
        <f t="shared" si="0"/>
        <v>100</v>
      </c>
      <c r="H27" s="698">
        <v>62329</v>
      </c>
      <c r="I27" s="692">
        <f t="shared" si="1"/>
        <v>111.69271019998565</v>
      </c>
      <c r="J27" s="692">
        <f t="shared" si="2"/>
        <v>111.69271019998565</v>
      </c>
      <c r="K27" s="706"/>
    </row>
    <row r="28" spans="1:11" ht="12.75" customHeight="1" x14ac:dyDescent="0.25">
      <c r="A28" s="691"/>
      <c r="B28" s="452"/>
      <c r="C28" s="466">
        <v>4780</v>
      </c>
      <c r="D28" s="426" t="s">
        <v>135</v>
      </c>
      <c r="E28" s="692">
        <v>22734</v>
      </c>
      <c r="F28" s="692">
        <v>22734</v>
      </c>
      <c r="G28" s="692">
        <f t="shared" si="0"/>
        <v>100</v>
      </c>
      <c r="H28" s="693">
        <v>25000</v>
      </c>
      <c r="I28" s="692">
        <f t="shared" si="1"/>
        <v>109.96744963490808</v>
      </c>
      <c r="J28" s="692">
        <f t="shared" si="2"/>
        <v>109.96744963490808</v>
      </c>
      <c r="K28" s="706"/>
    </row>
    <row r="29" spans="1:11" ht="32.4" hidden="1" customHeight="1" x14ac:dyDescent="0.25">
      <c r="A29" s="691"/>
      <c r="B29" s="452"/>
      <c r="C29" s="452">
        <v>6060</v>
      </c>
      <c r="D29" s="509" t="s">
        <v>62</v>
      </c>
      <c r="E29" s="462"/>
      <c r="F29" s="462"/>
      <c r="G29" s="462" t="e">
        <f t="shared" si="0"/>
        <v>#DIV/0!</v>
      </c>
      <c r="H29" s="694"/>
      <c r="I29" s="462" t="e">
        <f t="shared" si="1"/>
        <v>#DIV/0!</v>
      </c>
      <c r="J29" s="462" t="e">
        <f t="shared" si="2"/>
        <v>#DIV/0!</v>
      </c>
      <c r="K29" s="463"/>
    </row>
    <row r="30" spans="1:11" ht="12.75" hidden="1" customHeight="1" x14ac:dyDescent="0.25">
      <c r="A30" s="691"/>
      <c r="B30" s="452"/>
      <c r="C30" s="477"/>
      <c r="D30" s="451" t="s">
        <v>136</v>
      </c>
      <c r="E30" s="456">
        <f>SUM(E31:E32)</f>
        <v>0</v>
      </c>
      <c r="F30" s="456">
        <f>SUM(F31:F32)</f>
        <v>0</v>
      </c>
      <c r="G30" s="456"/>
      <c r="H30" s="459">
        <f>SUM(H31:H32)</f>
        <v>0</v>
      </c>
      <c r="I30" s="456"/>
      <c r="J30" s="925"/>
      <c r="K30" s="927"/>
    </row>
    <row r="31" spans="1:11" ht="12.75" hidden="1" customHeight="1" x14ac:dyDescent="0.25">
      <c r="A31" s="691"/>
      <c r="B31" s="452"/>
      <c r="C31" s="466">
        <v>4010</v>
      </c>
      <c r="D31" s="428" t="s">
        <v>39</v>
      </c>
      <c r="E31" s="461"/>
      <c r="F31" s="461"/>
      <c r="G31" s="461"/>
      <c r="H31" s="460"/>
      <c r="I31" s="461"/>
      <c r="J31" s="891"/>
      <c r="K31" s="892"/>
    </row>
    <row r="32" spans="1:11" ht="12.75" hidden="1" customHeight="1" x14ac:dyDescent="0.25">
      <c r="A32" s="691"/>
      <c r="B32" s="452"/>
      <c r="C32" s="744">
        <v>4110</v>
      </c>
      <c r="D32" s="1529" t="s">
        <v>42</v>
      </c>
      <c r="E32" s="462"/>
      <c r="F32" s="462"/>
      <c r="G32" s="462"/>
      <c r="H32" s="694"/>
      <c r="I32" s="462"/>
      <c r="J32" s="462"/>
      <c r="K32" s="463"/>
    </row>
    <row r="33" spans="1:11" s="31" customFormat="1" ht="15" customHeight="1" x14ac:dyDescent="0.25">
      <c r="A33" s="668"/>
      <c r="B33" s="450">
        <v>80111</v>
      </c>
      <c r="C33" s="450"/>
      <c r="D33" s="451" t="s">
        <v>137</v>
      </c>
      <c r="E33" s="715">
        <f>SUM(E34+E47)</f>
        <v>393032</v>
      </c>
      <c r="F33" s="715">
        <f>SUM(F34+F47)</f>
        <v>393032</v>
      </c>
      <c r="G33" s="456">
        <f t="shared" si="0"/>
        <v>100</v>
      </c>
      <c r="H33" s="1308">
        <f>SUM(H34+H47)</f>
        <v>0</v>
      </c>
      <c r="I33" s="1309">
        <f t="shared" si="1"/>
        <v>0</v>
      </c>
      <c r="J33" s="1310">
        <f t="shared" si="2"/>
        <v>0</v>
      </c>
      <c r="K33" s="927"/>
    </row>
    <row r="34" spans="1:11" s="32" customFormat="1" ht="15" customHeight="1" x14ac:dyDescent="0.25">
      <c r="A34" s="691"/>
      <c r="B34" s="476"/>
      <c r="C34" s="477"/>
      <c r="D34" s="451" t="s">
        <v>134</v>
      </c>
      <c r="E34" s="715">
        <f>SUM(E35:E46)</f>
        <v>393032</v>
      </c>
      <c r="F34" s="715">
        <f>SUM(F35:F46)</f>
        <v>393032</v>
      </c>
      <c r="G34" s="456">
        <f t="shared" si="0"/>
        <v>100</v>
      </c>
      <c r="H34" s="1308">
        <f>SUM(H35:H46)</f>
        <v>0</v>
      </c>
      <c r="I34" s="1309">
        <f t="shared" si="1"/>
        <v>0</v>
      </c>
      <c r="J34" s="1310">
        <f t="shared" si="2"/>
        <v>0</v>
      </c>
      <c r="K34" s="926"/>
    </row>
    <row r="35" spans="1:11" s="32" customFormat="1" ht="12.75" customHeight="1" x14ac:dyDescent="0.25">
      <c r="A35" s="691"/>
      <c r="B35" s="452"/>
      <c r="C35" s="453">
        <v>3020</v>
      </c>
      <c r="D35" s="241" t="s">
        <v>37</v>
      </c>
      <c r="E35" s="695">
        <v>1400</v>
      </c>
      <c r="F35" s="695">
        <v>1400</v>
      </c>
      <c r="G35" s="461">
        <f t="shared" si="0"/>
        <v>100</v>
      </c>
      <c r="H35" s="1642">
        <v>0</v>
      </c>
      <c r="I35" s="1643">
        <f t="shared" si="1"/>
        <v>0</v>
      </c>
      <c r="J35" s="1644">
        <f t="shared" si="2"/>
        <v>0</v>
      </c>
      <c r="K35" s="892"/>
    </row>
    <row r="36" spans="1:11" s="32" customFormat="1" ht="12.75" customHeight="1" x14ac:dyDescent="0.25">
      <c r="A36" s="691"/>
      <c r="B36" s="452"/>
      <c r="C36" s="466">
        <v>4010</v>
      </c>
      <c r="D36" s="428" t="s">
        <v>39</v>
      </c>
      <c r="E36" s="697">
        <v>212852</v>
      </c>
      <c r="F36" s="697">
        <v>212852</v>
      </c>
      <c r="G36" s="692">
        <f t="shared" si="0"/>
        <v>100</v>
      </c>
      <c r="H36" s="1276">
        <v>0</v>
      </c>
      <c r="I36" s="1277">
        <f t="shared" si="1"/>
        <v>0</v>
      </c>
      <c r="J36" s="1277">
        <f t="shared" si="2"/>
        <v>0</v>
      </c>
      <c r="K36" s="706"/>
    </row>
    <row r="37" spans="1:11" s="32" customFormat="1" ht="12.75" customHeight="1" x14ac:dyDescent="0.25">
      <c r="A37" s="691"/>
      <c r="B37" s="452"/>
      <c r="C37" s="1698">
        <v>4040</v>
      </c>
      <c r="D37" s="1699" t="s">
        <v>41</v>
      </c>
      <c r="E37" s="1700">
        <v>38971</v>
      </c>
      <c r="F37" s="1700">
        <v>38971</v>
      </c>
      <c r="G37" s="1681">
        <f t="shared" si="0"/>
        <v>100</v>
      </c>
      <c r="H37" s="1701">
        <v>0</v>
      </c>
      <c r="I37" s="1702">
        <f t="shared" si="1"/>
        <v>0</v>
      </c>
      <c r="J37" s="1702">
        <f t="shared" si="2"/>
        <v>0</v>
      </c>
      <c r="K37" s="1703"/>
    </row>
    <row r="38" spans="1:11" s="32" customFormat="1" ht="12.75" customHeight="1" x14ac:dyDescent="0.25">
      <c r="A38" s="691"/>
      <c r="B38" s="452"/>
      <c r="C38" s="1704">
        <v>4110</v>
      </c>
      <c r="D38" s="1705" t="s">
        <v>42</v>
      </c>
      <c r="E38" s="1706">
        <v>44917</v>
      </c>
      <c r="F38" s="1706">
        <v>44917</v>
      </c>
      <c r="G38" s="1707">
        <f t="shared" si="0"/>
        <v>100</v>
      </c>
      <c r="H38" s="1708">
        <v>0</v>
      </c>
      <c r="I38" s="1709">
        <f t="shared" si="1"/>
        <v>0</v>
      </c>
      <c r="J38" s="1709">
        <f t="shared" si="2"/>
        <v>0</v>
      </c>
      <c r="K38" s="1710"/>
    </row>
    <row r="39" spans="1:11" s="32" customFormat="1" ht="28.95" customHeight="1" x14ac:dyDescent="0.25">
      <c r="A39" s="691"/>
      <c r="B39" s="452"/>
      <c r="C39" s="1698">
        <v>4120</v>
      </c>
      <c r="D39" s="1711" t="s">
        <v>286</v>
      </c>
      <c r="E39" s="1700">
        <v>6317</v>
      </c>
      <c r="F39" s="1700">
        <v>6317</v>
      </c>
      <c r="G39" s="1681">
        <f t="shared" si="0"/>
        <v>100</v>
      </c>
      <c r="H39" s="1701">
        <v>0</v>
      </c>
      <c r="I39" s="1702">
        <f t="shared" si="1"/>
        <v>0</v>
      </c>
      <c r="J39" s="1702">
        <f t="shared" si="2"/>
        <v>0</v>
      </c>
      <c r="K39" s="1703"/>
    </row>
    <row r="40" spans="1:11" s="32" customFormat="1" ht="12.75" customHeight="1" x14ac:dyDescent="0.25">
      <c r="A40" s="691"/>
      <c r="B40" s="452"/>
      <c r="C40" s="1698">
        <v>4210</v>
      </c>
      <c r="D40" s="1699" t="s">
        <v>31</v>
      </c>
      <c r="E40" s="1700">
        <v>10000</v>
      </c>
      <c r="F40" s="1700">
        <v>10000</v>
      </c>
      <c r="G40" s="1681">
        <f t="shared" si="0"/>
        <v>100</v>
      </c>
      <c r="H40" s="1701">
        <v>0</v>
      </c>
      <c r="I40" s="1712">
        <f>SUM(H40/F40*100)</f>
        <v>0</v>
      </c>
      <c r="J40" s="1712">
        <f>SUM(H40/E40*100)</f>
        <v>0</v>
      </c>
      <c r="K40" s="1703"/>
    </row>
    <row r="41" spans="1:11" s="32" customFormat="1" ht="12.75" customHeight="1" x14ac:dyDescent="0.25">
      <c r="A41" s="691"/>
      <c r="B41" s="452"/>
      <c r="C41" s="1698">
        <v>4220</v>
      </c>
      <c r="D41" s="1699" t="s">
        <v>157</v>
      </c>
      <c r="E41" s="1700">
        <v>1500</v>
      </c>
      <c r="F41" s="1700">
        <v>1500</v>
      </c>
      <c r="G41" s="1681">
        <f t="shared" si="0"/>
        <v>100</v>
      </c>
      <c r="H41" s="1701">
        <v>0</v>
      </c>
      <c r="I41" s="1712">
        <f>SUM(H41/F41*100)</f>
        <v>0</v>
      </c>
      <c r="J41" s="1712">
        <f>SUM(H41/E41*100)</f>
        <v>0</v>
      </c>
      <c r="K41" s="1703"/>
    </row>
    <row r="42" spans="1:11" s="32" customFormat="1" ht="12.75" customHeight="1" x14ac:dyDescent="0.25">
      <c r="A42" s="691"/>
      <c r="B42" s="452"/>
      <c r="C42" s="1698">
        <v>4240</v>
      </c>
      <c r="D42" s="1699" t="s">
        <v>86</v>
      </c>
      <c r="E42" s="1700">
        <v>35080</v>
      </c>
      <c r="F42" s="1700">
        <v>35080</v>
      </c>
      <c r="G42" s="1681">
        <f t="shared" si="0"/>
        <v>100</v>
      </c>
      <c r="H42" s="1701">
        <v>0</v>
      </c>
      <c r="I42" s="1712">
        <f>SUM(H42/F42*100)</f>
        <v>0</v>
      </c>
      <c r="J42" s="1712">
        <f>SUM(H42/E42*100)</f>
        <v>0</v>
      </c>
      <c r="K42" s="1703"/>
    </row>
    <row r="43" spans="1:11" s="32" customFormat="1" ht="12.75" customHeight="1" x14ac:dyDescent="0.25">
      <c r="A43" s="691"/>
      <c r="B43" s="452"/>
      <c r="C43" s="1698">
        <v>4260</v>
      </c>
      <c r="D43" s="1699" t="s">
        <v>46</v>
      </c>
      <c r="E43" s="1700">
        <v>31278</v>
      </c>
      <c r="F43" s="1700">
        <v>31278</v>
      </c>
      <c r="G43" s="1681">
        <f t="shared" si="0"/>
        <v>100</v>
      </c>
      <c r="H43" s="1701">
        <v>0</v>
      </c>
      <c r="I43" s="1712">
        <f>SUM(H43/F43*100)</f>
        <v>0</v>
      </c>
      <c r="J43" s="1712">
        <f>SUM(H43/E43*100)</f>
        <v>0</v>
      </c>
      <c r="K43" s="1703"/>
    </row>
    <row r="44" spans="1:11" s="32" customFormat="1" ht="12.75" hidden="1" customHeight="1" x14ac:dyDescent="0.25">
      <c r="A44" s="691"/>
      <c r="B44" s="452"/>
      <c r="C44" s="1698">
        <v>4300</v>
      </c>
      <c r="D44" s="1713" t="s">
        <v>22</v>
      </c>
      <c r="E44" s="1700"/>
      <c r="F44" s="1700"/>
      <c r="G44" s="1681" t="e">
        <f t="shared" si="0"/>
        <v>#DIV/0!</v>
      </c>
      <c r="H44" s="1701"/>
      <c r="I44" s="1712" t="e">
        <f>SUM(H44/F44*100)</f>
        <v>#DIV/0!</v>
      </c>
      <c r="J44" s="1712" t="e">
        <f>SUM(H44/E44*100)</f>
        <v>#DIV/0!</v>
      </c>
      <c r="K44" s="1703"/>
    </row>
    <row r="45" spans="1:11" s="33" customFormat="1" ht="12.75" customHeight="1" x14ac:dyDescent="0.25">
      <c r="A45" s="1337"/>
      <c r="B45" s="1470"/>
      <c r="C45" s="1714">
        <v>4440</v>
      </c>
      <c r="D45" s="1715" t="s">
        <v>55</v>
      </c>
      <c r="E45" s="1716">
        <v>6846</v>
      </c>
      <c r="F45" s="1716">
        <v>6846</v>
      </c>
      <c r="G45" s="1717">
        <f t="shared" si="0"/>
        <v>100</v>
      </c>
      <c r="H45" s="1718">
        <v>0</v>
      </c>
      <c r="I45" s="1719">
        <f t="shared" si="1"/>
        <v>0</v>
      </c>
      <c r="J45" s="1719">
        <f t="shared" si="2"/>
        <v>0</v>
      </c>
      <c r="K45" s="1720"/>
    </row>
    <row r="46" spans="1:11" s="33" customFormat="1" ht="21" customHeight="1" x14ac:dyDescent="0.25">
      <c r="A46" s="701"/>
      <c r="B46" s="467"/>
      <c r="C46" s="1692">
        <v>4780</v>
      </c>
      <c r="D46" s="1512" t="s">
        <v>135</v>
      </c>
      <c r="E46" s="1693">
        <v>3871</v>
      </c>
      <c r="F46" s="1693">
        <v>3871</v>
      </c>
      <c r="G46" s="1694">
        <f t="shared" si="0"/>
        <v>100</v>
      </c>
      <c r="H46" s="1695">
        <v>0</v>
      </c>
      <c r="I46" s="1696">
        <f t="shared" si="1"/>
        <v>0</v>
      </c>
      <c r="J46" s="1696">
        <f t="shared" si="2"/>
        <v>0</v>
      </c>
      <c r="K46" s="1697"/>
    </row>
    <row r="47" spans="1:11" s="33" customFormat="1" ht="12.75" hidden="1" customHeight="1" x14ac:dyDescent="0.25">
      <c r="A47" s="701"/>
      <c r="B47" s="467"/>
      <c r="C47" s="1342"/>
      <c r="D47" s="1343" t="s">
        <v>136</v>
      </c>
      <c r="E47" s="1344">
        <f>SUM(E48:E49)</f>
        <v>0</v>
      </c>
      <c r="F47" s="1344">
        <f>SUM(F48:F49)</f>
        <v>0</v>
      </c>
      <c r="G47" s="1345"/>
      <c r="H47" s="1624">
        <f>SUM(H48:H49)</f>
        <v>0</v>
      </c>
      <c r="I47" s="1345"/>
      <c r="J47" s="1345"/>
      <c r="K47" s="1625"/>
    </row>
    <row r="48" spans="1:11" s="33" customFormat="1" ht="12.75" hidden="1" customHeight="1" x14ac:dyDescent="0.25">
      <c r="A48" s="701"/>
      <c r="B48" s="467"/>
      <c r="C48" s="466">
        <v>4010</v>
      </c>
      <c r="D48" s="428" t="s">
        <v>39</v>
      </c>
      <c r="E48" s="1324"/>
      <c r="F48" s="1324"/>
      <c r="G48" s="1271"/>
      <c r="H48" s="1335"/>
      <c r="I48" s="1271"/>
      <c r="J48" s="1271"/>
      <c r="K48" s="1326"/>
    </row>
    <row r="49" spans="1:11" s="33" customFormat="1" ht="12.75" hidden="1" customHeight="1" x14ac:dyDescent="0.25">
      <c r="A49" s="701"/>
      <c r="B49" s="467"/>
      <c r="C49" s="452">
        <v>4110</v>
      </c>
      <c r="D49" s="1626" t="s">
        <v>42</v>
      </c>
      <c r="E49" s="705"/>
      <c r="F49" s="705"/>
      <c r="G49" s="462"/>
      <c r="H49" s="467"/>
      <c r="I49" s="462"/>
      <c r="J49" s="462"/>
      <c r="K49" s="463"/>
    </row>
    <row r="50" spans="1:11" s="33" customFormat="1" ht="19.95" customHeight="1" x14ac:dyDescent="0.25">
      <c r="A50" s="701"/>
      <c r="B50" s="1340">
        <v>80115</v>
      </c>
      <c r="C50" s="1329"/>
      <c r="D50" s="1321" t="s">
        <v>255</v>
      </c>
      <c r="E50" s="1336">
        <f>SUM(E51+E73)</f>
        <v>4364747</v>
      </c>
      <c r="F50" s="1336">
        <f>SUM(F51+F73)</f>
        <v>4364747</v>
      </c>
      <c r="G50" s="1319">
        <f t="shared" ref="G50:G51" si="3">SUM(F50/E50*100)</f>
        <v>100</v>
      </c>
      <c r="H50" s="1336">
        <f>SUM(H51+H73)</f>
        <v>5527204</v>
      </c>
      <c r="I50" s="1319">
        <f t="shared" ref="I50" si="4">SUM(H50/F50*100)</f>
        <v>126.63286096536636</v>
      </c>
      <c r="J50" s="1319">
        <f t="shared" ref="J50:J51" si="5">SUM(H50/E50*100)</f>
        <v>126.63286096536636</v>
      </c>
      <c r="K50" s="1331"/>
    </row>
    <row r="51" spans="1:11" s="33" customFormat="1" ht="12.75" customHeight="1" x14ac:dyDescent="0.25">
      <c r="A51" s="701"/>
      <c r="B51" s="467"/>
      <c r="C51" s="1104"/>
      <c r="D51" s="1346" t="s">
        <v>141</v>
      </c>
      <c r="E51" s="1157">
        <f t="shared" ref="E51:F51" si="6">SUM(E52:E72)</f>
        <v>2253724</v>
      </c>
      <c r="F51" s="1157">
        <f t="shared" si="6"/>
        <v>2253724</v>
      </c>
      <c r="G51" s="1315">
        <f t="shared" si="3"/>
        <v>100</v>
      </c>
      <c r="H51" s="1627">
        <f>SUM(H52:H72)</f>
        <v>2809079</v>
      </c>
      <c r="I51" s="1315">
        <f t="shared" ref="I51" si="7">SUM(H51/F51*100)</f>
        <v>124.64165975958015</v>
      </c>
      <c r="J51" s="1315">
        <f t="shared" si="5"/>
        <v>124.64165975958015</v>
      </c>
      <c r="K51" s="1133"/>
    </row>
    <row r="52" spans="1:11" s="33" customFormat="1" ht="12.75" customHeight="1" x14ac:dyDescent="0.25">
      <c r="A52" s="701"/>
      <c r="B52" s="467"/>
      <c r="C52" s="744">
        <v>3020</v>
      </c>
      <c r="D52" s="283" t="s">
        <v>37</v>
      </c>
      <c r="E52" s="773">
        <v>3508</v>
      </c>
      <c r="F52" s="773">
        <v>3508</v>
      </c>
      <c r="G52" s="454">
        <f t="shared" ref="G52:G72" si="8">SUM(F52/E52*100)</f>
        <v>100</v>
      </c>
      <c r="H52" s="778">
        <v>2108</v>
      </c>
      <c r="I52" s="454">
        <f t="shared" ref="I52:I72" si="9">SUM(H52/F52*100)</f>
        <v>60.091220068415055</v>
      </c>
      <c r="J52" s="454">
        <f t="shared" ref="J52:J72" si="10">SUM(H52/E52*100)</f>
        <v>60.091220068415055</v>
      </c>
      <c r="K52" s="774"/>
    </row>
    <row r="53" spans="1:11" s="33" customFormat="1" ht="12.75" customHeight="1" x14ac:dyDescent="0.25">
      <c r="A53" s="701"/>
      <c r="B53" s="467"/>
      <c r="C53" s="466">
        <v>4010</v>
      </c>
      <c r="D53" s="428" t="s">
        <v>39</v>
      </c>
      <c r="E53" s="697">
        <v>1532195</v>
      </c>
      <c r="F53" s="697">
        <v>1532195</v>
      </c>
      <c r="G53" s="692">
        <f t="shared" si="8"/>
        <v>100</v>
      </c>
      <c r="H53" s="698">
        <v>1966331</v>
      </c>
      <c r="I53" s="692">
        <f t="shared" si="9"/>
        <v>128.33425249397106</v>
      </c>
      <c r="J53" s="692">
        <f t="shared" si="10"/>
        <v>128.33425249397106</v>
      </c>
      <c r="K53" s="706"/>
    </row>
    <row r="54" spans="1:11" s="33" customFormat="1" ht="12.75" customHeight="1" x14ac:dyDescent="0.25">
      <c r="A54" s="701"/>
      <c r="B54" s="467"/>
      <c r="C54" s="466">
        <v>4040</v>
      </c>
      <c r="D54" s="428" t="s">
        <v>41</v>
      </c>
      <c r="E54" s="697">
        <v>92389</v>
      </c>
      <c r="F54" s="697">
        <v>92389</v>
      </c>
      <c r="G54" s="692">
        <f t="shared" si="8"/>
        <v>100</v>
      </c>
      <c r="H54" s="698">
        <v>126352</v>
      </c>
      <c r="I54" s="692">
        <f t="shared" si="9"/>
        <v>136.76086980051738</v>
      </c>
      <c r="J54" s="692">
        <f t="shared" si="10"/>
        <v>136.76086980051738</v>
      </c>
      <c r="K54" s="706"/>
    </row>
    <row r="55" spans="1:11" s="33" customFormat="1" ht="12.75" customHeight="1" x14ac:dyDescent="0.25">
      <c r="A55" s="701"/>
      <c r="B55" s="467"/>
      <c r="C55" s="466">
        <v>4110</v>
      </c>
      <c r="D55" s="428" t="s">
        <v>42</v>
      </c>
      <c r="E55" s="697">
        <v>280209</v>
      </c>
      <c r="F55" s="697">
        <v>280209</v>
      </c>
      <c r="G55" s="692">
        <f t="shared" si="8"/>
        <v>100</v>
      </c>
      <c r="H55" s="698">
        <v>341222</v>
      </c>
      <c r="I55" s="692">
        <f t="shared" si="9"/>
        <v>121.77410432926851</v>
      </c>
      <c r="J55" s="692">
        <f t="shared" si="10"/>
        <v>121.77410432926851</v>
      </c>
      <c r="K55" s="706"/>
    </row>
    <row r="56" spans="1:11" s="33" customFormat="1" ht="26.4" customHeight="1" x14ac:dyDescent="0.25">
      <c r="A56" s="701"/>
      <c r="B56" s="467"/>
      <c r="C56" s="466">
        <v>4120</v>
      </c>
      <c r="D56" s="178" t="s">
        <v>286</v>
      </c>
      <c r="E56" s="697">
        <v>39753</v>
      </c>
      <c r="F56" s="697">
        <v>39753</v>
      </c>
      <c r="G56" s="692">
        <f t="shared" si="8"/>
        <v>100</v>
      </c>
      <c r="H56" s="698">
        <v>48633</v>
      </c>
      <c r="I56" s="692">
        <f t="shared" si="9"/>
        <v>122.33793675948985</v>
      </c>
      <c r="J56" s="692">
        <f t="shared" si="10"/>
        <v>122.33793675948985</v>
      </c>
      <c r="K56" s="706"/>
    </row>
    <row r="57" spans="1:11" s="33" customFormat="1" ht="12.75" customHeight="1" x14ac:dyDescent="0.25">
      <c r="A57" s="701"/>
      <c r="B57" s="467"/>
      <c r="C57" s="466">
        <v>4170</v>
      </c>
      <c r="D57" s="428" t="s">
        <v>45</v>
      </c>
      <c r="E57" s="697">
        <v>2205</v>
      </c>
      <c r="F57" s="697">
        <v>2205</v>
      </c>
      <c r="G57" s="692">
        <f t="shared" si="8"/>
        <v>100</v>
      </c>
      <c r="H57" s="698">
        <v>11200</v>
      </c>
      <c r="I57" s="692">
        <f t="shared" si="9"/>
        <v>507.93650793650789</v>
      </c>
      <c r="J57" s="692">
        <f t="shared" si="10"/>
        <v>507.93650793650789</v>
      </c>
      <c r="K57" s="706"/>
    </row>
    <row r="58" spans="1:11" s="33" customFormat="1" ht="12.75" customHeight="1" x14ac:dyDescent="0.25">
      <c r="A58" s="701"/>
      <c r="B58" s="467"/>
      <c r="C58" s="466">
        <v>4210</v>
      </c>
      <c r="D58" s="428" t="s">
        <v>31</v>
      </c>
      <c r="E58" s="697">
        <v>37756</v>
      </c>
      <c r="F58" s="697">
        <v>37756</v>
      </c>
      <c r="G58" s="692">
        <f t="shared" si="8"/>
        <v>100</v>
      </c>
      <c r="H58" s="698">
        <v>37756</v>
      </c>
      <c r="I58" s="692">
        <f t="shared" si="9"/>
        <v>100</v>
      </c>
      <c r="J58" s="692">
        <f t="shared" si="10"/>
        <v>100</v>
      </c>
      <c r="K58" s="706"/>
    </row>
    <row r="59" spans="1:11" s="33" customFormat="1" ht="12.75" customHeight="1" x14ac:dyDescent="0.25">
      <c r="A59" s="701"/>
      <c r="B59" s="467"/>
      <c r="C59" s="466">
        <v>4240</v>
      </c>
      <c r="D59" s="428" t="s">
        <v>86</v>
      </c>
      <c r="E59" s="697">
        <v>5680</v>
      </c>
      <c r="F59" s="697">
        <v>5680</v>
      </c>
      <c r="G59" s="692">
        <f t="shared" si="8"/>
        <v>100</v>
      </c>
      <c r="H59" s="698">
        <v>5680</v>
      </c>
      <c r="I59" s="692">
        <f t="shared" si="9"/>
        <v>100</v>
      </c>
      <c r="J59" s="692">
        <f t="shared" si="10"/>
        <v>100</v>
      </c>
      <c r="K59" s="706"/>
    </row>
    <row r="60" spans="1:11" s="33" customFormat="1" ht="12.75" customHeight="1" x14ac:dyDescent="0.25">
      <c r="A60" s="701"/>
      <c r="B60" s="467"/>
      <c r="C60" s="466">
        <v>4260</v>
      </c>
      <c r="D60" s="428" t="s">
        <v>46</v>
      </c>
      <c r="E60" s="697">
        <v>104794</v>
      </c>
      <c r="F60" s="697">
        <v>104794</v>
      </c>
      <c r="G60" s="692">
        <f t="shared" si="8"/>
        <v>100</v>
      </c>
      <c r="H60" s="698">
        <v>108606</v>
      </c>
      <c r="I60" s="692">
        <f t="shared" si="9"/>
        <v>103.63761284042981</v>
      </c>
      <c r="J60" s="692">
        <f t="shared" si="10"/>
        <v>103.63761284042981</v>
      </c>
      <c r="K60" s="706"/>
    </row>
    <row r="61" spans="1:11" s="33" customFormat="1" ht="12.75" customHeight="1" x14ac:dyDescent="0.25">
      <c r="A61" s="701"/>
      <c r="B61" s="467"/>
      <c r="C61" s="466">
        <v>4270</v>
      </c>
      <c r="D61" s="428" t="s">
        <v>47</v>
      </c>
      <c r="E61" s="697">
        <v>43300</v>
      </c>
      <c r="F61" s="697">
        <v>43300</v>
      </c>
      <c r="G61" s="692">
        <f t="shared" si="8"/>
        <v>100</v>
      </c>
      <c r="H61" s="698">
        <v>43300</v>
      </c>
      <c r="I61" s="692">
        <f t="shared" si="9"/>
        <v>100</v>
      </c>
      <c r="J61" s="692">
        <f t="shared" si="10"/>
        <v>100</v>
      </c>
      <c r="K61" s="706"/>
    </row>
    <row r="62" spans="1:11" s="33" customFormat="1" ht="12.75" customHeight="1" x14ac:dyDescent="0.25">
      <c r="A62" s="701"/>
      <c r="B62" s="467"/>
      <c r="C62" s="466">
        <v>4280</v>
      </c>
      <c r="D62" s="428" t="s">
        <v>48</v>
      </c>
      <c r="E62" s="697">
        <v>1991</v>
      </c>
      <c r="F62" s="697">
        <v>1991</v>
      </c>
      <c r="G62" s="692">
        <f t="shared" si="8"/>
        <v>100</v>
      </c>
      <c r="H62" s="698">
        <v>1991</v>
      </c>
      <c r="I62" s="692">
        <f t="shared" si="9"/>
        <v>100</v>
      </c>
      <c r="J62" s="692">
        <f t="shared" si="10"/>
        <v>100</v>
      </c>
      <c r="K62" s="706"/>
    </row>
    <row r="63" spans="1:11" s="33" customFormat="1" ht="12.75" customHeight="1" x14ac:dyDescent="0.25">
      <c r="A63" s="701"/>
      <c r="B63" s="467"/>
      <c r="C63" s="466">
        <v>4300</v>
      </c>
      <c r="D63" s="776" t="s">
        <v>22</v>
      </c>
      <c r="E63" s="697">
        <v>28450</v>
      </c>
      <c r="F63" s="697">
        <v>28450</v>
      </c>
      <c r="G63" s="692">
        <f t="shared" si="8"/>
        <v>100</v>
      </c>
      <c r="H63" s="698">
        <v>28450</v>
      </c>
      <c r="I63" s="692">
        <f t="shared" si="9"/>
        <v>100</v>
      </c>
      <c r="J63" s="692">
        <f t="shared" si="10"/>
        <v>100</v>
      </c>
      <c r="K63" s="706"/>
    </row>
    <row r="64" spans="1:11" s="33" customFormat="1" ht="12.75" customHeight="1" x14ac:dyDescent="0.25">
      <c r="A64" s="701"/>
      <c r="B64" s="467"/>
      <c r="C64" s="466">
        <v>4360</v>
      </c>
      <c r="D64" s="776" t="s">
        <v>227</v>
      </c>
      <c r="E64" s="697">
        <v>3393</v>
      </c>
      <c r="F64" s="697">
        <v>3393</v>
      </c>
      <c r="G64" s="692">
        <f t="shared" si="8"/>
        <v>100</v>
      </c>
      <c r="H64" s="698">
        <v>3793</v>
      </c>
      <c r="I64" s="692">
        <f t="shared" si="9"/>
        <v>111.78897730621868</v>
      </c>
      <c r="J64" s="692">
        <f t="shared" si="10"/>
        <v>111.78897730621868</v>
      </c>
      <c r="K64" s="706"/>
    </row>
    <row r="65" spans="1:11" s="33" customFormat="1" ht="12.75" customHeight="1" x14ac:dyDescent="0.25">
      <c r="A65" s="701"/>
      <c r="B65" s="467"/>
      <c r="C65" s="466">
        <v>4410</v>
      </c>
      <c r="D65" s="428" t="s">
        <v>54</v>
      </c>
      <c r="E65" s="697">
        <v>5080</v>
      </c>
      <c r="F65" s="697">
        <v>5080</v>
      </c>
      <c r="G65" s="692">
        <f t="shared" si="8"/>
        <v>100</v>
      </c>
      <c r="H65" s="698">
        <v>5080</v>
      </c>
      <c r="I65" s="692">
        <f t="shared" si="9"/>
        <v>100</v>
      </c>
      <c r="J65" s="692">
        <f t="shared" si="10"/>
        <v>100</v>
      </c>
      <c r="K65" s="706"/>
    </row>
    <row r="66" spans="1:11" s="33" customFormat="1" ht="12.75" customHeight="1" x14ac:dyDescent="0.25">
      <c r="A66" s="701"/>
      <c r="B66" s="467"/>
      <c r="C66" s="177">
        <v>4420</v>
      </c>
      <c r="D66" s="251" t="s">
        <v>103</v>
      </c>
      <c r="E66" s="697">
        <v>500</v>
      </c>
      <c r="F66" s="697">
        <v>500</v>
      </c>
      <c r="G66" s="692">
        <f t="shared" si="8"/>
        <v>100</v>
      </c>
      <c r="H66" s="698">
        <v>500</v>
      </c>
      <c r="I66" s="692">
        <f t="shared" si="9"/>
        <v>100</v>
      </c>
      <c r="J66" s="692">
        <f t="shared" si="10"/>
        <v>100</v>
      </c>
      <c r="K66" s="706"/>
    </row>
    <row r="67" spans="1:11" s="33" customFormat="1" ht="12.75" customHeight="1" x14ac:dyDescent="0.25">
      <c r="A67" s="701"/>
      <c r="B67" s="467"/>
      <c r="C67" s="466">
        <v>4440</v>
      </c>
      <c r="D67" s="428" t="s">
        <v>55</v>
      </c>
      <c r="E67" s="697">
        <v>65138</v>
      </c>
      <c r="F67" s="697">
        <v>65138</v>
      </c>
      <c r="G67" s="692">
        <f t="shared" si="8"/>
        <v>100</v>
      </c>
      <c r="H67" s="698">
        <v>70694</v>
      </c>
      <c r="I67" s="692">
        <f t="shared" si="9"/>
        <v>108.52958334612669</v>
      </c>
      <c r="J67" s="692">
        <f t="shared" si="10"/>
        <v>108.52958334612669</v>
      </c>
      <c r="K67" s="706"/>
    </row>
    <row r="68" spans="1:11" s="33" customFormat="1" ht="12.75" customHeight="1" x14ac:dyDescent="0.25">
      <c r="A68" s="701"/>
      <c r="B68" s="467"/>
      <c r="C68" s="466">
        <v>4480</v>
      </c>
      <c r="D68" s="428" t="s">
        <v>56</v>
      </c>
      <c r="E68" s="697">
        <v>821</v>
      </c>
      <c r="F68" s="697">
        <v>821</v>
      </c>
      <c r="G68" s="692">
        <f t="shared" si="8"/>
        <v>100</v>
      </c>
      <c r="H68" s="698">
        <v>821</v>
      </c>
      <c r="I68" s="692">
        <f t="shared" si="9"/>
        <v>100</v>
      </c>
      <c r="J68" s="692">
        <f t="shared" si="10"/>
        <v>100</v>
      </c>
      <c r="K68" s="706"/>
    </row>
    <row r="69" spans="1:11" s="33" customFormat="1" ht="12.75" customHeight="1" x14ac:dyDescent="0.25">
      <c r="A69" s="701"/>
      <c r="B69" s="467"/>
      <c r="C69" s="466">
        <v>4520</v>
      </c>
      <c r="D69" s="178" t="s">
        <v>58</v>
      </c>
      <c r="E69" s="697">
        <v>1350</v>
      </c>
      <c r="F69" s="697">
        <v>1350</v>
      </c>
      <c r="G69" s="692">
        <f t="shared" si="8"/>
        <v>100</v>
      </c>
      <c r="H69" s="698">
        <v>1350</v>
      </c>
      <c r="I69" s="692">
        <f t="shared" si="9"/>
        <v>100</v>
      </c>
      <c r="J69" s="692">
        <f t="shared" si="10"/>
        <v>100</v>
      </c>
      <c r="K69" s="706"/>
    </row>
    <row r="70" spans="1:11" s="33" customFormat="1" ht="12.75" customHeight="1" x14ac:dyDescent="0.25">
      <c r="A70" s="701"/>
      <c r="B70" s="467"/>
      <c r="C70" s="177">
        <v>4610</v>
      </c>
      <c r="D70" s="251" t="s">
        <v>93</v>
      </c>
      <c r="E70" s="697">
        <v>142</v>
      </c>
      <c r="F70" s="697">
        <v>142</v>
      </c>
      <c r="G70" s="692">
        <f t="shared" si="8"/>
        <v>100</v>
      </c>
      <c r="H70" s="698">
        <v>142</v>
      </c>
      <c r="I70" s="692">
        <f t="shared" si="9"/>
        <v>100</v>
      </c>
      <c r="J70" s="692">
        <f t="shared" si="10"/>
        <v>100</v>
      </c>
      <c r="K70" s="706"/>
    </row>
    <row r="71" spans="1:11" s="33" customFormat="1" ht="12.75" customHeight="1" x14ac:dyDescent="0.25">
      <c r="A71" s="701"/>
      <c r="B71" s="467"/>
      <c r="C71" s="466">
        <v>4700</v>
      </c>
      <c r="D71" s="178" t="s">
        <v>60</v>
      </c>
      <c r="E71" s="697">
        <v>5070</v>
      </c>
      <c r="F71" s="697">
        <v>5070</v>
      </c>
      <c r="G71" s="692">
        <f t="shared" si="8"/>
        <v>100</v>
      </c>
      <c r="H71" s="698">
        <v>5070</v>
      </c>
      <c r="I71" s="692">
        <f t="shared" si="9"/>
        <v>100</v>
      </c>
      <c r="J71" s="692">
        <f t="shared" si="10"/>
        <v>100</v>
      </c>
      <c r="K71" s="706"/>
    </row>
    <row r="72" spans="1:11" s="33" customFormat="1" ht="12.75" hidden="1" customHeight="1" x14ac:dyDescent="0.25">
      <c r="A72" s="701"/>
      <c r="B72" s="467"/>
      <c r="C72" s="699">
        <v>6050</v>
      </c>
      <c r="D72" s="1374" t="s">
        <v>61</v>
      </c>
      <c r="E72" s="700"/>
      <c r="F72" s="700"/>
      <c r="G72" s="692" t="e">
        <f t="shared" si="8"/>
        <v>#DIV/0!</v>
      </c>
      <c r="H72" s="698"/>
      <c r="I72" s="692" t="e">
        <f t="shared" si="9"/>
        <v>#DIV/0!</v>
      </c>
      <c r="J72" s="692" t="e">
        <f t="shared" si="10"/>
        <v>#DIV/0!</v>
      </c>
      <c r="K72" s="469"/>
    </row>
    <row r="73" spans="1:11" s="33" customFormat="1" ht="12.75" customHeight="1" x14ac:dyDescent="0.25">
      <c r="A73" s="701"/>
      <c r="B73" s="467"/>
      <c r="C73" s="1102"/>
      <c r="D73" s="1103" t="s">
        <v>143</v>
      </c>
      <c r="E73" s="1628">
        <f t="shared" ref="E73:F73" si="11">SUM(E74:E92)</f>
        <v>2111023</v>
      </c>
      <c r="F73" s="1628">
        <f t="shared" si="11"/>
        <v>2111023</v>
      </c>
      <c r="G73" s="456">
        <f t="shared" si="0"/>
        <v>100</v>
      </c>
      <c r="H73" s="1629">
        <f>SUM(H74:H92)</f>
        <v>2718125</v>
      </c>
      <c r="I73" s="456">
        <f t="shared" ref="I73:I74" si="12">SUM(H73/F73*100)</f>
        <v>128.75866345369047</v>
      </c>
      <c r="J73" s="925">
        <f t="shared" ref="J73:J74" si="13">SUM(H73/E73*100)</f>
        <v>128.75866345369047</v>
      </c>
      <c r="K73" s="1630"/>
    </row>
    <row r="74" spans="1:11" s="33" customFormat="1" ht="12.75" customHeight="1" x14ac:dyDescent="0.25">
      <c r="A74" s="701"/>
      <c r="B74" s="467"/>
      <c r="C74" s="1140">
        <v>3020</v>
      </c>
      <c r="D74" s="1631" t="s">
        <v>37</v>
      </c>
      <c r="E74" s="1141">
        <v>2840</v>
      </c>
      <c r="F74" s="1141">
        <v>2840</v>
      </c>
      <c r="G74" s="1142">
        <f>SUM(F74/E74*100)</f>
        <v>100</v>
      </c>
      <c r="H74" s="1175">
        <v>3856</v>
      </c>
      <c r="I74" s="1142">
        <f t="shared" si="12"/>
        <v>135.77464788732394</v>
      </c>
      <c r="J74" s="1142">
        <f t="shared" si="13"/>
        <v>135.77464788732394</v>
      </c>
      <c r="K74" s="1139"/>
    </row>
    <row r="75" spans="1:11" s="33" customFormat="1" ht="12.75" customHeight="1" x14ac:dyDescent="0.25">
      <c r="A75" s="701"/>
      <c r="B75" s="467"/>
      <c r="C75" s="466">
        <v>4010</v>
      </c>
      <c r="D75" s="428" t="s">
        <v>39</v>
      </c>
      <c r="E75" s="697">
        <v>1346352</v>
      </c>
      <c r="F75" s="697">
        <v>1346352</v>
      </c>
      <c r="G75" s="692">
        <f t="shared" ref="G75:G92" si="14">SUM(F75/E75*100)</f>
        <v>100</v>
      </c>
      <c r="H75" s="698">
        <v>1841845</v>
      </c>
      <c r="I75" s="692">
        <f t="shared" ref="I75:I92" si="15">SUM(H75/F75*100)</f>
        <v>136.80263408083474</v>
      </c>
      <c r="J75" s="692">
        <f t="shared" ref="J75:J93" si="16">SUM(H75/E75*100)</f>
        <v>136.80263408083474</v>
      </c>
      <c r="K75" s="706"/>
    </row>
    <row r="76" spans="1:11" s="33" customFormat="1" ht="12.75" customHeight="1" x14ac:dyDescent="0.25">
      <c r="A76" s="701"/>
      <c r="B76" s="467"/>
      <c r="C76" s="466">
        <v>4040</v>
      </c>
      <c r="D76" s="428" t="s">
        <v>41</v>
      </c>
      <c r="E76" s="697">
        <v>96038</v>
      </c>
      <c r="F76" s="697">
        <v>96038</v>
      </c>
      <c r="G76" s="692">
        <f t="shared" si="14"/>
        <v>100</v>
      </c>
      <c r="H76" s="698">
        <v>109340</v>
      </c>
      <c r="I76" s="692">
        <f t="shared" si="15"/>
        <v>113.85076740456903</v>
      </c>
      <c r="J76" s="692">
        <f t="shared" si="16"/>
        <v>113.85076740456903</v>
      </c>
      <c r="K76" s="706"/>
    </row>
    <row r="77" spans="1:11" s="33" customFormat="1" ht="12.75" customHeight="1" x14ac:dyDescent="0.25">
      <c r="A77" s="701"/>
      <c r="B77" s="467"/>
      <c r="C77" s="466">
        <v>4110</v>
      </c>
      <c r="D77" s="428" t="s">
        <v>42</v>
      </c>
      <c r="E77" s="697">
        <v>247328</v>
      </c>
      <c r="F77" s="697">
        <v>247328</v>
      </c>
      <c r="G77" s="692">
        <f t="shared" si="14"/>
        <v>100</v>
      </c>
      <c r="H77" s="698">
        <v>329570</v>
      </c>
      <c r="I77" s="692">
        <f t="shared" si="15"/>
        <v>133.2521995083452</v>
      </c>
      <c r="J77" s="692">
        <f t="shared" si="16"/>
        <v>133.2521995083452</v>
      </c>
      <c r="K77" s="706"/>
    </row>
    <row r="78" spans="1:11" s="33" customFormat="1" ht="29.4" customHeight="1" x14ac:dyDescent="0.25">
      <c r="A78" s="701"/>
      <c r="B78" s="467"/>
      <c r="C78" s="466">
        <v>4120</v>
      </c>
      <c r="D78" s="178" t="s">
        <v>286</v>
      </c>
      <c r="E78" s="697">
        <v>35157</v>
      </c>
      <c r="F78" s="697">
        <v>35157</v>
      </c>
      <c r="G78" s="692">
        <f t="shared" si="14"/>
        <v>100</v>
      </c>
      <c r="H78" s="698">
        <v>46970</v>
      </c>
      <c r="I78" s="692">
        <f t="shared" si="15"/>
        <v>133.60070540717354</v>
      </c>
      <c r="J78" s="692">
        <f t="shared" si="16"/>
        <v>133.60070540717354</v>
      </c>
      <c r="K78" s="706"/>
    </row>
    <row r="79" spans="1:11" s="33" customFormat="1" ht="12.75" customHeight="1" x14ac:dyDescent="0.25">
      <c r="A79" s="701"/>
      <c r="B79" s="467"/>
      <c r="C79" s="466">
        <v>4170</v>
      </c>
      <c r="D79" s="428" t="s">
        <v>45</v>
      </c>
      <c r="E79" s="697">
        <v>1269</v>
      </c>
      <c r="F79" s="697">
        <v>1269</v>
      </c>
      <c r="G79" s="692">
        <f t="shared" si="14"/>
        <v>100</v>
      </c>
      <c r="H79" s="698">
        <v>4875</v>
      </c>
      <c r="I79" s="692">
        <f t="shared" si="15"/>
        <v>384.16075650118205</v>
      </c>
      <c r="J79" s="692">
        <f t="shared" si="16"/>
        <v>384.16075650118205</v>
      </c>
      <c r="K79" s="706"/>
    </row>
    <row r="80" spans="1:11" s="33" customFormat="1" ht="12.75" customHeight="1" x14ac:dyDescent="0.25">
      <c r="A80" s="701"/>
      <c r="B80" s="467"/>
      <c r="C80" s="466">
        <v>4210</v>
      </c>
      <c r="D80" s="428" t="s">
        <v>31</v>
      </c>
      <c r="E80" s="697">
        <v>61860</v>
      </c>
      <c r="F80" s="697">
        <v>61860</v>
      </c>
      <c r="G80" s="692">
        <f t="shared" si="14"/>
        <v>100</v>
      </c>
      <c r="H80" s="698">
        <v>65271</v>
      </c>
      <c r="I80" s="692">
        <f t="shared" si="15"/>
        <v>105.5140640155189</v>
      </c>
      <c r="J80" s="692">
        <f t="shared" si="16"/>
        <v>105.5140640155189</v>
      </c>
      <c r="K80" s="706"/>
    </row>
    <row r="81" spans="1:11" s="33" customFormat="1" ht="12.75" customHeight="1" x14ac:dyDescent="0.25">
      <c r="A81" s="701"/>
      <c r="B81" s="467"/>
      <c r="C81" s="1698">
        <v>4220</v>
      </c>
      <c r="D81" s="1699" t="s">
        <v>157</v>
      </c>
      <c r="E81" s="1700">
        <v>10000</v>
      </c>
      <c r="F81" s="1700">
        <v>10000</v>
      </c>
      <c r="G81" s="1681">
        <f t="shared" si="14"/>
        <v>100</v>
      </c>
      <c r="H81" s="1682">
        <v>13680</v>
      </c>
      <c r="I81" s="1681">
        <f t="shared" si="15"/>
        <v>136.80000000000001</v>
      </c>
      <c r="J81" s="1681">
        <f t="shared" si="16"/>
        <v>136.80000000000001</v>
      </c>
      <c r="K81" s="1703"/>
    </row>
    <row r="82" spans="1:11" s="33" customFormat="1" ht="12.75" customHeight="1" x14ac:dyDescent="0.25">
      <c r="A82" s="701"/>
      <c r="B82" s="467"/>
      <c r="C82" s="1698">
        <v>4240</v>
      </c>
      <c r="D82" s="1699" t="s">
        <v>86</v>
      </c>
      <c r="E82" s="1700">
        <v>2200</v>
      </c>
      <c r="F82" s="1700">
        <v>2200</v>
      </c>
      <c r="G82" s="1681">
        <f t="shared" si="14"/>
        <v>100</v>
      </c>
      <c r="H82" s="1682">
        <v>1950</v>
      </c>
      <c r="I82" s="1681">
        <f t="shared" si="15"/>
        <v>88.63636363636364</v>
      </c>
      <c r="J82" s="1681">
        <f t="shared" si="16"/>
        <v>88.63636363636364</v>
      </c>
      <c r="K82" s="1703"/>
    </row>
    <row r="83" spans="1:11" s="33" customFormat="1" ht="12.75" customHeight="1" x14ac:dyDescent="0.25">
      <c r="A83" s="701"/>
      <c r="B83" s="467"/>
      <c r="C83" s="1698">
        <v>4260</v>
      </c>
      <c r="D83" s="1699" t="s">
        <v>46</v>
      </c>
      <c r="E83" s="1700">
        <v>152154</v>
      </c>
      <c r="F83" s="1700">
        <v>152154</v>
      </c>
      <c r="G83" s="1681">
        <f t="shared" si="14"/>
        <v>100</v>
      </c>
      <c r="H83" s="1682">
        <v>156975</v>
      </c>
      <c r="I83" s="1681">
        <f t="shared" si="15"/>
        <v>103.16850033518672</v>
      </c>
      <c r="J83" s="1681">
        <f t="shared" si="16"/>
        <v>103.16850033518672</v>
      </c>
      <c r="K83" s="1703"/>
    </row>
    <row r="84" spans="1:11" s="33" customFormat="1" ht="12.75" customHeight="1" x14ac:dyDescent="0.25">
      <c r="A84" s="701"/>
      <c r="B84" s="467"/>
      <c r="C84" s="1698">
        <v>4270</v>
      </c>
      <c r="D84" s="1699" t="s">
        <v>47</v>
      </c>
      <c r="E84" s="1700">
        <v>27458</v>
      </c>
      <c r="F84" s="1700">
        <v>27458</v>
      </c>
      <c r="G84" s="1681">
        <f t="shared" si="14"/>
        <v>100</v>
      </c>
      <c r="H84" s="1682">
        <v>10499</v>
      </c>
      <c r="I84" s="1681">
        <f t="shared" si="15"/>
        <v>38.236579503241316</v>
      </c>
      <c r="J84" s="1681">
        <f t="shared" si="16"/>
        <v>38.236579503241316</v>
      </c>
      <c r="K84" s="1703"/>
    </row>
    <row r="85" spans="1:11" s="33" customFormat="1" ht="12.75" customHeight="1" x14ac:dyDescent="0.25">
      <c r="A85" s="701"/>
      <c r="B85" s="467"/>
      <c r="C85" s="1698">
        <v>4280</v>
      </c>
      <c r="D85" s="1699" t="s">
        <v>48</v>
      </c>
      <c r="E85" s="1700">
        <v>8550</v>
      </c>
      <c r="F85" s="1700">
        <v>8550</v>
      </c>
      <c r="G85" s="1681">
        <f t="shared" si="14"/>
        <v>100</v>
      </c>
      <c r="H85" s="1682">
        <v>1950</v>
      </c>
      <c r="I85" s="1681">
        <f t="shared" si="15"/>
        <v>22.807017543859647</v>
      </c>
      <c r="J85" s="1681">
        <f t="shared" si="16"/>
        <v>22.807017543859647</v>
      </c>
      <c r="K85" s="1703"/>
    </row>
    <row r="86" spans="1:11" s="33" customFormat="1" ht="12.75" customHeight="1" x14ac:dyDescent="0.25">
      <c r="A86" s="1337"/>
      <c r="B86" s="1470"/>
      <c r="C86" s="1714">
        <v>4300</v>
      </c>
      <c r="D86" s="1721" t="s">
        <v>22</v>
      </c>
      <c r="E86" s="1716">
        <v>27346</v>
      </c>
      <c r="F86" s="1716">
        <v>27346</v>
      </c>
      <c r="G86" s="1717">
        <f t="shared" si="14"/>
        <v>100</v>
      </c>
      <c r="H86" s="1722">
        <v>32627</v>
      </c>
      <c r="I86" s="1717">
        <f t="shared" si="15"/>
        <v>119.31178234476707</v>
      </c>
      <c r="J86" s="1717">
        <f t="shared" si="16"/>
        <v>119.31178234476707</v>
      </c>
      <c r="K86" s="1720"/>
    </row>
    <row r="87" spans="1:11" s="33" customFormat="1" ht="12.75" customHeight="1" x14ac:dyDescent="0.25">
      <c r="A87" s="701"/>
      <c r="B87" s="467"/>
      <c r="C87" s="744">
        <v>4360</v>
      </c>
      <c r="D87" s="1257" t="s">
        <v>227</v>
      </c>
      <c r="E87" s="773">
        <v>5139</v>
      </c>
      <c r="F87" s="773">
        <v>5139</v>
      </c>
      <c r="G87" s="454">
        <f t="shared" si="14"/>
        <v>100</v>
      </c>
      <c r="H87" s="778">
        <v>5265</v>
      </c>
      <c r="I87" s="454">
        <f t="shared" si="15"/>
        <v>102.45183887915937</v>
      </c>
      <c r="J87" s="454">
        <f t="shared" si="16"/>
        <v>102.45183887915937</v>
      </c>
      <c r="K87" s="774"/>
    </row>
    <row r="88" spans="1:11" s="33" customFormat="1" ht="30" customHeight="1" x14ac:dyDescent="0.25">
      <c r="A88" s="701"/>
      <c r="B88" s="467"/>
      <c r="C88" s="466">
        <v>4390</v>
      </c>
      <c r="D88" s="184" t="s">
        <v>285</v>
      </c>
      <c r="E88" s="697"/>
      <c r="F88" s="697"/>
      <c r="G88" s="692"/>
      <c r="H88" s="698">
        <v>1950</v>
      </c>
      <c r="I88" s="692"/>
      <c r="J88" s="692"/>
      <c r="K88" s="706"/>
    </row>
    <row r="89" spans="1:11" s="33" customFormat="1" ht="12.75" customHeight="1" x14ac:dyDescent="0.25">
      <c r="A89" s="701"/>
      <c r="B89" s="467"/>
      <c r="C89" s="466">
        <v>4410</v>
      </c>
      <c r="D89" s="428" t="s">
        <v>54</v>
      </c>
      <c r="E89" s="697">
        <v>3000</v>
      </c>
      <c r="F89" s="697">
        <v>3000</v>
      </c>
      <c r="G89" s="692">
        <f t="shared" si="14"/>
        <v>100</v>
      </c>
      <c r="H89" s="698">
        <v>1950</v>
      </c>
      <c r="I89" s="692">
        <f t="shared" si="15"/>
        <v>65</v>
      </c>
      <c r="J89" s="692">
        <f t="shared" si="16"/>
        <v>65</v>
      </c>
      <c r="K89" s="706"/>
    </row>
    <row r="90" spans="1:11" s="33" customFormat="1" ht="12.75" customHeight="1" x14ac:dyDescent="0.25">
      <c r="A90" s="701"/>
      <c r="B90" s="467"/>
      <c r="C90" s="466">
        <v>4440</v>
      </c>
      <c r="D90" s="428" t="s">
        <v>55</v>
      </c>
      <c r="E90" s="697">
        <v>81952</v>
      </c>
      <c r="F90" s="697">
        <v>81952</v>
      </c>
      <c r="G90" s="692">
        <f t="shared" si="14"/>
        <v>100</v>
      </c>
      <c r="H90" s="698">
        <v>83507</v>
      </c>
      <c r="I90" s="692">
        <f t="shared" si="15"/>
        <v>101.89745216712222</v>
      </c>
      <c r="J90" s="692">
        <f t="shared" si="16"/>
        <v>101.89745216712222</v>
      </c>
      <c r="K90" s="706"/>
    </row>
    <row r="91" spans="1:11" s="33" customFormat="1" ht="12.75" customHeight="1" x14ac:dyDescent="0.25">
      <c r="A91" s="701"/>
      <c r="B91" s="467"/>
      <c r="C91" s="466">
        <v>4480</v>
      </c>
      <c r="D91" s="428" t="s">
        <v>56</v>
      </c>
      <c r="E91" s="697">
        <v>640</v>
      </c>
      <c r="F91" s="697">
        <v>640</v>
      </c>
      <c r="G91" s="692">
        <f t="shared" si="14"/>
        <v>100</v>
      </c>
      <c r="H91" s="698">
        <v>845</v>
      </c>
      <c r="I91" s="692">
        <f t="shared" si="15"/>
        <v>132.03125</v>
      </c>
      <c r="J91" s="692">
        <f t="shared" si="16"/>
        <v>132.03125</v>
      </c>
      <c r="K91" s="706"/>
    </row>
    <row r="92" spans="1:11" s="33" customFormat="1" ht="12.75" customHeight="1" x14ac:dyDescent="0.25">
      <c r="A92" s="701"/>
      <c r="B92" s="467"/>
      <c r="C92" s="449">
        <v>4700</v>
      </c>
      <c r="D92" s="223" t="s">
        <v>60</v>
      </c>
      <c r="E92" s="702">
        <v>1740</v>
      </c>
      <c r="F92" s="702">
        <v>1740</v>
      </c>
      <c r="G92" s="703">
        <f t="shared" si="14"/>
        <v>100</v>
      </c>
      <c r="H92" s="716">
        <v>5200</v>
      </c>
      <c r="I92" s="703">
        <f t="shared" si="15"/>
        <v>298.85057471264366</v>
      </c>
      <c r="J92" s="703">
        <f t="shared" si="16"/>
        <v>298.85057471264366</v>
      </c>
      <c r="K92" s="717"/>
    </row>
    <row r="93" spans="1:11" s="33" customFormat="1" ht="21.6" customHeight="1" x14ac:dyDescent="0.25">
      <c r="A93" s="701"/>
      <c r="B93" s="1340">
        <v>80116</v>
      </c>
      <c r="C93" s="1329"/>
      <c r="D93" s="1321" t="s">
        <v>256</v>
      </c>
      <c r="E93" s="1336">
        <f t="shared" ref="E93:F93" si="17">SUM(E94+E114)</f>
        <v>67779</v>
      </c>
      <c r="F93" s="1336">
        <f t="shared" si="17"/>
        <v>67779</v>
      </c>
      <c r="G93" s="1319">
        <f t="shared" ref="G93" si="18">SUM(F93/E93*100)</f>
        <v>100</v>
      </c>
      <c r="H93" s="1333">
        <f>SUM(H94+H114)</f>
        <v>81000</v>
      </c>
      <c r="I93" s="1319">
        <f t="shared" ref="I93" si="19">SUM(H93/F93*100)</f>
        <v>119.50604169433009</v>
      </c>
      <c r="J93" s="1319">
        <f t="shared" si="16"/>
        <v>119.50604169433009</v>
      </c>
      <c r="K93" s="1331"/>
    </row>
    <row r="94" spans="1:11" s="33" customFormat="1" ht="12.75" customHeight="1" x14ac:dyDescent="0.25">
      <c r="A94" s="701"/>
      <c r="B94" s="467"/>
      <c r="C94" s="1341"/>
      <c r="D94" s="1164" t="s">
        <v>141</v>
      </c>
      <c r="E94" s="1157">
        <f t="shared" ref="E94:F94" si="20">SUM(E95:E112)</f>
        <v>779</v>
      </c>
      <c r="F94" s="1157">
        <f t="shared" si="20"/>
        <v>779</v>
      </c>
      <c r="G94" s="1315">
        <f t="shared" ref="G94" si="21">SUM(F94/E94*100)</f>
        <v>100</v>
      </c>
      <c r="H94" s="1690">
        <f>SUM(H95:H111)</f>
        <v>0</v>
      </c>
      <c r="I94" s="1691">
        <f t="shared" ref="I94:I112" si="22">SUM(H94/F94*100)</f>
        <v>0</v>
      </c>
      <c r="J94" s="1691">
        <f t="shared" ref="J94:J112" si="23">SUM(H94/E94*100)</f>
        <v>0</v>
      </c>
      <c r="K94" s="1118"/>
    </row>
    <row r="95" spans="1:11" s="33" customFormat="1" ht="12.75" hidden="1" customHeight="1" x14ac:dyDescent="0.25">
      <c r="A95" s="701"/>
      <c r="B95" s="467"/>
      <c r="C95" s="744">
        <v>3020</v>
      </c>
      <c r="D95" s="283" t="s">
        <v>37</v>
      </c>
      <c r="E95" s="773"/>
      <c r="F95" s="773"/>
      <c r="G95" s="454" t="e">
        <f>SUM(F95/E95*100)</f>
        <v>#DIV/0!</v>
      </c>
      <c r="H95" s="1632">
        <v>0</v>
      </c>
      <c r="I95" s="1339" t="e">
        <f t="shared" si="22"/>
        <v>#DIV/0!</v>
      </c>
      <c r="J95" s="1339" t="e">
        <f t="shared" si="23"/>
        <v>#DIV/0!</v>
      </c>
      <c r="K95" s="774"/>
    </row>
    <row r="96" spans="1:11" s="33" customFormat="1" ht="12.75" hidden="1" customHeight="1" x14ac:dyDescent="0.25">
      <c r="A96" s="701"/>
      <c r="B96" s="467"/>
      <c r="C96" s="466">
        <v>4010</v>
      </c>
      <c r="D96" s="428" t="s">
        <v>39</v>
      </c>
      <c r="E96" s="697"/>
      <c r="F96" s="697"/>
      <c r="G96" s="692" t="e">
        <f t="shared" ref="G96:G112" si="24">SUM(F96/E96*100)</f>
        <v>#DIV/0!</v>
      </c>
      <c r="H96" s="1276">
        <v>0</v>
      </c>
      <c r="I96" s="1277" t="e">
        <f t="shared" si="22"/>
        <v>#DIV/0!</v>
      </c>
      <c r="J96" s="1277" t="e">
        <f t="shared" si="23"/>
        <v>#DIV/0!</v>
      </c>
      <c r="K96" s="706"/>
    </row>
    <row r="97" spans="1:11" s="33" customFormat="1" ht="12.75" customHeight="1" x14ac:dyDescent="0.25">
      <c r="A97" s="701"/>
      <c r="B97" s="467"/>
      <c r="C97" s="466">
        <v>4040</v>
      </c>
      <c r="D97" s="428" t="s">
        <v>41</v>
      </c>
      <c r="E97" s="697">
        <v>579</v>
      </c>
      <c r="F97" s="697">
        <v>579</v>
      </c>
      <c r="G97" s="692">
        <f t="shared" si="24"/>
        <v>100</v>
      </c>
      <c r="H97" s="1276"/>
      <c r="I97" s="1277">
        <f t="shared" si="22"/>
        <v>0</v>
      </c>
      <c r="J97" s="1277">
        <f t="shared" si="23"/>
        <v>0</v>
      </c>
      <c r="K97" s="706"/>
    </row>
    <row r="98" spans="1:11" s="33" customFormat="1" ht="12.75" customHeight="1" x14ac:dyDescent="0.25">
      <c r="A98" s="701"/>
      <c r="B98" s="467"/>
      <c r="C98" s="466">
        <v>4110</v>
      </c>
      <c r="D98" s="428" t="s">
        <v>42</v>
      </c>
      <c r="E98" s="697">
        <v>175</v>
      </c>
      <c r="F98" s="697">
        <v>175</v>
      </c>
      <c r="G98" s="692">
        <f t="shared" si="24"/>
        <v>100</v>
      </c>
      <c r="H98" s="1276"/>
      <c r="I98" s="1277">
        <f t="shared" si="22"/>
        <v>0</v>
      </c>
      <c r="J98" s="1277">
        <f t="shared" si="23"/>
        <v>0</v>
      </c>
      <c r="K98" s="706"/>
    </row>
    <row r="99" spans="1:11" s="33" customFormat="1" ht="31.2" customHeight="1" x14ac:dyDescent="0.25">
      <c r="A99" s="701"/>
      <c r="B99" s="467"/>
      <c r="C99" s="466">
        <v>4120</v>
      </c>
      <c r="D99" s="178" t="s">
        <v>286</v>
      </c>
      <c r="E99" s="697">
        <v>25</v>
      </c>
      <c r="F99" s="697">
        <v>25</v>
      </c>
      <c r="G99" s="692">
        <f t="shared" si="24"/>
        <v>100</v>
      </c>
      <c r="H99" s="1276"/>
      <c r="I99" s="1277">
        <f t="shared" si="22"/>
        <v>0</v>
      </c>
      <c r="J99" s="1277">
        <f t="shared" si="23"/>
        <v>0</v>
      </c>
      <c r="K99" s="706"/>
    </row>
    <row r="100" spans="1:11" s="33" customFormat="1" ht="12.75" hidden="1" customHeight="1" x14ac:dyDescent="0.25">
      <c r="A100" s="701"/>
      <c r="B100" s="467"/>
      <c r="C100" s="466">
        <v>4170</v>
      </c>
      <c r="D100" s="428" t="s">
        <v>45</v>
      </c>
      <c r="E100" s="697"/>
      <c r="F100" s="697"/>
      <c r="G100" s="692" t="e">
        <f t="shared" si="24"/>
        <v>#DIV/0!</v>
      </c>
      <c r="H100" s="698"/>
      <c r="I100" s="1277" t="e">
        <f t="shared" si="22"/>
        <v>#DIV/0!</v>
      </c>
      <c r="J100" s="1277" t="e">
        <f t="shared" si="23"/>
        <v>#DIV/0!</v>
      </c>
      <c r="K100" s="706"/>
    </row>
    <row r="101" spans="1:11" s="33" customFormat="1" ht="12.75" hidden="1" customHeight="1" x14ac:dyDescent="0.25">
      <c r="A101" s="701"/>
      <c r="B101" s="467"/>
      <c r="C101" s="466">
        <v>4210</v>
      </c>
      <c r="D101" s="428" t="s">
        <v>31</v>
      </c>
      <c r="E101" s="697"/>
      <c r="F101" s="697"/>
      <c r="G101" s="692" t="e">
        <f t="shared" si="24"/>
        <v>#DIV/0!</v>
      </c>
      <c r="H101" s="698"/>
      <c r="I101" s="1277" t="e">
        <f t="shared" si="22"/>
        <v>#DIV/0!</v>
      </c>
      <c r="J101" s="1277" t="e">
        <f t="shared" si="23"/>
        <v>#DIV/0!</v>
      </c>
      <c r="K101" s="706"/>
    </row>
    <row r="102" spans="1:11" s="33" customFormat="1" ht="12.75" hidden="1" customHeight="1" x14ac:dyDescent="0.25">
      <c r="A102" s="701"/>
      <c r="B102" s="467"/>
      <c r="C102" s="466">
        <v>4240</v>
      </c>
      <c r="D102" s="428" t="s">
        <v>86</v>
      </c>
      <c r="E102" s="697"/>
      <c r="F102" s="697"/>
      <c r="G102" s="692" t="e">
        <f t="shared" si="24"/>
        <v>#DIV/0!</v>
      </c>
      <c r="H102" s="698"/>
      <c r="I102" s="1277" t="e">
        <f t="shared" si="22"/>
        <v>#DIV/0!</v>
      </c>
      <c r="J102" s="1277" t="e">
        <f t="shared" si="23"/>
        <v>#DIV/0!</v>
      </c>
      <c r="K102" s="706"/>
    </row>
    <row r="103" spans="1:11" s="33" customFormat="1" ht="12.75" hidden="1" customHeight="1" x14ac:dyDescent="0.25">
      <c r="A103" s="701"/>
      <c r="B103" s="467"/>
      <c r="C103" s="466">
        <v>4260</v>
      </c>
      <c r="D103" s="428" t="s">
        <v>46</v>
      </c>
      <c r="E103" s="697"/>
      <c r="F103" s="697"/>
      <c r="G103" s="692" t="e">
        <f t="shared" si="24"/>
        <v>#DIV/0!</v>
      </c>
      <c r="H103" s="698"/>
      <c r="I103" s="1277" t="e">
        <f t="shared" si="22"/>
        <v>#DIV/0!</v>
      </c>
      <c r="J103" s="1277" t="e">
        <f t="shared" si="23"/>
        <v>#DIV/0!</v>
      </c>
      <c r="K103" s="706"/>
    </row>
    <row r="104" spans="1:11" s="33" customFormat="1" ht="12.75" hidden="1" customHeight="1" x14ac:dyDescent="0.25">
      <c r="A104" s="701"/>
      <c r="B104" s="467"/>
      <c r="C104" s="466">
        <v>4270</v>
      </c>
      <c r="D104" s="428" t="s">
        <v>47</v>
      </c>
      <c r="E104" s="697"/>
      <c r="F104" s="697"/>
      <c r="G104" s="692" t="e">
        <f t="shared" si="24"/>
        <v>#DIV/0!</v>
      </c>
      <c r="H104" s="698"/>
      <c r="I104" s="1277" t="e">
        <f t="shared" si="22"/>
        <v>#DIV/0!</v>
      </c>
      <c r="J104" s="1277" t="e">
        <f t="shared" si="23"/>
        <v>#DIV/0!</v>
      </c>
      <c r="K104" s="706"/>
    </row>
    <row r="105" spans="1:11" s="33" customFormat="1" ht="12.75" hidden="1" customHeight="1" x14ac:dyDescent="0.25">
      <c r="A105" s="701"/>
      <c r="B105" s="467"/>
      <c r="C105" s="466">
        <v>4280</v>
      </c>
      <c r="D105" s="428" t="s">
        <v>48</v>
      </c>
      <c r="E105" s="697"/>
      <c r="F105" s="697"/>
      <c r="G105" s="692" t="e">
        <f t="shared" si="24"/>
        <v>#DIV/0!</v>
      </c>
      <c r="H105" s="698"/>
      <c r="I105" s="1277" t="e">
        <f t="shared" si="22"/>
        <v>#DIV/0!</v>
      </c>
      <c r="J105" s="1277" t="e">
        <f t="shared" si="23"/>
        <v>#DIV/0!</v>
      </c>
      <c r="K105" s="706"/>
    </row>
    <row r="106" spans="1:11" s="33" customFormat="1" ht="12.75" hidden="1" customHeight="1" x14ac:dyDescent="0.25">
      <c r="A106" s="701"/>
      <c r="B106" s="467"/>
      <c r="C106" s="466">
        <v>4300</v>
      </c>
      <c r="D106" s="776" t="s">
        <v>22</v>
      </c>
      <c r="E106" s="697"/>
      <c r="F106" s="697"/>
      <c r="G106" s="692" t="e">
        <f t="shared" si="24"/>
        <v>#DIV/0!</v>
      </c>
      <c r="H106" s="698"/>
      <c r="I106" s="1277" t="e">
        <f t="shared" si="22"/>
        <v>#DIV/0!</v>
      </c>
      <c r="J106" s="1277" t="e">
        <f t="shared" si="23"/>
        <v>#DIV/0!</v>
      </c>
      <c r="K106" s="706"/>
    </row>
    <row r="107" spans="1:11" s="33" customFormat="1" ht="12.75" hidden="1" customHeight="1" x14ac:dyDescent="0.25">
      <c r="A107" s="701"/>
      <c r="B107" s="467"/>
      <c r="C107" s="466">
        <v>4360</v>
      </c>
      <c r="D107" s="776" t="s">
        <v>227</v>
      </c>
      <c r="E107" s="697"/>
      <c r="F107" s="697"/>
      <c r="G107" s="692" t="e">
        <f t="shared" si="24"/>
        <v>#DIV/0!</v>
      </c>
      <c r="H107" s="698"/>
      <c r="I107" s="1277" t="e">
        <f t="shared" si="22"/>
        <v>#DIV/0!</v>
      </c>
      <c r="J107" s="1277" t="e">
        <f t="shared" si="23"/>
        <v>#DIV/0!</v>
      </c>
      <c r="K107" s="706"/>
    </row>
    <row r="108" spans="1:11" s="33" customFormat="1" ht="12.75" hidden="1" customHeight="1" x14ac:dyDescent="0.25">
      <c r="A108" s="701"/>
      <c r="B108" s="467"/>
      <c r="C108" s="466">
        <v>4410</v>
      </c>
      <c r="D108" s="428" t="s">
        <v>54</v>
      </c>
      <c r="E108" s="697"/>
      <c r="F108" s="697"/>
      <c r="G108" s="692" t="e">
        <f t="shared" si="24"/>
        <v>#DIV/0!</v>
      </c>
      <c r="H108" s="698"/>
      <c r="I108" s="1277" t="e">
        <f t="shared" si="22"/>
        <v>#DIV/0!</v>
      </c>
      <c r="J108" s="1277" t="e">
        <f t="shared" si="23"/>
        <v>#DIV/0!</v>
      </c>
      <c r="K108" s="706"/>
    </row>
    <row r="109" spans="1:11" s="33" customFormat="1" ht="12.75" hidden="1" customHeight="1" x14ac:dyDescent="0.25">
      <c r="A109" s="701"/>
      <c r="B109" s="467"/>
      <c r="C109" s="177">
        <v>4420</v>
      </c>
      <c r="D109" s="251" t="s">
        <v>103</v>
      </c>
      <c r="E109" s="697"/>
      <c r="F109" s="697"/>
      <c r="G109" s="692" t="e">
        <f t="shared" si="24"/>
        <v>#DIV/0!</v>
      </c>
      <c r="H109" s="698"/>
      <c r="I109" s="1277" t="e">
        <f t="shared" si="22"/>
        <v>#DIV/0!</v>
      </c>
      <c r="J109" s="1277" t="e">
        <f t="shared" si="23"/>
        <v>#DIV/0!</v>
      </c>
      <c r="K109" s="706"/>
    </row>
    <row r="110" spans="1:11" s="33" customFormat="1" ht="12.75" hidden="1" customHeight="1" x14ac:dyDescent="0.25">
      <c r="A110" s="701"/>
      <c r="B110" s="467"/>
      <c r="C110" s="466">
        <v>4440</v>
      </c>
      <c r="D110" s="428" t="s">
        <v>55</v>
      </c>
      <c r="E110" s="697"/>
      <c r="F110" s="697"/>
      <c r="G110" s="692" t="e">
        <f t="shared" si="24"/>
        <v>#DIV/0!</v>
      </c>
      <c r="H110" s="698"/>
      <c r="I110" s="1277" t="e">
        <f t="shared" si="22"/>
        <v>#DIV/0!</v>
      </c>
      <c r="J110" s="1277" t="e">
        <f t="shared" si="23"/>
        <v>#DIV/0!</v>
      </c>
      <c r="K110" s="706"/>
    </row>
    <row r="111" spans="1:11" s="33" customFormat="1" ht="12.75" hidden="1" customHeight="1" x14ac:dyDescent="0.25">
      <c r="A111" s="701"/>
      <c r="B111" s="467"/>
      <c r="C111" s="177">
        <v>4610</v>
      </c>
      <c r="D111" s="251" t="s">
        <v>93</v>
      </c>
      <c r="E111" s="697"/>
      <c r="F111" s="697"/>
      <c r="G111" s="692" t="e">
        <f t="shared" si="24"/>
        <v>#DIV/0!</v>
      </c>
      <c r="H111" s="698"/>
      <c r="I111" s="1277" t="e">
        <f t="shared" si="22"/>
        <v>#DIV/0!</v>
      </c>
      <c r="J111" s="1277" t="e">
        <f t="shared" si="23"/>
        <v>#DIV/0!</v>
      </c>
      <c r="K111" s="706"/>
    </row>
    <row r="112" spans="1:11" s="33" customFormat="1" ht="12.75" hidden="1" customHeight="1" x14ac:dyDescent="0.25">
      <c r="A112" s="701"/>
      <c r="B112" s="467"/>
      <c r="C112" s="713">
        <v>4700</v>
      </c>
      <c r="D112" s="515" t="s">
        <v>60</v>
      </c>
      <c r="E112" s="885"/>
      <c r="F112" s="885"/>
      <c r="G112" s="886" t="e">
        <f t="shared" si="24"/>
        <v>#DIV/0!</v>
      </c>
      <c r="H112" s="887"/>
      <c r="I112" s="1409" t="e">
        <f t="shared" si="22"/>
        <v>#DIV/0!</v>
      </c>
      <c r="J112" s="1409" t="e">
        <f t="shared" si="23"/>
        <v>#DIV/0!</v>
      </c>
      <c r="K112" s="889"/>
    </row>
    <row r="113" spans="1:11" s="33" customFormat="1" ht="12.75" customHeight="1" x14ac:dyDescent="0.25">
      <c r="A113" s="701"/>
      <c r="B113" s="467"/>
      <c r="C113" s="1104"/>
      <c r="D113" s="1117" t="s">
        <v>136</v>
      </c>
      <c r="E113" s="1105"/>
      <c r="F113" s="1105"/>
      <c r="G113" s="1106"/>
      <c r="H113" s="1338"/>
      <c r="I113" s="1106"/>
      <c r="J113" s="1106"/>
      <c r="K113" s="1118"/>
    </row>
    <row r="114" spans="1:11" s="33" customFormat="1" ht="30" customHeight="1" x14ac:dyDescent="0.25">
      <c r="A114" s="701"/>
      <c r="B114" s="467"/>
      <c r="C114" s="452">
        <v>2540</v>
      </c>
      <c r="D114" s="148" t="s">
        <v>260</v>
      </c>
      <c r="E114" s="705">
        <v>67000</v>
      </c>
      <c r="F114" s="1406">
        <v>67000</v>
      </c>
      <c r="G114" s="1407">
        <f t="shared" si="0"/>
        <v>100</v>
      </c>
      <c r="H114" s="1408">
        <v>81000</v>
      </c>
      <c r="I114" s="1407">
        <f t="shared" ref="I114" si="25">SUM(H114/F114*100)</f>
        <v>120.89552238805969</v>
      </c>
      <c r="J114" s="1407">
        <f t="shared" ref="J114" si="26">SUM(H114/E114*100)</f>
        <v>120.89552238805969</v>
      </c>
      <c r="K114" s="1081"/>
    </row>
    <row r="115" spans="1:11" s="33" customFormat="1" ht="12.75" customHeight="1" x14ac:dyDescent="0.25">
      <c r="A115" s="701"/>
      <c r="B115" s="1263">
        <v>80117</v>
      </c>
      <c r="C115" s="1091"/>
      <c r="D115" s="919" t="s">
        <v>257</v>
      </c>
      <c r="E115" s="1628">
        <f>SUM(E116+E135)</f>
        <v>898273</v>
      </c>
      <c r="F115" s="1628">
        <f>SUM(F116+F135)</f>
        <v>898273</v>
      </c>
      <c r="G115" s="1132">
        <f t="shared" si="0"/>
        <v>100</v>
      </c>
      <c r="H115" s="1628">
        <f>SUM(H116+H135)</f>
        <v>1598362</v>
      </c>
      <c r="I115" s="1132">
        <f t="shared" ref="I115:I134" si="27">SUM(H115/F115*100)</f>
        <v>177.93721953125609</v>
      </c>
      <c r="J115" s="1132">
        <f t="shared" ref="J115:J134" si="28">SUM(H115/E115*100)</f>
        <v>177.93721953125609</v>
      </c>
      <c r="K115" s="1133"/>
    </row>
    <row r="116" spans="1:11" s="33" customFormat="1" ht="12.75" customHeight="1" x14ac:dyDescent="0.25">
      <c r="A116" s="701"/>
      <c r="B116" s="467"/>
      <c r="C116" s="1104"/>
      <c r="D116" s="1107" t="s">
        <v>143</v>
      </c>
      <c r="E116" s="1157">
        <f t="shared" ref="E116:F116" si="29">SUM(E117:E134)</f>
        <v>829911</v>
      </c>
      <c r="F116" s="1157">
        <f t="shared" si="29"/>
        <v>829911</v>
      </c>
      <c r="G116" s="1132">
        <f t="shared" si="0"/>
        <v>100</v>
      </c>
      <c r="H116" s="1131">
        <f>SUM(H117:H134)</f>
        <v>1481115</v>
      </c>
      <c r="I116" s="1132">
        <f t="shared" si="27"/>
        <v>178.46672715508046</v>
      </c>
      <c r="J116" s="1132">
        <f t="shared" si="28"/>
        <v>178.46672715508046</v>
      </c>
      <c r="K116" s="1118"/>
    </row>
    <row r="117" spans="1:11" s="33" customFormat="1" ht="12.75" customHeight="1" x14ac:dyDescent="0.25">
      <c r="A117" s="701"/>
      <c r="B117" s="467"/>
      <c r="C117" s="744">
        <v>3020</v>
      </c>
      <c r="D117" s="1631" t="s">
        <v>37</v>
      </c>
      <c r="E117" s="773">
        <v>1110</v>
      </c>
      <c r="F117" s="773">
        <v>1110</v>
      </c>
      <c r="G117" s="454">
        <f t="shared" ref="G117:G134" si="30">SUM(F117/E117*100)</f>
        <v>100</v>
      </c>
      <c r="H117" s="778">
        <v>2076</v>
      </c>
      <c r="I117" s="454">
        <f t="shared" si="27"/>
        <v>187.02702702702703</v>
      </c>
      <c r="J117" s="454">
        <f t="shared" si="28"/>
        <v>187.02702702702703</v>
      </c>
      <c r="K117" s="774"/>
    </row>
    <row r="118" spans="1:11" s="33" customFormat="1" ht="12.75" customHeight="1" x14ac:dyDescent="0.25">
      <c r="A118" s="701"/>
      <c r="B118" s="467"/>
      <c r="C118" s="466">
        <v>4010</v>
      </c>
      <c r="D118" s="428" t="s">
        <v>39</v>
      </c>
      <c r="E118" s="697">
        <v>526203</v>
      </c>
      <c r="F118" s="697">
        <v>526203</v>
      </c>
      <c r="G118" s="692">
        <f t="shared" si="30"/>
        <v>100</v>
      </c>
      <c r="H118" s="698">
        <v>991762</v>
      </c>
      <c r="I118" s="692">
        <f t="shared" si="27"/>
        <v>188.47517022898006</v>
      </c>
      <c r="J118" s="692">
        <f t="shared" si="28"/>
        <v>188.47517022898006</v>
      </c>
      <c r="K118" s="706"/>
    </row>
    <row r="119" spans="1:11" s="33" customFormat="1" ht="12.75" customHeight="1" x14ac:dyDescent="0.25">
      <c r="A119" s="701"/>
      <c r="B119" s="467"/>
      <c r="C119" s="466">
        <v>4040</v>
      </c>
      <c r="D119" s="428" t="s">
        <v>41</v>
      </c>
      <c r="E119" s="697">
        <v>39293</v>
      </c>
      <c r="F119" s="697">
        <v>39293</v>
      </c>
      <c r="G119" s="692">
        <f t="shared" si="30"/>
        <v>100</v>
      </c>
      <c r="H119" s="698">
        <v>79666</v>
      </c>
      <c r="I119" s="692">
        <f t="shared" si="27"/>
        <v>202.74858117221899</v>
      </c>
      <c r="J119" s="692">
        <f t="shared" si="28"/>
        <v>202.74858117221899</v>
      </c>
      <c r="K119" s="706"/>
    </row>
    <row r="120" spans="1:11" s="33" customFormat="1" ht="12.75" customHeight="1" x14ac:dyDescent="0.25">
      <c r="A120" s="701"/>
      <c r="B120" s="467"/>
      <c r="C120" s="466">
        <v>4110</v>
      </c>
      <c r="D120" s="428" t="s">
        <v>42</v>
      </c>
      <c r="E120" s="697">
        <v>97537</v>
      </c>
      <c r="F120" s="697">
        <v>97537</v>
      </c>
      <c r="G120" s="692">
        <f t="shared" si="30"/>
        <v>100</v>
      </c>
      <c r="H120" s="698">
        <v>181036</v>
      </c>
      <c r="I120" s="692">
        <f t="shared" si="27"/>
        <v>185.60751304633115</v>
      </c>
      <c r="J120" s="692">
        <f t="shared" si="28"/>
        <v>185.60751304633115</v>
      </c>
      <c r="K120" s="706"/>
    </row>
    <row r="121" spans="1:11" s="33" customFormat="1" ht="26.4" customHeight="1" x14ac:dyDescent="0.25">
      <c r="A121" s="701"/>
      <c r="B121" s="467"/>
      <c r="C121" s="466">
        <v>4120</v>
      </c>
      <c r="D121" s="178" t="s">
        <v>286</v>
      </c>
      <c r="E121" s="697">
        <v>13862</v>
      </c>
      <c r="F121" s="697">
        <v>13862</v>
      </c>
      <c r="G121" s="692">
        <f t="shared" si="30"/>
        <v>100</v>
      </c>
      <c r="H121" s="698">
        <v>25802</v>
      </c>
      <c r="I121" s="692">
        <f t="shared" si="27"/>
        <v>186.13475688933775</v>
      </c>
      <c r="J121" s="692">
        <f t="shared" si="28"/>
        <v>186.13475688933775</v>
      </c>
      <c r="K121" s="706"/>
    </row>
    <row r="122" spans="1:11" s="33" customFormat="1" ht="12.75" customHeight="1" x14ac:dyDescent="0.25">
      <c r="A122" s="701"/>
      <c r="B122" s="467"/>
      <c r="C122" s="466">
        <v>4170</v>
      </c>
      <c r="D122" s="428" t="s">
        <v>45</v>
      </c>
      <c r="E122" s="697">
        <v>500</v>
      </c>
      <c r="F122" s="697">
        <v>500</v>
      </c>
      <c r="G122" s="692">
        <f t="shared" si="30"/>
        <v>100</v>
      </c>
      <c r="H122" s="698">
        <v>2625</v>
      </c>
      <c r="I122" s="692">
        <f t="shared" si="27"/>
        <v>525</v>
      </c>
      <c r="J122" s="692">
        <f t="shared" si="28"/>
        <v>525</v>
      </c>
      <c r="K122" s="706"/>
    </row>
    <row r="123" spans="1:11" s="33" customFormat="1" ht="12.75" customHeight="1" x14ac:dyDescent="0.25">
      <c r="A123" s="701"/>
      <c r="B123" s="467"/>
      <c r="C123" s="466">
        <v>4210</v>
      </c>
      <c r="D123" s="428" t="s">
        <v>31</v>
      </c>
      <c r="E123" s="697">
        <v>26447</v>
      </c>
      <c r="F123" s="697">
        <v>26447</v>
      </c>
      <c r="G123" s="692">
        <f t="shared" si="30"/>
        <v>100</v>
      </c>
      <c r="H123" s="698">
        <v>35146</v>
      </c>
      <c r="I123" s="692">
        <f t="shared" si="27"/>
        <v>132.89219949332627</v>
      </c>
      <c r="J123" s="692">
        <f t="shared" si="28"/>
        <v>132.89219949332627</v>
      </c>
      <c r="K123" s="706"/>
    </row>
    <row r="124" spans="1:11" s="33" customFormat="1" ht="12.75" customHeight="1" x14ac:dyDescent="0.25">
      <c r="A124" s="701"/>
      <c r="B124" s="467"/>
      <c r="C124" s="466">
        <v>4240</v>
      </c>
      <c r="D124" s="428" t="s">
        <v>86</v>
      </c>
      <c r="E124" s="697">
        <v>1250</v>
      </c>
      <c r="F124" s="697">
        <v>1250</v>
      </c>
      <c r="G124" s="692">
        <f t="shared" si="30"/>
        <v>100</v>
      </c>
      <c r="H124" s="698">
        <v>1050</v>
      </c>
      <c r="I124" s="692">
        <f t="shared" si="27"/>
        <v>84</v>
      </c>
      <c r="J124" s="692">
        <f t="shared" si="28"/>
        <v>84</v>
      </c>
      <c r="K124" s="706"/>
    </row>
    <row r="125" spans="1:11" s="33" customFormat="1" ht="12.75" customHeight="1" x14ac:dyDescent="0.25">
      <c r="A125" s="701"/>
      <c r="B125" s="467"/>
      <c r="C125" s="466">
        <v>4260</v>
      </c>
      <c r="D125" s="428" t="s">
        <v>46</v>
      </c>
      <c r="E125" s="697">
        <v>59950</v>
      </c>
      <c r="F125" s="697">
        <v>59950</v>
      </c>
      <c r="G125" s="692">
        <f t="shared" si="30"/>
        <v>100</v>
      </c>
      <c r="H125" s="698">
        <v>84525</v>
      </c>
      <c r="I125" s="692">
        <f t="shared" si="27"/>
        <v>140.99249374478734</v>
      </c>
      <c r="J125" s="692">
        <f t="shared" si="28"/>
        <v>140.99249374478734</v>
      </c>
      <c r="K125" s="706"/>
    </row>
    <row r="126" spans="1:11" s="33" customFormat="1" ht="12.75" customHeight="1" x14ac:dyDescent="0.25">
      <c r="A126" s="701"/>
      <c r="B126" s="467"/>
      <c r="C126" s="466">
        <v>4270</v>
      </c>
      <c r="D126" s="428" t="s">
        <v>47</v>
      </c>
      <c r="E126" s="697">
        <v>10726</v>
      </c>
      <c r="F126" s="697">
        <v>10726</v>
      </c>
      <c r="G126" s="692">
        <f t="shared" si="30"/>
        <v>100</v>
      </c>
      <c r="H126" s="698">
        <v>5653</v>
      </c>
      <c r="I126" s="692">
        <f t="shared" si="27"/>
        <v>52.703710609733356</v>
      </c>
      <c r="J126" s="692">
        <f t="shared" si="28"/>
        <v>52.703710609733356</v>
      </c>
      <c r="K126" s="706"/>
    </row>
    <row r="127" spans="1:11" s="33" customFormat="1" ht="12.75" customHeight="1" x14ac:dyDescent="0.25">
      <c r="A127" s="701"/>
      <c r="B127" s="467"/>
      <c r="C127" s="466">
        <v>4280</v>
      </c>
      <c r="D127" s="428" t="s">
        <v>48</v>
      </c>
      <c r="E127" s="697">
        <v>3369</v>
      </c>
      <c r="F127" s="697">
        <v>3369</v>
      </c>
      <c r="G127" s="692">
        <f t="shared" si="30"/>
        <v>100</v>
      </c>
      <c r="H127" s="698">
        <v>1050</v>
      </c>
      <c r="I127" s="692">
        <f t="shared" si="27"/>
        <v>31.16651825467498</v>
      </c>
      <c r="J127" s="692">
        <f t="shared" si="28"/>
        <v>31.16651825467498</v>
      </c>
      <c r="K127" s="706"/>
    </row>
    <row r="128" spans="1:11" s="33" customFormat="1" ht="12.75" customHeight="1" x14ac:dyDescent="0.25">
      <c r="A128" s="701"/>
      <c r="B128" s="467"/>
      <c r="C128" s="466">
        <v>4300</v>
      </c>
      <c r="D128" s="776" t="s">
        <v>22</v>
      </c>
      <c r="E128" s="697">
        <v>12974</v>
      </c>
      <c r="F128" s="697">
        <v>12974</v>
      </c>
      <c r="G128" s="692">
        <f t="shared" si="30"/>
        <v>100</v>
      </c>
      <c r="H128" s="698">
        <v>17568</v>
      </c>
      <c r="I128" s="692">
        <f t="shared" si="27"/>
        <v>135.40928009865885</v>
      </c>
      <c r="J128" s="692">
        <f t="shared" si="28"/>
        <v>135.40928009865885</v>
      </c>
      <c r="K128" s="706"/>
    </row>
    <row r="129" spans="1:11" s="33" customFormat="1" ht="12.75" customHeight="1" x14ac:dyDescent="0.25">
      <c r="A129" s="701"/>
      <c r="B129" s="467"/>
      <c r="C129" s="466">
        <v>4360</v>
      </c>
      <c r="D129" s="776" t="s">
        <v>227</v>
      </c>
      <c r="E129" s="697">
        <v>2025</v>
      </c>
      <c r="F129" s="697">
        <v>2025</v>
      </c>
      <c r="G129" s="692">
        <f t="shared" si="30"/>
        <v>100</v>
      </c>
      <c r="H129" s="698">
        <v>2835</v>
      </c>
      <c r="I129" s="692">
        <f t="shared" si="27"/>
        <v>140</v>
      </c>
      <c r="J129" s="692">
        <f t="shared" si="28"/>
        <v>140</v>
      </c>
      <c r="K129" s="706"/>
    </row>
    <row r="130" spans="1:11" s="33" customFormat="1" ht="28.2" customHeight="1" x14ac:dyDescent="0.25">
      <c r="A130" s="701"/>
      <c r="B130" s="467"/>
      <c r="C130" s="177">
        <v>4390</v>
      </c>
      <c r="D130" s="184" t="s">
        <v>52</v>
      </c>
      <c r="E130" s="697"/>
      <c r="F130" s="697"/>
      <c r="G130" s="692"/>
      <c r="H130" s="698">
        <v>1050</v>
      </c>
      <c r="I130" s="692"/>
      <c r="J130" s="692"/>
      <c r="K130" s="706"/>
    </row>
    <row r="131" spans="1:11" s="33" customFormat="1" ht="12.75" customHeight="1" x14ac:dyDescent="0.25">
      <c r="A131" s="701"/>
      <c r="B131" s="467"/>
      <c r="C131" s="466">
        <v>4410</v>
      </c>
      <c r="D131" s="428" t="s">
        <v>54</v>
      </c>
      <c r="E131" s="697">
        <v>1250</v>
      </c>
      <c r="F131" s="697">
        <v>1250</v>
      </c>
      <c r="G131" s="692">
        <f t="shared" si="30"/>
        <v>100</v>
      </c>
      <c r="H131" s="698">
        <v>1050</v>
      </c>
      <c r="I131" s="692">
        <f t="shared" si="27"/>
        <v>84</v>
      </c>
      <c r="J131" s="692">
        <f t="shared" si="28"/>
        <v>84</v>
      </c>
      <c r="K131" s="706"/>
    </row>
    <row r="132" spans="1:11" s="33" customFormat="1" ht="12.75" customHeight="1" x14ac:dyDescent="0.25">
      <c r="A132" s="701"/>
      <c r="B132" s="467"/>
      <c r="C132" s="466">
        <v>4440</v>
      </c>
      <c r="D132" s="428" t="s">
        <v>55</v>
      </c>
      <c r="E132" s="697">
        <v>32290</v>
      </c>
      <c r="F132" s="697">
        <v>32290</v>
      </c>
      <c r="G132" s="692">
        <f t="shared" si="30"/>
        <v>100</v>
      </c>
      <c r="H132" s="698">
        <v>44966</v>
      </c>
      <c r="I132" s="692">
        <f t="shared" si="27"/>
        <v>139.25673583152678</v>
      </c>
      <c r="J132" s="692">
        <f t="shared" si="28"/>
        <v>139.25673583152678</v>
      </c>
      <c r="K132" s="706"/>
    </row>
    <row r="133" spans="1:11" s="33" customFormat="1" ht="12.75" customHeight="1" x14ac:dyDescent="0.25">
      <c r="A133" s="701"/>
      <c r="B133" s="467"/>
      <c r="C133" s="466">
        <v>4480</v>
      </c>
      <c r="D133" s="428" t="s">
        <v>56</v>
      </c>
      <c r="E133" s="697">
        <v>250</v>
      </c>
      <c r="F133" s="697">
        <v>250</v>
      </c>
      <c r="G133" s="692">
        <f t="shared" si="30"/>
        <v>100</v>
      </c>
      <c r="H133" s="698">
        <v>455</v>
      </c>
      <c r="I133" s="692">
        <f t="shared" si="27"/>
        <v>182</v>
      </c>
      <c r="J133" s="692">
        <f t="shared" si="28"/>
        <v>182</v>
      </c>
      <c r="K133" s="706"/>
    </row>
    <row r="134" spans="1:11" s="33" customFormat="1" ht="12.75" customHeight="1" x14ac:dyDescent="0.25">
      <c r="A134" s="1337"/>
      <c r="B134" s="1338"/>
      <c r="C134" s="713">
        <v>4700</v>
      </c>
      <c r="D134" s="515" t="s">
        <v>60</v>
      </c>
      <c r="E134" s="885">
        <v>875</v>
      </c>
      <c r="F134" s="885">
        <v>875</v>
      </c>
      <c r="G134" s="886">
        <f t="shared" si="30"/>
        <v>100</v>
      </c>
      <c r="H134" s="887">
        <v>2800</v>
      </c>
      <c r="I134" s="886">
        <f t="shared" si="27"/>
        <v>320</v>
      </c>
      <c r="J134" s="886">
        <f t="shared" si="28"/>
        <v>320</v>
      </c>
      <c r="K134" s="889"/>
    </row>
    <row r="135" spans="1:11" s="33" customFormat="1" ht="12.75" customHeight="1" x14ac:dyDescent="0.25">
      <c r="A135" s="701"/>
      <c r="B135" s="467"/>
      <c r="C135" s="1104"/>
      <c r="D135" s="1117" t="s">
        <v>136</v>
      </c>
      <c r="E135" s="1105">
        <f>SUM(E136:E139)</f>
        <v>68362</v>
      </c>
      <c r="F135" s="1105">
        <f>SUM(F136:F139)</f>
        <v>68362</v>
      </c>
      <c r="G135" s="1898">
        <f t="shared" si="0"/>
        <v>100</v>
      </c>
      <c r="H135" s="1105">
        <f>SUM(H136:H140)</f>
        <v>117247</v>
      </c>
      <c r="I135" s="692">
        <f t="shared" ref="I135" si="31">SUM(H135/F135*100)</f>
        <v>171.50902548199292</v>
      </c>
      <c r="J135" s="692">
        <f t="shared" ref="J135" si="32">SUM(H135/E135*100)</f>
        <v>171.50902548199292</v>
      </c>
      <c r="K135" s="1118"/>
    </row>
    <row r="136" spans="1:11" s="33" customFormat="1" ht="59.4" customHeight="1" x14ac:dyDescent="0.25">
      <c r="A136" s="701"/>
      <c r="B136" s="467"/>
      <c r="C136" s="1464">
        <v>2320</v>
      </c>
      <c r="D136" s="964" t="s">
        <v>163</v>
      </c>
      <c r="E136" s="1465">
        <v>55000</v>
      </c>
      <c r="F136" s="1465">
        <v>55000</v>
      </c>
      <c r="G136" s="1087">
        <f t="shared" si="0"/>
        <v>100</v>
      </c>
      <c r="H136" s="1163">
        <v>85000</v>
      </c>
      <c r="I136" s="1087">
        <f t="shared" ref="I136:I139" si="33">SUM(H136/F136*100)</f>
        <v>154.54545454545453</v>
      </c>
      <c r="J136" s="1087">
        <f t="shared" ref="J136:J139" si="34">SUM(H136/E136*100)</f>
        <v>154.54545454545453</v>
      </c>
      <c r="K136" s="1088"/>
    </row>
    <row r="137" spans="1:11" s="33" customFormat="1" ht="13.95" customHeight="1" x14ac:dyDescent="0.25">
      <c r="A137" s="701"/>
      <c r="B137" s="467"/>
      <c r="C137" s="466">
        <v>4010</v>
      </c>
      <c r="D137" s="428" t="s">
        <v>39</v>
      </c>
      <c r="E137" s="697">
        <v>12034</v>
      </c>
      <c r="F137" s="697">
        <v>12034</v>
      </c>
      <c r="G137" s="692">
        <f t="shared" ref="G137:G139" si="35">SUM(F137/E137*100)</f>
        <v>100</v>
      </c>
      <c r="H137" s="698">
        <v>22774</v>
      </c>
      <c r="I137" s="692">
        <f t="shared" si="33"/>
        <v>189.2471331228187</v>
      </c>
      <c r="J137" s="692">
        <f t="shared" si="34"/>
        <v>189.2471331228187</v>
      </c>
      <c r="K137" s="706"/>
    </row>
    <row r="138" spans="1:11" s="33" customFormat="1" ht="18.600000000000001" customHeight="1" x14ac:dyDescent="0.25">
      <c r="A138" s="701"/>
      <c r="B138" s="467"/>
      <c r="C138" s="466">
        <v>4110</v>
      </c>
      <c r="D138" s="428" t="s">
        <v>42</v>
      </c>
      <c r="E138" s="697">
        <v>1034</v>
      </c>
      <c r="F138" s="697">
        <v>1034</v>
      </c>
      <c r="G138" s="692">
        <f t="shared" si="35"/>
        <v>100</v>
      </c>
      <c r="H138" s="698">
        <v>3915</v>
      </c>
      <c r="I138" s="692">
        <f t="shared" si="33"/>
        <v>378.6266924564797</v>
      </c>
      <c r="J138" s="692">
        <f t="shared" si="34"/>
        <v>378.6266924564797</v>
      </c>
      <c r="K138" s="706"/>
    </row>
    <row r="139" spans="1:11" s="33" customFormat="1" ht="31.95" customHeight="1" x14ac:dyDescent="0.25">
      <c r="A139" s="701"/>
      <c r="B139" s="467"/>
      <c r="C139" s="1698">
        <v>4120</v>
      </c>
      <c r="D139" s="1711" t="s">
        <v>286</v>
      </c>
      <c r="E139" s="1700">
        <v>294</v>
      </c>
      <c r="F139" s="1700">
        <v>294</v>
      </c>
      <c r="G139" s="1681">
        <f t="shared" si="35"/>
        <v>100</v>
      </c>
      <c r="H139" s="1682">
        <v>558</v>
      </c>
      <c r="I139" s="1681">
        <f t="shared" si="33"/>
        <v>189.79591836734696</v>
      </c>
      <c r="J139" s="1681">
        <f t="shared" si="34"/>
        <v>189.79591836734696</v>
      </c>
      <c r="K139" s="1703"/>
    </row>
    <row r="140" spans="1:11" s="33" customFormat="1" ht="19.8" customHeight="1" x14ac:dyDescent="0.25">
      <c r="A140" s="701"/>
      <c r="B140" s="467"/>
      <c r="C140" s="1904">
        <v>4170</v>
      </c>
      <c r="D140" s="1905" t="s">
        <v>45</v>
      </c>
      <c r="E140" s="1914"/>
      <c r="F140" s="1914"/>
      <c r="G140" s="1915"/>
      <c r="H140" s="1916">
        <v>5000</v>
      </c>
      <c r="I140" s="1915"/>
      <c r="J140" s="1915"/>
      <c r="K140" s="1917"/>
    </row>
    <row r="141" spans="1:11" s="31" customFormat="1" ht="15" customHeight="1" x14ac:dyDescent="0.25">
      <c r="A141" s="668"/>
      <c r="B141" s="450">
        <v>80120</v>
      </c>
      <c r="C141" s="450"/>
      <c r="D141" s="451" t="s">
        <v>138</v>
      </c>
      <c r="E141" s="728">
        <f>SUM(E142+E169+E162+E190)</f>
        <v>3938617</v>
      </c>
      <c r="F141" s="728">
        <f>SUM(F142+F169+F162+F190)</f>
        <v>3938617</v>
      </c>
      <c r="G141" s="728">
        <f t="shared" si="0"/>
        <v>100</v>
      </c>
      <c r="H141" s="729">
        <f>SUM(H142+H169+H162+H190)</f>
        <v>4441016</v>
      </c>
      <c r="I141" s="456">
        <f t="shared" si="1"/>
        <v>112.75572110718051</v>
      </c>
      <c r="J141" s="925">
        <f t="shared" si="2"/>
        <v>112.75572110718051</v>
      </c>
      <c r="K141" s="927"/>
    </row>
    <row r="142" spans="1:11" s="32" customFormat="1" ht="15" customHeight="1" x14ac:dyDescent="0.25">
      <c r="A142" s="691"/>
      <c r="B142" s="476"/>
      <c r="C142" s="477"/>
      <c r="D142" s="451" t="s">
        <v>139</v>
      </c>
      <c r="E142" s="730">
        <f>SUM(E143:E161)</f>
        <v>2046923</v>
      </c>
      <c r="F142" s="730">
        <f>SUM(F143:F161)</f>
        <v>2046923</v>
      </c>
      <c r="G142" s="728">
        <f t="shared" si="0"/>
        <v>100</v>
      </c>
      <c r="H142" s="455">
        <f>SUM(H143:H161)</f>
        <v>2285865</v>
      </c>
      <c r="I142" s="456">
        <f t="shared" si="1"/>
        <v>111.67322854841144</v>
      </c>
      <c r="J142" s="925">
        <f t="shared" si="2"/>
        <v>111.67322854841144</v>
      </c>
      <c r="K142" s="926"/>
    </row>
    <row r="143" spans="1:11" ht="12.75" customHeight="1" x14ac:dyDescent="0.25">
      <c r="A143" s="691"/>
      <c r="B143" s="452"/>
      <c r="C143" s="453">
        <v>3020</v>
      </c>
      <c r="D143" s="241" t="s">
        <v>37</v>
      </c>
      <c r="E143" s="695">
        <v>2600</v>
      </c>
      <c r="F143" s="695">
        <v>2600</v>
      </c>
      <c r="G143" s="461">
        <f t="shared" si="0"/>
        <v>100</v>
      </c>
      <c r="H143" s="696">
        <v>2600</v>
      </c>
      <c r="I143" s="461">
        <f t="shared" si="1"/>
        <v>100</v>
      </c>
      <c r="J143" s="891">
        <f t="shared" si="2"/>
        <v>100</v>
      </c>
      <c r="K143" s="892"/>
    </row>
    <row r="144" spans="1:11" ht="12.75" customHeight="1" x14ac:dyDescent="0.25">
      <c r="A144" s="691"/>
      <c r="B144" s="452"/>
      <c r="C144" s="466">
        <v>4010</v>
      </c>
      <c r="D144" s="428" t="s">
        <v>39</v>
      </c>
      <c r="E144" s="697">
        <v>1322189</v>
      </c>
      <c r="F144" s="697">
        <v>1322189</v>
      </c>
      <c r="G144" s="692">
        <f t="shared" si="0"/>
        <v>100</v>
      </c>
      <c r="H144" s="698">
        <v>1491716</v>
      </c>
      <c r="I144" s="692">
        <f t="shared" si="1"/>
        <v>112.82169190637647</v>
      </c>
      <c r="J144" s="692">
        <f t="shared" si="2"/>
        <v>112.82169190637647</v>
      </c>
      <c r="K144" s="706"/>
    </row>
    <row r="145" spans="1:11" ht="12.75" customHeight="1" x14ac:dyDescent="0.25">
      <c r="A145" s="691"/>
      <c r="B145" s="452"/>
      <c r="C145" s="466">
        <v>4040</v>
      </c>
      <c r="D145" s="428" t="s">
        <v>41</v>
      </c>
      <c r="E145" s="697">
        <v>89499</v>
      </c>
      <c r="F145" s="697">
        <v>89499</v>
      </c>
      <c r="G145" s="692">
        <f t="shared" si="0"/>
        <v>100</v>
      </c>
      <c r="H145" s="698">
        <v>112000</v>
      </c>
      <c r="I145" s="692">
        <f t="shared" si="1"/>
        <v>125.14106302863719</v>
      </c>
      <c r="J145" s="692">
        <f t="shared" si="2"/>
        <v>125.14106302863719</v>
      </c>
      <c r="K145" s="706"/>
    </row>
    <row r="146" spans="1:11" ht="12.75" customHeight="1" x14ac:dyDescent="0.25">
      <c r="A146" s="691"/>
      <c r="B146" s="452"/>
      <c r="C146" s="466">
        <v>4110</v>
      </c>
      <c r="D146" s="428" t="s">
        <v>42</v>
      </c>
      <c r="E146" s="697">
        <v>242074</v>
      </c>
      <c r="F146" s="697">
        <v>242074</v>
      </c>
      <c r="G146" s="692">
        <f t="shared" si="0"/>
        <v>100</v>
      </c>
      <c r="H146" s="698">
        <v>275666</v>
      </c>
      <c r="I146" s="692">
        <f t="shared" si="1"/>
        <v>113.87674843229756</v>
      </c>
      <c r="J146" s="692">
        <f t="shared" si="2"/>
        <v>113.87674843229756</v>
      </c>
      <c r="K146" s="706"/>
    </row>
    <row r="147" spans="1:11" ht="31.95" customHeight="1" x14ac:dyDescent="0.25">
      <c r="A147" s="691"/>
      <c r="B147" s="452"/>
      <c r="C147" s="466">
        <v>4120</v>
      </c>
      <c r="D147" s="178" t="s">
        <v>286</v>
      </c>
      <c r="E147" s="697">
        <v>34499</v>
      </c>
      <c r="F147" s="697">
        <v>34499</v>
      </c>
      <c r="G147" s="692">
        <f t="shared" si="0"/>
        <v>100</v>
      </c>
      <c r="H147" s="698">
        <v>39253</v>
      </c>
      <c r="I147" s="692">
        <f t="shared" si="1"/>
        <v>113.78010956839329</v>
      </c>
      <c r="J147" s="692">
        <f t="shared" si="2"/>
        <v>113.78010956839329</v>
      </c>
      <c r="K147" s="706"/>
    </row>
    <row r="148" spans="1:11" ht="30" customHeight="1" x14ac:dyDescent="0.25">
      <c r="A148" s="691"/>
      <c r="B148" s="452"/>
      <c r="C148" s="466">
        <v>4140</v>
      </c>
      <c r="D148" s="178" t="s">
        <v>44</v>
      </c>
      <c r="E148" s="697">
        <v>1000</v>
      </c>
      <c r="F148" s="697">
        <v>1000</v>
      </c>
      <c r="G148" s="692">
        <f t="shared" si="0"/>
        <v>100</v>
      </c>
      <c r="H148" s="698">
        <v>1000</v>
      </c>
      <c r="I148" s="692">
        <f t="shared" si="1"/>
        <v>100</v>
      </c>
      <c r="J148" s="692">
        <f t="shared" si="2"/>
        <v>100</v>
      </c>
      <c r="K148" s="706"/>
    </row>
    <row r="149" spans="1:11" ht="12.75" hidden="1" customHeight="1" x14ac:dyDescent="0.25">
      <c r="A149" s="691"/>
      <c r="B149" s="452"/>
      <c r="C149" s="466">
        <v>4170</v>
      </c>
      <c r="D149" s="428" t="s">
        <v>45</v>
      </c>
      <c r="E149" s="697"/>
      <c r="F149" s="697"/>
      <c r="G149" s="692" t="e">
        <f t="shared" si="0"/>
        <v>#DIV/0!</v>
      </c>
      <c r="H149" s="698"/>
      <c r="I149" s="692" t="e">
        <f t="shared" si="1"/>
        <v>#DIV/0!</v>
      </c>
      <c r="J149" s="692" t="e">
        <f t="shared" si="2"/>
        <v>#DIV/0!</v>
      </c>
      <c r="K149" s="706"/>
    </row>
    <row r="150" spans="1:11" ht="12.75" hidden="1" customHeight="1" x14ac:dyDescent="0.25">
      <c r="A150" s="691"/>
      <c r="B150" s="452"/>
      <c r="C150" s="466">
        <v>4170</v>
      </c>
      <c r="D150" s="428" t="s">
        <v>45</v>
      </c>
      <c r="E150" s="697"/>
      <c r="F150" s="697"/>
      <c r="G150" s="692" t="e">
        <f t="shared" si="0"/>
        <v>#DIV/0!</v>
      </c>
      <c r="H150" s="698"/>
      <c r="I150" s="692" t="e">
        <f t="shared" ref="I150" si="36">SUM(H150/F150*100)</f>
        <v>#DIV/0!</v>
      </c>
      <c r="J150" s="692" t="e">
        <f t="shared" ref="J150" si="37">SUM(H150/E150*100)</f>
        <v>#DIV/0!</v>
      </c>
      <c r="K150" s="706"/>
    </row>
    <row r="151" spans="1:11" ht="12.75" customHeight="1" x14ac:dyDescent="0.25">
      <c r="A151" s="691"/>
      <c r="B151" s="452"/>
      <c r="C151" s="466">
        <v>4210</v>
      </c>
      <c r="D151" s="428" t="s">
        <v>31</v>
      </c>
      <c r="E151" s="697">
        <v>71800</v>
      </c>
      <c r="F151" s="697">
        <v>71800</v>
      </c>
      <c r="G151" s="692">
        <f t="shared" si="0"/>
        <v>100</v>
      </c>
      <c r="H151" s="698">
        <v>72000</v>
      </c>
      <c r="I151" s="692">
        <f t="shared" si="1"/>
        <v>100.27855153203342</v>
      </c>
      <c r="J151" s="692">
        <f t="shared" si="2"/>
        <v>100.27855153203342</v>
      </c>
      <c r="K151" s="706"/>
    </row>
    <row r="152" spans="1:11" ht="12.75" hidden="1" customHeight="1" x14ac:dyDescent="0.25">
      <c r="A152" s="691"/>
      <c r="B152" s="452"/>
      <c r="C152" s="466">
        <v>4240</v>
      </c>
      <c r="D152" s="428" t="s">
        <v>86</v>
      </c>
      <c r="E152" s="697"/>
      <c r="F152" s="697"/>
      <c r="G152" s="692" t="e">
        <f t="shared" si="0"/>
        <v>#DIV/0!</v>
      </c>
      <c r="H152" s="698"/>
      <c r="I152" s="692" t="e">
        <f t="shared" si="1"/>
        <v>#DIV/0!</v>
      </c>
      <c r="J152" s="692" t="e">
        <f t="shared" si="2"/>
        <v>#DIV/0!</v>
      </c>
      <c r="K152" s="706"/>
    </row>
    <row r="153" spans="1:11" ht="12.75" customHeight="1" x14ac:dyDescent="0.25">
      <c r="A153" s="691"/>
      <c r="B153" s="452"/>
      <c r="C153" s="466">
        <v>4260</v>
      </c>
      <c r="D153" s="428" t="s">
        <v>46</v>
      </c>
      <c r="E153" s="697">
        <v>120000</v>
      </c>
      <c r="F153" s="697">
        <v>120000</v>
      </c>
      <c r="G153" s="692">
        <f t="shared" si="0"/>
        <v>100</v>
      </c>
      <c r="H153" s="698">
        <v>120000</v>
      </c>
      <c r="I153" s="692">
        <f t="shared" si="1"/>
        <v>100</v>
      </c>
      <c r="J153" s="692">
        <f t="shared" si="2"/>
        <v>100</v>
      </c>
      <c r="K153" s="706"/>
    </row>
    <row r="154" spans="1:11" ht="12.75" customHeight="1" x14ac:dyDescent="0.25">
      <c r="A154" s="691"/>
      <c r="B154" s="452"/>
      <c r="C154" s="466">
        <v>4270</v>
      </c>
      <c r="D154" s="428" t="s">
        <v>47</v>
      </c>
      <c r="E154" s="697">
        <v>66700</v>
      </c>
      <c r="F154" s="697">
        <v>66700</v>
      </c>
      <c r="G154" s="692">
        <f t="shared" si="0"/>
        <v>100</v>
      </c>
      <c r="H154" s="698">
        <v>66700</v>
      </c>
      <c r="I154" s="692">
        <f t="shared" si="1"/>
        <v>100</v>
      </c>
      <c r="J154" s="692">
        <f t="shared" si="2"/>
        <v>100</v>
      </c>
      <c r="K154" s="706"/>
    </row>
    <row r="155" spans="1:11" ht="12.75" customHeight="1" x14ac:dyDescent="0.25">
      <c r="A155" s="691"/>
      <c r="B155" s="452"/>
      <c r="C155" s="466">
        <v>4280</v>
      </c>
      <c r="D155" s="428" t="s">
        <v>48</v>
      </c>
      <c r="E155" s="697">
        <v>2400</v>
      </c>
      <c r="F155" s="697">
        <v>2400</v>
      </c>
      <c r="G155" s="692">
        <f t="shared" si="0"/>
        <v>100</v>
      </c>
      <c r="H155" s="698">
        <v>2400</v>
      </c>
      <c r="I155" s="692">
        <f t="shared" si="1"/>
        <v>100</v>
      </c>
      <c r="J155" s="692">
        <f t="shared" si="2"/>
        <v>100</v>
      </c>
      <c r="K155" s="706"/>
    </row>
    <row r="156" spans="1:11" ht="12.75" customHeight="1" x14ac:dyDescent="0.25">
      <c r="A156" s="691"/>
      <c r="B156" s="452"/>
      <c r="C156" s="466">
        <v>4300</v>
      </c>
      <c r="D156" s="776" t="s">
        <v>22</v>
      </c>
      <c r="E156" s="697">
        <v>28200</v>
      </c>
      <c r="F156" s="697">
        <v>28200</v>
      </c>
      <c r="G156" s="692">
        <f t="shared" si="0"/>
        <v>100</v>
      </c>
      <c r="H156" s="698">
        <v>30000</v>
      </c>
      <c r="I156" s="692">
        <f t="shared" si="1"/>
        <v>106.38297872340425</v>
      </c>
      <c r="J156" s="692">
        <f t="shared" si="2"/>
        <v>106.38297872340425</v>
      </c>
      <c r="K156" s="706"/>
    </row>
    <row r="157" spans="1:11" ht="18.75" customHeight="1" x14ac:dyDescent="0.25">
      <c r="A157" s="691"/>
      <c r="B157" s="452"/>
      <c r="C157" s="466">
        <v>4360</v>
      </c>
      <c r="D157" s="776" t="s">
        <v>227</v>
      </c>
      <c r="E157" s="692">
        <v>3000</v>
      </c>
      <c r="F157" s="692">
        <v>3000</v>
      </c>
      <c r="G157" s="692">
        <f t="shared" si="0"/>
        <v>100</v>
      </c>
      <c r="H157" s="693">
        <v>2600</v>
      </c>
      <c r="I157" s="692">
        <f t="shared" si="1"/>
        <v>86.666666666666671</v>
      </c>
      <c r="J157" s="692">
        <f t="shared" si="2"/>
        <v>86.666666666666671</v>
      </c>
      <c r="K157" s="706"/>
    </row>
    <row r="158" spans="1:11" ht="12.75" customHeight="1" x14ac:dyDescent="0.25">
      <c r="A158" s="691"/>
      <c r="B158" s="452"/>
      <c r="C158" s="466">
        <v>4410</v>
      </c>
      <c r="D158" s="428" t="s">
        <v>54</v>
      </c>
      <c r="E158" s="697">
        <v>2000</v>
      </c>
      <c r="F158" s="697">
        <v>2000</v>
      </c>
      <c r="G158" s="692">
        <f t="shared" si="0"/>
        <v>100</v>
      </c>
      <c r="H158" s="698">
        <v>2000</v>
      </c>
      <c r="I158" s="692">
        <f t="shared" si="1"/>
        <v>100</v>
      </c>
      <c r="J158" s="692">
        <f t="shared" si="2"/>
        <v>100</v>
      </c>
      <c r="K158" s="706"/>
    </row>
    <row r="159" spans="1:11" ht="12.75" customHeight="1" x14ac:dyDescent="0.25">
      <c r="A159" s="691"/>
      <c r="B159" s="452"/>
      <c r="C159" s="466">
        <v>4440</v>
      </c>
      <c r="D159" s="428" t="s">
        <v>55</v>
      </c>
      <c r="E159" s="697">
        <v>57842</v>
      </c>
      <c r="F159" s="697">
        <v>57842</v>
      </c>
      <c r="G159" s="692">
        <f t="shared" si="0"/>
        <v>100</v>
      </c>
      <c r="H159" s="698">
        <v>65430</v>
      </c>
      <c r="I159" s="692">
        <f t="shared" si="1"/>
        <v>113.11849521109229</v>
      </c>
      <c r="J159" s="692">
        <f t="shared" si="2"/>
        <v>113.11849521109229</v>
      </c>
      <c r="K159" s="706"/>
    </row>
    <row r="160" spans="1:11" ht="12.75" customHeight="1" x14ac:dyDescent="0.25">
      <c r="A160" s="691"/>
      <c r="B160" s="452"/>
      <c r="C160" s="466">
        <v>4580</v>
      </c>
      <c r="D160" s="428" t="s">
        <v>231</v>
      </c>
      <c r="E160" s="697">
        <v>120</v>
      </c>
      <c r="F160" s="697">
        <v>120</v>
      </c>
      <c r="G160" s="692">
        <f t="shared" si="0"/>
        <v>100</v>
      </c>
      <c r="H160" s="698"/>
      <c r="I160" s="692">
        <f t="shared" si="1"/>
        <v>0</v>
      </c>
      <c r="J160" s="692">
        <f t="shared" si="2"/>
        <v>0</v>
      </c>
      <c r="K160" s="706"/>
    </row>
    <row r="161" spans="1:11" ht="33" customHeight="1" x14ac:dyDescent="0.25">
      <c r="A161" s="691"/>
      <c r="B161" s="452"/>
      <c r="C161" s="1698">
        <v>4700</v>
      </c>
      <c r="D161" s="1711" t="s">
        <v>60</v>
      </c>
      <c r="E161" s="1700">
        <v>3000</v>
      </c>
      <c r="F161" s="1700">
        <v>3000</v>
      </c>
      <c r="G161" s="1681">
        <f t="shared" si="0"/>
        <v>100</v>
      </c>
      <c r="H161" s="1682">
        <v>2500</v>
      </c>
      <c r="I161" s="1681">
        <f t="shared" si="1"/>
        <v>83.333333333333343</v>
      </c>
      <c r="J161" s="1681">
        <f t="shared" si="2"/>
        <v>83.333333333333343</v>
      </c>
      <c r="K161" s="1703"/>
    </row>
    <row r="162" spans="1:11" ht="15" customHeight="1" x14ac:dyDescent="0.25">
      <c r="A162" s="691"/>
      <c r="B162" s="452"/>
      <c r="C162" s="1723"/>
      <c r="D162" s="1724" t="s">
        <v>136</v>
      </c>
      <c r="E162" s="1725">
        <f>SUM(E163:E168)</f>
        <v>148034</v>
      </c>
      <c r="F162" s="1725">
        <f>SUM(F163:F168)</f>
        <v>148034</v>
      </c>
      <c r="G162" s="1726">
        <f t="shared" si="0"/>
        <v>100</v>
      </c>
      <c r="H162" s="1725">
        <f>SUM(H163:H168)</f>
        <v>201003</v>
      </c>
      <c r="I162" s="1726">
        <f t="shared" si="1"/>
        <v>135.78164475728551</v>
      </c>
      <c r="J162" s="1726">
        <f t="shared" si="2"/>
        <v>135.78164475728551</v>
      </c>
      <c r="K162" s="1727"/>
    </row>
    <row r="163" spans="1:11" ht="31.5" customHeight="1" x14ac:dyDescent="0.25">
      <c r="A163" s="691"/>
      <c r="B163" s="452"/>
      <c r="C163" s="1507">
        <v>2540</v>
      </c>
      <c r="D163" s="1508" t="s">
        <v>140</v>
      </c>
      <c r="E163" s="1728">
        <v>145000</v>
      </c>
      <c r="F163" s="1728">
        <v>145000</v>
      </c>
      <c r="G163" s="1509">
        <f t="shared" si="0"/>
        <v>100</v>
      </c>
      <c r="H163" s="1729">
        <v>150000</v>
      </c>
      <c r="I163" s="1509">
        <f t="shared" si="1"/>
        <v>103.44827586206897</v>
      </c>
      <c r="J163" s="1509">
        <f t="shared" si="2"/>
        <v>103.44827586206897</v>
      </c>
      <c r="K163" s="1730"/>
    </row>
    <row r="164" spans="1:11" ht="12.75" customHeight="1" x14ac:dyDescent="0.25">
      <c r="A164" s="691"/>
      <c r="B164" s="452"/>
      <c r="C164" s="1698">
        <v>4010</v>
      </c>
      <c r="D164" s="1699" t="s">
        <v>39</v>
      </c>
      <c r="E164" s="1700">
        <v>3034</v>
      </c>
      <c r="F164" s="1700">
        <v>3034</v>
      </c>
      <c r="G164" s="1681">
        <f t="shared" si="0"/>
        <v>100</v>
      </c>
      <c r="H164" s="1682">
        <v>42631</v>
      </c>
      <c r="I164" s="1731">
        <f>SUM(H164/F164*100)</f>
        <v>1405.1087673038892</v>
      </c>
      <c r="J164" s="1731">
        <f>SUM(H164/E164*100)</f>
        <v>1405.1087673038892</v>
      </c>
      <c r="K164" s="1703"/>
    </row>
    <row r="165" spans="1:11" ht="12.75" hidden="1" customHeight="1" x14ac:dyDescent="0.25">
      <c r="A165" s="691"/>
      <c r="B165" s="452"/>
      <c r="C165" s="1698">
        <v>4110</v>
      </c>
      <c r="D165" s="1699" t="s">
        <v>42</v>
      </c>
      <c r="E165" s="1700"/>
      <c r="F165" s="1700"/>
      <c r="G165" s="1681" t="e">
        <f t="shared" si="0"/>
        <v>#DIV/0!</v>
      </c>
      <c r="H165" s="1682"/>
      <c r="I165" s="1681" t="e">
        <f t="shared" si="1"/>
        <v>#DIV/0!</v>
      </c>
      <c r="J165" s="1681" t="e">
        <f t="shared" si="2"/>
        <v>#DIV/0!</v>
      </c>
      <c r="K165" s="1703"/>
    </row>
    <row r="166" spans="1:11" ht="12.75" customHeight="1" x14ac:dyDescent="0.25">
      <c r="A166" s="884"/>
      <c r="B166" s="1732"/>
      <c r="C166" s="1714">
        <v>4110</v>
      </c>
      <c r="D166" s="1715" t="s">
        <v>42</v>
      </c>
      <c r="E166" s="1716"/>
      <c r="F166" s="1716"/>
      <c r="G166" s="1719" t="e">
        <f t="shared" si="0"/>
        <v>#DIV/0!</v>
      </c>
      <c r="H166" s="1722">
        <v>7328</v>
      </c>
      <c r="I166" s="1719" t="e">
        <f t="shared" ref="I166:I167" si="38">SUM(H166/F166*100)</f>
        <v>#DIV/0!</v>
      </c>
      <c r="J166" s="1719" t="e">
        <f t="shared" ref="J166:J167" si="39">SUM(H166/E166*100)</f>
        <v>#DIV/0!</v>
      </c>
      <c r="K166" s="1720"/>
    </row>
    <row r="167" spans="1:11" ht="27" customHeight="1" x14ac:dyDescent="0.25">
      <c r="A167" s="691"/>
      <c r="B167" s="452"/>
      <c r="C167" s="744">
        <v>4120</v>
      </c>
      <c r="D167" s="346" t="s">
        <v>286</v>
      </c>
      <c r="E167" s="773"/>
      <c r="F167" s="773"/>
      <c r="G167" s="1339" t="e">
        <f t="shared" si="0"/>
        <v>#DIV/0!</v>
      </c>
      <c r="H167" s="778">
        <v>1044</v>
      </c>
      <c r="I167" s="1339" t="e">
        <f t="shared" si="38"/>
        <v>#DIV/0!</v>
      </c>
      <c r="J167" s="1339" t="e">
        <f t="shared" si="39"/>
        <v>#DIV/0!</v>
      </c>
      <c r="K167" s="774"/>
    </row>
    <row r="168" spans="1:11" ht="12.75" hidden="1" customHeight="1" x14ac:dyDescent="0.25">
      <c r="A168" s="691"/>
      <c r="B168" s="452"/>
      <c r="C168" s="449">
        <v>6050</v>
      </c>
      <c r="D168" s="1089" t="s">
        <v>61</v>
      </c>
      <c r="E168" s="702"/>
      <c r="F168" s="702"/>
      <c r="G168" s="703" t="e">
        <f t="shared" si="0"/>
        <v>#DIV/0!</v>
      </c>
      <c r="H168" s="716"/>
      <c r="I168" s="883" t="e">
        <f>SUM(H168/F168*100)</f>
        <v>#DIV/0!</v>
      </c>
      <c r="J168" s="883" t="e">
        <f>SUM(H168/E168*100)</f>
        <v>#DIV/0!</v>
      </c>
      <c r="K168" s="717"/>
    </row>
    <row r="169" spans="1:11" s="34" customFormat="1" ht="15" customHeight="1" x14ac:dyDescent="0.25">
      <c r="A169" s="691"/>
      <c r="B169" s="452"/>
      <c r="C169" s="1320"/>
      <c r="D169" s="1321" t="s">
        <v>141</v>
      </c>
      <c r="E169" s="1336">
        <f>SUM(E170:E189)</f>
        <v>1741339</v>
      </c>
      <c r="F169" s="1336">
        <f>SUM(F170:F189)</f>
        <v>1741339</v>
      </c>
      <c r="G169" s="1319">
        <f t="shared" si="0"/>
        <v>100</v>
      </c>
      <c r="H169" s="1333">
        <f>SUM(H170:H189)</f>
        <v>1954148</v>
      </c>
      <c r="I169" s="1319">
        <f t="shared" si="1"/>
        <v>112.22099774943305</v>
      </c>
      <c r="J169" s="1319">
        <f t="shared" si="2"/>
        <v>112.22099774943305</v>
      </c>
      <c r="K169" s="1331"/>
    </row>
    <row r="170" spans="1:11" s="34" customFormat="1" ht="12.75" customHeight="1" x14ac:dyDescent="0.25">
      <c r="A170" s="691"/>
      <c r="B170" s="452"/>
      <c r="C170" s="1323">
        <v>3020</v>
      </c>
      <c r="D170" s="1351" t="s">
        <v>37</v>
      </c>
      <c r="E170" s="1324">
        <v>2508</v>
      </c>
      <c r="F170" s="1324">
        <v>2508</v>
      </c>
      <c r="G170" s="1271">
        <f t="shared" si="0"/>
        <v>100</v>
      </c>
      <c r="H170" s="1335">
        <v>2108</v>
      </c>
      <c r="I170" s="1271">
        <f t="shared" si="1"/>
        <v>84.051036682615631</v>
      </c>
      <c r="J170" s="1271">
        <f t="shared" si="2"/>
        <v>84.051036682615631</v>
      </c>
      <c r="K170" s="1326"/>
    </row>
    <row r="171" spans="1:11" ht="12.75" customHeight="1" x14ac:dyDescent="0.25">
      <c r="A171" s="691"/>
      <c r="B171" s="452"/>
      <c r="C171" s="1698">
        <v>4010</v>
      </c>
      <c r="D171" s="1699" t="s">
        <v>39</v>
      </c>
      <c r="E171" s="1700">
        <v>1119217</v>
      </c>
      <c r="F171" s="1700">
        <v>1119217</v>
      </c>
      <c r="G171" s="1681">
        <f t="shared" si="0"/>
        <v>100</v>
      </c>
      <c r="H171" s="1682">
        <v>1302270</v>
      </c>
      <c r="I171" s="1681">
        <f t="shared" si="1"/>
        <v>116.35545207051001</v>
      </c>
      <c r="J171" s="1681">
        <f t="shared" si="2"/>
        <v>116.35545207051001</v>
      </c>
      <c r="K171" s="1703"/>
    </row>
    <row r="172" spans="1:11" ht="12.75" customHeight="1" x14ac:dyDescent="0.25">
      <c r="A172" s="691"/>
      <c r="B172" s="452"/>
      <c r="C172" s="1698">
        <v>4040</v>
      </c>
      <c r="D172" s="1699" t="s">
        <v>41</v>
      </c>
      <c r="E172" s="1700">
        <v>101615</v>
      </c>
      <c r="F172" s="1700">
        <v>101615</v>
      </c>
      <c r="G172" s="1681">
        <f t="shared" si="0"/>
        <v>100</v>
      </c>
      <c r="H172" s="1682">
        <v>94285</v>
      </c>
      <c r="I172" s="1681">
        <f t="shared" si="1"/>
        <v>92.786498056389306</v>
      </c>
      <c r="J172" s="1681">
        <f t="shared" si="2"/>
        <v>92.786498056389306</v>
      </c>
      <c r="K172" s="1703"/>
    </row>
    <row r="173" spans="1:11" ht="12.75" customHeight="1" x14ac:dyDescent="0.25">
      <c r="A173" s="691"/>
      <c r="B173" s="452"/>
      <c r="C173" s="1698">
        <v>4110</v>
      </c>
      <c r="D173" s="1699" t="s">
        <v>42</v>
      </c>
      <c r="E173" s="1700">
        <v>204368</v>
      </c>
      <c r="F173" s="1700">
        <v>204368</v>
      </c>
      <c r="G173" s="1681">
        <f t="shared" si="0"/>
        <v>100</v>
      </c>
      <c r="H173" s="1682">
        <v>223886</v>
      </c>
      <c r="I173" s="1681">
        <f t="shared" si="1"/>
        <v>109.5504188522665</v>
      </c>
      <c r="J173" s="1681">
        <f t="shared" si="2"/>
        <v>109.5504188522665</v>
      </c>
      <c r="K173" s="1703"/>
    </row>
    <row r="174" spans="1:11" ht="28.95" customHeight="1" x14ac:dyDescent="0.25">
      <c r="A174" s="691"/>
      <c r="B174" s="452"/>
      <c r="C174" s="1698">
        <v>4120</v>
      </c>
      <c r="D174" s="1711" t="s">
        <v>286</v>
      </c>
      <c r="E174" s="1700">
        <v>28986</v>
      </c>
      <c r="F174" s="1700">
        <v>28986</v>
      </c>
      <c r="G174" s="1681">
        <f t="shared" si="0"/>
        <v>100</v>
      </c>
      <c r="H174" s="1682">
        <v>31908</v>
      </c>
      <c r="I174" s="1681">
        <f t="shared" si="1"/>
        <v>110.08072862761334</v>
      </c>
      <c r="J174" s="1681">
        <f t="shared" si="2"/>
        <v>110.08072862761334</v>
      </c>
      <c r="K174" s="1703"/>
    </row>
    <row r="175" spans="1:11" ht="12.75" customHeight="1" x14ac:dyDescent="0.25">
      <c r="A175" s="691"/>
      <c r="B175" s="452"/>
      <c r="C175" s="466">
        <v>4170</v>
      </c>
      <c r="D175" s="428" t="s">
        <v>45</v>
      </c>
      <c r="E175" s="697">
        <v>2205</v>
      </c>
      <c r="F175" s="697">
        <v>2205</v>
      </c>
      <c r="G175" s="692">
        <f t="shared" si="0"/>
        <v>100</v>
      </c>
      <c r="H175" s="698">
        <v>11200</v>
      </c>
      <c r="I175" s="692">
        <f t="shared" si="1"/>
        <v>507.93650793650789</v>
      </c>
      <c r="J175" s="692">
        <f t="shared" si="2"/>
        <v>507.93650793650789</v>
      </c>
      <c r="K175" s="706"/>
    </row>
    <row r="176" spans="1:11" ht="12.75" customHeight="1" x14ac:dyDescent="0.25">
      <c r="A176" s="691"/>
      <c r="B176" s="452"/>
      <c r="C176" s="466">
        <v>4210</v>
      </c>
      <c r="D176" s="428" t="s">
        <v>31</v>
      </c>
      <c r="E176" s="697">
        <v>34756</v>
      </c>
      <c r="F176" s="697">
        <v>34756</v>
      </c>
      <c r="G176" s="692">
        <f t="shared" si="0"/>
        <v>100</v>
      </c>
      <c r="H176" s="698">
        <v>34756</v>
      </c>
      <c r="I176" s="692">
        <f t="shared" si="1"/>
        <v>100</v>
      </c>
      <c r="J176" s="692">
        <f t="shared" si="2"/>
        <v>100</v>
      </c>
      <c r="K176" s="706"/>
    </row>
    <row r="177" spans="1:11" ht="12.75" customHeight="1" x14ac:dyDescent="0.25">
      <c r="A177" s="691"/>
      <c r="B177" s="452"/>
      <c r="C177" s="466">
        <v>4240</v>
      </c>
      <c r="D177" s="428" t="s">
        <v>86</v>
      </c>
      <c r="E177" s="697">
        <v>5680</v>
      </c>
      <c r="F177" s="697">
        <v>5680</v>
      </c>
      <c r="G177" s="692">
        <f t="shared" si="0"/>
        <v>100</v>
      </c>
      <c r="H177" s="698">
        <v>5680</v>
      </c>
      <c r="I177" s="692">
        <f t="shared" si="1"/>
        <v>100</v>
      </c>
      <c r="J177" s="692">
        <f t="shared" si="2"/>
        <v>100</v>
      </c>
      <c r="K177" s="706"/>
    </row>
    <row r="178" spans="1:11" ht="12.75" customHeight="1" x14ac:dyDescent="0.25">
      <c r="A178" s="691"/>
      <c r="B178" s="452"/>
      <c r="C178" s="466">
        <v>4260</v>
      </c>
      <c r="D178" s="428" t="s">
        <v>46</v>
      </c>
      <c r="E178" s="697">
        <v>104794</v>
      </c>
      <c r="F178" s="697">
        <v>104794</v>
      </c>
      <c r="G178" s="692">
        <f t="shared" si="0"/>
        <v>100</v>
      </c>
      <c r="H178" s="698">
        <v>108606</v>
      </c>
      <c r="I178" s="692">
        <f t="shared" si="1"/>
        <v>103.63761284042981</v>
      </c>
      <c r="J178" s="692">
        <f t="shared" si="2"/>
        <v>103.63761284042981</v>
      </c>
      <c r="K178" s="706"/>
    </row>
    <row r="179" spans="1:11" ht="12.75" customHeight="1" x14ac:dyDescent="0.25">
      <c r="A179" s="691"/>
      <c r="B179" s="452"/>
      <c r="C179" s="466">
        <v>4270</v>
      </c>
      <c r="D179" s="428" t="s">
        <v>47</v>
      </c>
      <c r="E179" s="697">
        <v>45000</v>
      </c>
      <c r="F179" s="697">
        <v>45000</v>
      </c>
      <c r="G179" s="692">
        <f t="shared" si="0"/>
        <v>100</v>
      </c>
      <c r="H179" s="698">
        <v>45000</v>
      </c>
      <c r="I179" s="692">
        <f t="shared" si="1"/>
        <v>100</v>
      </c>
      <c r="J179" s="692">
        <f t="shared" si="2"/>
        <v>100</v>
      </c>
      <c r="K179" s="706"/>
    </row>
    <row r="180" spans="1:11" ht="12.75" customHeight="1" x14ac:dyDescent="0.25">
      <c r="A180" s="691"/>
      <c r="B180" s="452"/>
      <c r="C180" s="466">
        <v>4280</v>
      </c>
      <c r="D180" s="428" t="s">
        <v>48</v>
      </c>
      <c r="E180" s="697">
        <v>2132</v>
      </c>
      <c r="F180" s="697">
        <v>2132</v>
      </c>
      <c r="G180" s="692">
        <f t="shared" si="0"/>
        <v>100</v>
      </c>
      <c r="H180" s="698">
        <v>2132</v>
      </c>
      <c r="I180" s="692">
        <f t="shared" si="1"/>
        <v>100</v>
      </c>
      <c r="J180" s="692">
        <f t="shared" si="2"/>
        <v>100</v>
      </c>
      <c r="K180" s="706"/>
    </row>
    <row r="181" spans="1:11" ht="12.75" customHeight="1" x14ac:dyDescent="0.25">
      <c r="A181" s="691"/>
      <c r="B181" s="452"/>
      <c r="C181" s="466">
        <v>4300</v>
      </c>
      <c r="D181" s="776" t="s">
        <v>22</v>
      </c>
      <c r="E181" s="697">
        <v>28450</v>
      </c>
      <c r="F181" s="697">
        <v>28450</v>
      </c>
      <c r="G181" s="692">
        <f t="shared" si="0"/>
        <v>100</v>
      </c>
      <c r="H181" s="698">
        <v>28450</v>
      </c>
      <c r="I181" s="692">
        <f t="shared" si="1"/>
        <v>100</v>
      </c>
      <c r="J181" s="692">
        <f t="shared" si="2"/>
        <v>100</v>
      </c>
      <c r="K181" s="706"/>
    </row>
    <row r="182" spans="1:11" ht="12.75" customHeight="1" x14ac:dyDescent="0.25">
      <c r="A182" s="691"/>
      <c r="B182" s="452"/>
      <c r="C182" s="466">
        <v>4360</v>
      </c>
      <c r="D182" s="776" t="s">
        <v>227</v>
      </c>
      <c r="E182" s="697">
        <v>3393</v>
      </c>
      <c r="F182" s="697">
        <v>3393</v>
      </c>
      <c r="G182" s="692">
        <f t="shared" si="0"/>
        <v>100</v>
      </c>
      <c r="H182" s="698">
        <v>3793</v>
      </c>
      <c r="I182" s="692">
        <f t="shared" si="1"/>
        <v>111.78897730621868</v>
      </c>
      <c r="J182" s="692">
        <f t="shared" si="2"/>
        <v>111.78897730621868</v>
      </c>
      <c r="K182" s="706"/>
    </row>
    <row r="183" spans="1:11" ht="12.75" customHeight="1" x14ac:dyDescent="0.25">
      <c r="A183" s="691"/>
      <c r="B183" s="452"/>
      <c r="C183" s="466">
        <v>4410</v>
      </c>
      <c r="D183" s="428" t="s">
        <v>54</v>
      </c>
      <c r="E183" s="692">
        <v>5080</v>
      </c>
      <c r="F183" s="692">
        <v>5080</v>
      </c>
      <c r="G183" s="692">
        <f t="shared" si="0"/>
        <v>100</v>
      </c>
      <c r="H183" s="693">
        <v>5080</v>
      </c>
      <c r="I183" s="692">
        <f t="shared" si="1"/>
        <v>100</v>
      </c>
      <c r="J183" s="692">
        <f t="shared" si="2"/>
        <v>100</v>
      </c>
      <c r="K183" s="706"/>
    </row>
    <row r="184" spans="1:11" ht="12.75" customHeight="1" x14ac:dyDescent="0.25">
      <c r="A184" s="691"/>
      <c r="B184" s="452"/>
      <c r="C184" s="466">
        <v>4420</v>
      </c>
      <c r="D184" s="251" t="s">
        <v>103</v>
      </c>
      <c r="E184" s="692">
        <v>500</v>
      </c>
      <c r="F184" s="692">
        <v>500</v>
      </c>
      <c r="G184" s="692">
        <f t="shared" si="0"/>
        <v>100</v>
      </c>
      <c r="H184" s="693">
        <v>500</v>
      </c>
      <c r="I184" s="692">
        <f t="shared" ref="I184" si="40">SUM(H184/F184*100)</f>
        <v>100</v>
      </c>
      <c r="J184" s="692">
        <f t="shared" ref="J184" si="41">SUM(H184/E184*100)</f>
        <v>100</v>
      </c>
      <c r="K184" s="706"/>
    </row>
    <row r="185" spans="1:11" ht="12.75" customHeight="1" x14ac:dyDescent="0.25">
      <c r="A185" s="691"/>
      <c r="B185" s="452"/>
      <c r="C185" s="466">
        <v>4440</v>
      </c>
      <c r="D185" s="428" t="s">
        <v>55</v>
      </c>
      <c r="E185" s="697">
        <v>47443</v>
      </c>
      <c r="F185" s="697">
        <v>47443</v>
      </c>
      <c r="G185" s="692">
        <f t="shared" si="0"/>
        <v>100</v>
      </c>
      <c r="H185" s="698">
        <v>49282</v>
      </c>
      <c r="I185" s="692">
        <f t="shared" si="1"/>
        <v>103.87623042387708</v>
      </c>
      <c r="J185" s="692">
        <f t="shared" si="2"/>
        <v>103.87623042387708</v>
      </c>
      <c r="K185" s="706"/>
    </row>
    <row r="186" spans="1:11" ht="12.75" hidden="1" customHeight="1" x14ac:dyDescent="0.25">
      <c r="A186" s="691"/>
      <c r="B186" s="452"/>
      <c r="C186" s="504">
        <v>4520</v>
      </c>
      <c r="D186" s="1020" t="s">
        <v>208</v>
      </c>
      <c r="E186" s="697"/>
      <c r="F186" s="697"/>
      <c r="G186" s="692" t="e">
        <f t="shared" si="0"/>
        <v>#DIV/0!</v>
      </c>
      <c r="H186" s="698"/>
      <c r="I186" s="692" t="e">
        <f t="shared" si="1"/>
        <v>#DIV/0!</v>
      </c>
      <c r="J186" s="692" t="e">
        <f t="shared" si="2"/>
        <v>#DIV/0!</v>
      </c>
      <c r="K186" s="706"/>
    </row>
    <row r="187" spans="1:11" ht="12.75" customHeight="1" x14ac:dyDescent="0.25">
      <c r="A187" s="691"/>
      <c r="B187" s="452"/>
      <c r="C187" s="177">
        <v>4610</v>
      </c>
      <c r="D187" s="251" t="s">
        <v>93</v>
      </c>
      <c r="E187" s="697">
        <v>142</v>
      </c>
      <c r="F187" s="697">
        <v>142</v>
      </c>
      <c r="G187" s="692">
        <f t="shared" si="0"/>
        <v>100</v>
      </c>
      <c r="H187" s="698">
        <v>142</v>
      </c>
      <c r="I187" s="692">
        <f t="shared" ref="I187" si="42">SUM(H187/F187*100)</f>
        <v>100</v>
      </c>
      <c r="J187" s="692">
        <f t="shared" ref="J187" si="43">SUM(H187/E187*100)</f>
        <v>100</v>
      </c>
      <c r="K187" s="706"/>
    </row>
    <row r="188" spans="1:11" ht="32.25" customHeight="1" x14ac:dyDescent="0.25">
      <c r="A188" s="691"/>
      <c r="B188" s="452"/>
      <c r="C188" s="177">
        <v>4700</v>
      </c>
      <c r="D188" s="178" t="s">
        <v>60</v>
      </c>
      <c r="E188" s="697">
        <v>5070</v>
      </c>
      <c r="F188" s="697">
        <v>5070</v>
      </c>
      <c r="G188" s="692">
        <f t="shared" si="0"/>
        <v>100</v>
      </c>
      <c r="H188" s="698">
        <v>5070</v>
      </c>
      <c r="I188" s="692">
        <f t="shared" si="1"/>
        <v>100</v>
      </c>
      <c r="J188" s="692">
        <f t="shared" si="2"/>
        <v>100</v>
      </c>
      <c r="K188" s="706"/>
    </row>
    <row r="189" spans="1:11" ht="28.5" hidden="1" customHeight="1" x14ac:dyDescent="0.25">
      <c r="A189" s="691"/>
      <c r="B189" s="452"/>
      <c r="C189" s="222">
        <v>6060</v>
      </c>
      <c r="D189" s="223" t="s">
        <v>213</v>
      </c>
      <c r="E189" s="702"/>
      <c r="F189" s="702"/>
      <c r="G189" s="703" t="e">
        <f t="shared" si="0"/>
        <v>#DIV/0!</v>
      </c>
      <c r="H189" s="716"/>
      <c r="I189" s="883" t="e">
        <f>SUM(H189/F189*100)</f>
        <v>#DIV/0!</v>
      </c>
      <c r="J189" s="883" t="e">
        <f>SUM(H189/E189*100)</f>
        <v>#DIV/0!</v>
      </c>
      <c r="K189" s="717"/>
    </row>
    <row r="190" spans="1:11" ht="15" customHeight="1" x14ac:dyDescent="0.25">
      <c r="A190" s="691"/>
      <c r="B190" s="452"/>
      <c r="C190" s="162"/>
      <c r="D190" s="451" t="s">
        <v>143</v>
      </c>
      <c r="E190" s="715">
        <f>SUM(E191:E209)</f>
        <v>2321</v>
      </c>
      <c r="F190" s="715">
        <f>SUM(F191:F209)</f>
        <v>2321</v>
      </c>
      <c r="G190" s="456">
        <f t="shared" si="0"/>
        <v>100</v>
      </c>
      <c r="H190" s="1308">
        <f>SUM(H191:H209)</f>
        <v>0</v>
      </c>
      <c r="I190" s="1309">
        <f t="shared" si="1"/>
        <v>0</v>
      </c>
      <c r="J190" s="1310">
        <f t="shared" si="2"/>
        <v>0</v>
      </c>
      <c r="K190" s="927"/>
    </row>
    <row r="191" spans="1:11" ht="12.75" hidden="1" customHeight="1" x14ac:dyDescent="0.25">
      <c r="A191" s="691"/>
      <c r="B191" s="452"/>
      <c r="C191" s="147">
        <v>3020</v>
      </c>
      <c r="D191" s="293" t="s">
        <v>37</v>
      </c>
      <c r="E191" s="705"/>
      <c r="F191" s="705"/>
      <c r="G191" s="462" t="e">
        <f t="shared" si="0"/>
        <v>#DIV/0!</v>
      </c>
      <c r="H191" s="1410">
        <v>0</v>
      </c>
      <c r="I191" s="1411" t="e">
        <f t="shared" si="1"/>
        <v>#DIV/0!</v>
      </c>
      <c r="J191" s="1411" t="e">
        <f t="shared" si="2"/>
        <v>#DIV/0!</v>
      </c>
      <c r="K191" s="463"/>
    </row>
    <row r="192" spans="1:11" ht="12.75" hidden="1" customHeight="1" x14ac:dyDescent="0.25">
      <c r="A192" s="691"/>
      <c r="B192" s="452"/>
      <c r="C192" s="177">
        <v>4010</v>
      </c>
      <c r="D192" s="428" t="s">
        <v>39</v>
      </c>
      <c r="E192" s="697"/>
      <c r="F192" s="697"/>
      <c r="G192" s="692" t="e">
        <f t="shared" si="0"/>
        <v>#DIV/0!</v>
      </c>
      <c r="H192" s="1276">
        <v>0</v>
      </c>
      <c r="I192" s="1277" t="e">
        <f t="shared" si="1"/>
        <v>#DIV/0!</v>
      </c>
      <c r="J192" s="1277" t="e">
        <f t="shared" si="2"/>
        <v>#DIV/0!</v>
      </c>
      <c r="K192" s="706"/>
    </row>
    <row r="193" spans="1:11" ht="12.75" customHeight="1" x14ac:dyDescent="0.25">
      <c r="A193" s="691"/>
      <c r="B193" s="452"/>
      <c r="C193" s="177">
        <v>4040</v>
      </c>
      <c r="D193" s="428" t="s">
        <v>41</v>
      </c>
      <c r="E193" s="697">
        <v>1940</v>
      </c>
      <c r="F193" s="697">
        <v>1940</v>
      </c>
      <c r="G193" s="692">
        <f t="shared" si="0"/>
        <v>100</v>
      </c>
      <c r="H193" s="1276"/>
      <c r="I193" s="1277">
        <f t="shared" si="1"/>
        <v>0</v>
      </c>
      <c r="J193" s="1277">
        <f t="shared" si="2"/>
        <v>0</v>
      </c>
      <c r="K193" s="706"/>
    </row>
    <row r="194" spans="1:11" ht="12.75" customHeight="1" x14ac:dyDescent="0.25">
      <c r="A194" s="691"/>
      <c r="B194" s="452"/>
      <c r="C194" s="177">
        <v>4110</v>
      </c>
      <c r="D194" s="428" t="s">
        <v>42</v>
      </c>
      <c r="E194" s="697">
        <v>333</v>
      </c>
      <c r="F194" s="697">
        <v>333</v>
      </c>
      <c r="G194" s="692">
        <f t="shared" si="0"/>
        <v>100</v>
      </c>
      <c r="H194" s="1276"/>
      <c r="I194" s="1277">
        <f t="shared" si="1"/>
        <v>0</v>
      </c>
      <c r="J194" s="1277">
        <f t="shared" si="2"/>
        <v>0</v>
      </c>
      <c r="K194" s="706"/>
    </row>
    <row r="195" spans="1:11" ht="27" customHeight="1" x14ac:dyDescent="0.25">
      <c r="A195" s="691"/>
      <c r="B195" s="452"/>
      <c r="C195" s="177">
        <v>4120</v>
      </c>
      <c r="D195" s="178" t="s">
        <v>286</v>
      </c>
      <c r="E195" s="697">
        <v>48</v>
      </c>
      <c r="F195" s="697">
        <v>48</v>
      </c>
      <c r="G195" s="692">
        <f t="shared" si="0"/>
        <v>100</v>
      </c>
      <c r="H195" s="1276"/>
      <c r="I195" s="1277">
        <f t="shared" si="1"/>
        <v>0</v>
      </c>
      <c r="J195" s="1277">
        <f t="shared" si="2"/>
        <v>0</v>
      </c>
      <c r="K195" s="706"/>
    </row>
    <row r="196" spans="1:11" ht="12.75" hidden="1" customHeight="1" x14ac:dyDescent="0.25">
      <c r="A196" s="691"/>
      <c r="B196" s="452"/>
      <c r="C196" s="177">
        <v>4170</v>
      </c>
      <c r="D196" s="428" t="s">
        <v>45</v>
      </c>
      <c r="E196" s="697"/>
      <c r="F196" s="697"/>
      <c r="G196" s="692" t="e">
        <f t="shared" si="0"/>
        <v>#DIV/0!</v>
      </c>
      <c r="H196" s="698"/>
      <c r="I196" s="692" t="e">
        <f t="shared" si="1"/>
        <v>#DIV/0!</v>
      </c>
      <c r="J196" s="692" t="e">
        <f t="shared" si="2"/>
        <v>#DIV/0!</v>
      </c>
      <c r="K196" s="706"/>
    </row>
    <row r="197" spans="1:11" ht="12.75" hidden="1" customHeight="1" x14ac:dyDescent="0.25">
      <c r="A197" s="691"/>
      <c r="B197" s="452"/>
      <c r="C197" s="177">
        <v>4170</v>
      </c>
      <c r="D197" s="428" t="s">
        <v>45</v>
      </c>
      <c r="E197" s="697"/>
      <c r="F197" s="697"/>
      <c r="G197" s="692" t="e">
        <f t="shared" si="0"/>
        <v>#DIV/0!</v>
      </c>
      <c r="H197" s="698"/>
      <c r="I197" s="1277" t="e">
        <f t="shared" si="1"/>
        <v>#DIV/0!</v>
      </c>
      <c r="J197" s="1277" t="e">
        <f t="shared" si="2"/>
        <v>#DIV/0!</v>
      </c>
      <c r="K197" s="706"/>
    </row>
    <row r="198" spans="1:11" ht="12.75" hidden="1" customHeight="1" x14ac:dyDescent="0.25">
      <c r="A198" s="691"/>
      <c r="B198" s="452"/>
      <c r="C198" s="177">
        <v>4210</v>
      </c>
      <c r="D198" s="428" t="s">
        <v>31</v>
      </c>
      <c r="E198" s="697"/>
      <c r="F198" s="697"/>
      <c r="G198" s="692" t="e">
        <f t="shared" si="0"/>
        <v>#DIV/0!</v>
      </c>
      <c r="H198" s="698"/>
      <c r="I198" s="1277" t="e">
        <f t="shared" si="1"/>
        <v>#DIV/0!</v>
      </c>
      <c r="J198" s="1277" t="e">
        <f t="shared" si="2"/>
        <v>#DIV/0!</v>
      </c>
      <c r="K198" s="706"/>
    </row>
    <row r="199" spans="1:11" ht="36.75" hidden="1" customHeight="1" x14ac:dyDescent="0.25">
      <c r="A199" s="691"/>
      <c r="B199" s="452"/>
      <c r="C199" s="177">
        <v>4230</v>
      </c>
      <c r="D199" s="426" t="s">
        <v>101</v>
      </c>
      <c r="E199" s="697"/>
      <c r="F199" s="697"/>
      <c r="G199" s="692" t="e">
        <f t="shared" si="0"/>
        <v>#DIV/0!</v>
      </c>
      <c r="H199" s="698"/>
      <c r="I199" s="1311" t="e">
        <f>SUM(H199/F199*100)</f>
        <v>#DIV/0!</v>
      </c>
      <c r="J199" s="1311" t="e">
        <f>SUM(H199/E199*100)</f>
        <v>#DIV/0!</v>
      </c>
      <c r="K199" s="706"/>
    </row>
    <row r="200" spans="1:11" ht="17.25" hidden="1" customHeight="1" x14ac:dyDescent="0.25">
      <c r="A200" s="691"/>
      <c r="B200" s="452"/>
      <c r="C200" s="177">
        <v>4240</v>
      </c>
      <c r="D200" s="428" t="s">
        <v>86</v>
      </c>
      <c r="E200" s="697"/>
      <c r="F200" s="697"/>
      <c r="G200" s="692" t="e">
        <f t="shared" si="0"/>
        <v>#DIV/0!</v>
      </c>
      <c r="H200" s="698"/>
      <c r="I200" s="1277" t="e">
        <f t="shared" si="1"/>
        <v>#DIV/0!</v>
      </c>
      <c r="J200" s="1277" t="e">
        <f t="shared" si="2"/>
        <v>#DIV/0!</v>
      </c>
      <c r="K200" s="706"/>
    </row>
    <row r="201" spans="1:11" ht="12.75" hidden="1" customHeight="1" x14ac:dyDescent="0.25">
      <c r="A201" s="691"/>
      <c r="B201" s="452"/>
      <c r="C201" s="177">
        <v>4260</v>
      </c>
      <c r="D201" s="428" t="s">
        <v>46</v>
      </c>
      <c r="E201" s="697"/>
      <c r="F201" s="697"/>
      <c r="G201" s="692" t="e">
        <f t="shared" si="0"/>
        <v>#DIV/0!</v>
      </c>
      <c r="H201" s="698"/>
      <c r="I201" s="1277" t="e">
        <f t="shared" si="1"/>
        <v>#DIV/0!</v>
      </c>
      <c r="J201" s="1277" t="e">
        <f t="shared" si="2"/>
        <v>#DIV/0!</v>
      </c>
      <c r="K201" s="706"/>
    </row>
    <row r="202" spans="1:11" ht="12.75" hidden="1" customHeight="1" x14ac:dyDescent="0.25">
      <c r="A202" s="691"/>
      <c r="B202" s="452"/>
      <c r="C202" s="177">
        <v>4270</v>
      </c>
      <c r="D202" s="428" t="s">
        <v>47</v>
      </c>
      <c r="E202" s="697"/>
      <c r="F202" s="697"/>
      <c r="G202" s="692" t="e">
        <f t="shared" si="0"/>
        <v>#DIV/0!</v>
      </c>
      <c r="H202" s="698"/>
      <c r="I202" s="1277" t="e">
        <f t="shared" si="1"/>
        <v>#DIV/0!</v>
      </c>
      <c r="J202" s="1277" t="e">
        <f t="shared" si="2"/>
        <v>#DIV/0!</v>
      </c>
      <c r="K202" s="706"/>
    </row>
    <row r="203" spans="1:11" ht="12.75" hidden="1" customHeight="1" x14ac:dyDescent="0.25">
      <c r="A203" s="691"/>
      <c r="B203" s="452"/>
      <c r="C203" s="177">
        <v>4280</v>
      </c>
      <c r="D203" s="428" t="s">
        <v>48</v>
      </c>
      <c r="E203" s="697"/>
      <c r="F203" s="697"/>
      <c r="G203" s="692" t="e">
        <f t="shared" si="0"/>
        <v>#DIV/0!</v>
      </c>
      <c r="H203" s="698"/>
      <c r="I203" s="1277" t="e">
        <f t="shared" si="1"/>
        <v>#DIV/0!</v>
      </c>
      <c r="J203" s="1277" t="e">
        <f t="shared" si="2"/>
        <v>#DIV/0!</v>
      </c>
      <c r="K203" s="706"/>
    </row>
    <row r="204" spans="1:11" ht="12.75" hidden="1" customHeight="1" x14ac:dyDescent="0.25">
      <c r="A204" s="691"/>
      <c r="B204" s="452"/>
      <c r="C204" s="177">
        <v>4300</v>
      </c>
      <c r="D204" s="776" t="s">
        <v>22</v>
      </c>
      <c r="E204" s="697"/>
      <c r="F204" s="697"/>
      <c r="G204" s="692" t="e">
        <f t="shared" si="0"/>
        <v>#DIV/0!</v>
      </c>
      <c r="H204" s="698"/>
      <c r="I204" s="1277" t="e">
        <f t="shared" si="1"/>
        <v>#DIV/0!</v>
      </c>
      <c r="J204" s="1277" t="e">
        <f t="shared" si="2"/>
        <v>#DIV/0!</v>
      </c>
      <c r="K204" s="706"/>
    </row>
    <row r="205" spans="1:11" ht="20.25" hidden="1" customHeight="1" x14ac:dyDescent="0.25">
      <c r="A205" s="691"/>
      <c r="B205" s="452"/>
      <c r="C205" s="177">
        <v>4360</v>
      </c>
      <c r="D205" s="776" t="s">
        <v>227</v>
      </c>
      <c r="E205" s="697"/>
      <c r="F205" s="697"/>
      <c r="G205" s="692" t="e">
        <f t="shared" si="0"/>
        <v>#DIV/0!</v>
      </c>
      <c r="H205" s="698"/>
      <c r="I205" s="1277" t="e">
        <f t="shared" si="1"/>
        <v>#DIV/0!</v>
      </c>
      <c r="J205" s="1277" t="e">
        <f t="shared" si="2"/>
        <v>#DIV/0!</v>
      </c>
      <c r="K205" s="706"/>
    </row>
    <row r="206" spans="1:11" ht="12.75" hidden="1" customHeight="1" x14ac:dyDescent="0.25">
      <c r="A206" s="691"/>
      <c r="B206" s="452"/>
      <c r="C206" s="177">
        <v>4410</v>
      </c>
      <c r="D206" s="428" t="s">
        <v>54</v>
      </c>
      <c r="E206" s="697"/>
      <c r="F206" s="697"/>
      <c r="G206" s="692" t="e">
        <f t="shared" si="0"/>
        <v>#DIV/0!</v>
      </c>
      <c r="H206" s="698"/>
      <c r="I206" s="1277" t="e">
        <f t="shared" si="1"/>
        <v>#DIV/0!</v>
      </c>
      <c r="J206" s="1277" t="e">
        <f t="shared" si="2"/>
        <v>#DIV/0!</v>
      </c>
      <c r="K206" s="706"/>
    </row>
    <row r="207" spans="1:11" ht="12.75" hidden="1" customHeight="1" x14ac:dyDescent="0.25">
      <c r="A207" s="691"/>
      <c r="B207" s="452"/>
      <c r="C207" s="177">
        <v>4440</v>
      </c>
      <c r="D207" s="428" t="s">
        <v>55</v>
      </c>
      <c r="E207" s="697"/>
      <c r="F207" s="697"/>
      <c r="G207" s="692" t="e">
        <f t="shared" si="0"/>
        <v>#DIV/0!</v>
      </c>
      <c r="H207" s="698"/>
      <c r="I207" s="1277" t="e">
        <f t="shared" si="1"/>
        <v>#DIV/0!</v>
      </c>
      <c r="J207" s="1277" t="e">
        <f t="shared" si="2"/>
        <v>#DIV/0!</v>
      </c>
      <c r="K207" s="706"/>
    </row>
    <row r="208" spans="1:11" ht="12.75" hidden="1" customHeight="1" x14ac:dyDescent="0.25">
      <c r="A208" s="691"/>
      <c r="B208" s="452"/>
      <c r="C208" s="177">
        <v>4480</v>
      </c>
      <c r="D208" s="428" t="s">
        <v>56</v>
      </c>
      <c r="E208" s="697"/>
      <c r="F208" s="697"/>
      <c r="G208" s="692" t="e">
        <f t="shared" si="0"/>
        <v>#DIV/0!</v>
      </c>
      <c r="H208" s="698"/>
      <c r="I208" s="1277" t="e">
        <f t="shared" si="1"/>
        <v>#DIV/0!</v>
      </c>
      <c r="J208" s="1277" t="e">
        <f t="shared" si="2"/>
        <v>#DIV/0!</v>
      </c>
      <c r="K208" s="706"/>
    </row>
    <row r="209" spans="1:11" ht="27.75" hidden="1" customHeight="1" x14ac:dyDescent="0.25">
      <c r="A209" s="691"/>
      <c r="B209" s="452"/>
      <c r="C209" s="147">
        <v>4700</v>
      </c>
      <c r="D209" s="148" t="s">
        <v>60</v>
      </c>
      <c r="E209" s="705"/>
      <c r="F209" s="705"/>
      <c r="G209" s="462" t="e">
        <f t="shared" si="0"/>
        <v>#DIV/0!</v>
      </c>
      <c r="H209" s="698"/>
      <c r="I209" s="1411" t="e">
        <f t="shared" si="1"/>
        <v>#DIV/0!</v>
      </c>
      <c r="J209" s="1411" t="e">
        <f t="shared" si="2"/>
        <v>#DIV/0!</v>
      </c>
      <c r="K209" s="463"/>
    </row>
    <row r="210" spans="1:11" s="31" customFormat="1" ht="15" customHeight="1" x14ac:dyDescent="0.25">
      <c r="A210" s="668"/>
      <c r="B210" s="1329">
        <v>80130</v>
      </c>
      <c r="C210" s="1329"/>
      <c r="D210" s="1321" t="s">
        <v>142</v>
      </c>
      <c r="E210" s="1330">
        <f>SUM(E211+E232+E252)</f>
        <v>425923</v>
      </c>
      <c r="F210" s="1330">
        <f>SUM(F211+F232+F252)</f>
        <v>425923</v>
      </c>
      <c r="G210" s="1318">
        <f t="shared" si="0"/>
        <v>100</v>
      </c>
      <c r="H210" s="1918">
        <f>SUM(H211+H232+H252)</f>
        <v>0</v>
      </c>
      <c r="I210" s="1919">
        <f t="shared" si="1"/>
        <v>0</v>
      </c>
      <c r="J210" s="1919">
        <f t="shared" si="2"/>
        <v>0</v>
      </c>
      <c r="K210" s="1920"/>
    </row>
    <row r="211" spans="1:11" s="32" customFormat="1" ht="15" hidden="1" customHeight="1" x14ac:dyDescent="0.25">
      <c r="A211" s="691"/>
      <c r="B211" s="1332"/>
      <c r="C211" s="1320"/>
      <c r="D211" s="1321" t="s">
        <v>141</v>
      </c>
      <c r="E211" s="1330">
        <f>SUM(E212:E231)</f>
        <v>0</v>
      </c>
      <c r="F211" s="1330">
        <f>SUM(F212:F231)</f>
        <v>0</v>
      </c>
      <c r="G211" s="1318" t="e">
        <f>SUM(F211/E211*100)</f>
        <v>#DIV/0!</v>
      </c>
      <c r="H211" s="1921">
        <f>SUM(H212:H231)</f>
        <v>0</v>
      </c>
      <c r="I211" s="1919" t="e">
        <f t="shared" si="1"/>
        <v>#DIV/0!</v>
      </c>
      <c r="J211" s="1919" t="e">
        <f t="shared" si="2"/>
        <v>#DIV/0!</v>
      </c>
      <c r="K211" s="1922"/>
    </row>
    <row r="212" spans="1:11" s="32" customFormat="1" ht="12.75" hidden="1" customHeight="1" x14ac:dyDescent="0.25">
      <c r="A212" s="691"/>
      <c r="B212" s="452"/>
      <c r="C212" s="1323">
        <v>3020</v>
      </c>
      <c r="D212" s="1351" t="s">
        <v>37</v>
      </c>
      <c r="E212" s="1334"/>
      <c r="F212" s="1334"/>
      <c r="G212" s="1325" t="e">
        <f>SUM(F212/E212*100)</f>
        <v>#DIV/0!</v>
      </c>
      <c r="H212" s="1923"/>
      <c r="I212" s="1924" t="e">
        <f t="shared" si="1"/>
        <v>#DIV/0!</v>
      </c>
      <c r="J212" s="1924" t="e">
        <f t="shared" si="2"/>
        <v>#DIV/0!</v>
      </c>
      <c r="K212" s="1925"/>
    </row>
    <row r="213" spans="1:11" ht="12.75" hidden="1" customHeight="1" x14ac:dyDescent="0.25">
      <c r="A213" s="691"/>
      <c r="B213" s="452"/>
      <c r="C213" s="466">
        <v>4010</v>
      </c>
      <c r="D213" s="428" t="s">
        <v>39</v>
      </c>
      <c r="E213" s="697"/>
      <c r="F213" s="697"/>
      <c r="G213" s="692" t="e">
        <f t="shared" si="0"/>
        <v>#DIV/0!</v>
      </c>
      <c r="H213" s="1276"/>
      <c r="I213" s="1277" t="e">
        <f t="shared" si="1"/>
        <v>#DIV/0!</v>
      </c>
      <c r="J213" s="1277" t="e">
        <f t="shared" si="2"/>
        <v>#DIV/0!</v>
      </c>
      <c r="K213" s="981"/>
    </row>
    <row r="214" spans="1:11" ht="12.75" hidden="1" customHeight="1" x14ac:dyDescent="0.25">
      <c r="A214" s="691"/>
      <c r="B214" s="452"/>
      <c r="C214" s="466">
        <v>4040</v>
      </c>
      <c r="D214" s="428" t="s">
        <v>41</v>
      </c>
      <c r="E214" s="697"/>
      <c r="F214" s="697"/>
      <c r="G214" s="692" t="e">
        <f t="shared" si="0"/>
        <v>#DIV/0!</v>
      </c>
      <c r="H214" s="1276"/>
      <c r="I214" s="1277" t="e">
        <f t="shared" si="1"/>
        <v>#DIV/0!</v>
      </c>
      <c r="J214" s="1277" t="e">
        <f t="shared" si="2"/>
        <v>#DIV/0!</v>
      </c>
      <c r="K214" s="981"/>
    </row>
    <row r="215" spans="1:11" ht="12.75" hidden="1" customHeight="1" x14ac:dyDescent="0.25">
      <c r="A215" s="691"/>
      <c r="B215" s="452"/>
      <c r="C215" s="466">
        <v>4110</v>
      </c>
      <c r="D215" s="428" t="s">
        <v>42</v>
      </c>
      <c r="E215" s="697"/>
      <c r="F215" s="697"/>
      <c r="G215" s="692" t="e">
        <f t="shared" si="0"/>
        <v>#DIV/0!</v>
      </c>
      <c r="H215" s="1276"/>
      <c r="I215" s="1277" t="e">
        <f t="shared" si="1"/>
        <v>#DIV/0!</v>
      </c>
      <c r="J215" s="1277" t="e">
        <f t="shared" si="2"/>
        <v>#DIV/0!</v>
      </c>
      <c r="K215" s="981"/>
    </row>
    <row r="216" spans="1:11" ht="12.75" hidden="1" customHeight="1" x14ac:dyDescent="0.25">
      <c r="A216" s="884"/>
      <c r="B216" s="1104"/>
      <c r="C216" s="713">
        <v>4120</v>
      </c>
      <c r="D216" s="1520" t="s">
        <v>43</v>
      </c>
      <c r="E216" s="885"/>
      <c r="F216" s="885"/>
      <c r="G216" s="886" t="e">
        <f t="shared" si="0"/>
        <v>#DIV/0!</v>
      </c>
      <c r="H216" s="1926"/>
      <c r="I216" s="1409" t="e">
        <f t="shared" si="1"/>
        <v>#DIV/0!</v>
      </c>
      <c r="J216" s="1409" t="e">
        <f t="shared" si="2"/>
        <v>#DIV/0!</v>
      </c>
      <c r="K216" s="1927"/>
    </row>
    <row r="217" spans="1:11" ht="12.75" hidden="1" customHeight="1" x14ac:dyDescent="0.25">
      <c r="A217" s="691"/>
      <c r="B217" s="452"/>
      <c r="C217" s="744">
        <v>4170</v>
      </c>
      <c r="D217" s="1529" t="s">
        <v>45</v>
      </c>
      <c r="E217" s="773"/>
      <c r="F217" s="773"/>
      <c r="G217" s="454" t="e">
        <f t="shared" si="0"/>
        <v>#DIV/0!</v>
      </c>
      <c r="H217" s="1632"/>
      <c r="I217" s="1339" t="e">
        <f t="shared" si="1"/>
        <v>#DIV/0!</v>
      </c>
      <c r="J217" s="1339" t="e">
        <f t="shared" si="2"/>
        <v>#DIV/0!</v>
      </c>
      <c r="K217" s="1928"/>
    </row>
    <row r="218" spans="1:11" ht="12.75" hidden="1" customHeight="1" x14ac:dyDescent="0.25">
      <c r="A218" s="691"/>
      <c r="B218" s="452"/>
      <c r="C218" s="466">
        <v>4210</v>
      </c>
      <c r="D218" s="428" t="s">
        <v>31</v>
      </c>
      <c r="E218" s="697"/>
      <c r="F218" s="697"/>
      <c r="G218" s="692" t="e">
        <f t="shared" si="0"/>
        <v>#DIV/0!</v>
      </c>
      <c r="H218" s="1276"/>
      <c r="I218" s="1277" t="e">
        <f t="shared" si="1"/>
        <v>#DIV/0!</v>
      </c>
      <c r="J218" s="1277" t="e">
        <f t="shared" si="2"/>
        <v>#DIV/0!</v>
      </c>
      <c r="K218" s="981"/>
    </row>
    <row r="219" spans="1:11" ht="12.75" hidden="1" customHeight="1" x14ac:dyDescent="0.25">
      <c r="A219" s="691"/>
      <c r="B219" s="452"/>
      <c r="C219" s="177">
        <v>4240</v>
      </c>
      <c r="D219" s="428" t="s">
        <v>86</v>
      </c>
      <c r="E219" s="697"/>
      <c r="F219" s="697"/>
      <c r="G219" s="692" t="e">
        <f t="shared" ref="G219" si="44">SUM(F219/E219*100)</f>
        <v>#DIV/0!</v>
      </c>
      <c r="H219" s="1276"/>
      <c r="I219" s="1277" t="e">
        <f t="shared" ref="I219" si="45">SUM(H219/F219*100)</f>
        <v>#DIV/0!</v>
      </c>
      <c r="J219" s="1277" t="e">
        <f t="shared" ref="J219" si="46">SUM(H219/E219*100)</f>
        <v>#DIV/0!</v>
      </c>
      <c r="K219" s="981"/>
    </row>
    <row r="220" spans="1:11" ht="12.75" hidden="1" customHeight="1" x14ac:dyDescent="0.25">
      <c r="A220" s="691"/>
      <c r="B220" s="452"/>
      <c r="C220" s="466">
        <v>4260</v>
      </c>
      <c r="D220" s="428" t="s">
        <v>46</v>
      </c>
      <c r="E220" s="697"/>
      <c r="F220" s="697"/>
      <c r="G220" s="692" t="e">
        <f t="shared" si="0"/>
        <v>#DIV/0!</v>
      </c>
      <c r="H220" s="1276"/>
      <c r="I220" s="1277" t="e">
        <f t="shared" si="1"/>
        <v>#DIV/0!</v>
      </c>
      <c r="J220" s="1277" t="e">
        <f t="shared" si="2"/>
        <v>#DIV/0!</v>
      </c>
      <c r="K220" s="981"/>
    </row>
    <row r="221" spans="1:11" ht="12.75" hidden="1" customHeight="1" x14ac:dyDescent="0.25">
      <c r="A221" s="691"/>
      <c r="B221" s="452"/>
      <c r="C221" s="466">
        <v>4270</v>
      </c>
      <c r="D221" s="428" t="s">
        <v>47</v>
      </c>
      <c r="E221" s="697"/>
      <c r="F221" s="697"/>
      <c r="G221" s="692" t="e">
        <f t="shared" si="0"/>
        <v>#DIV/0!</v>
      </c>
      <c r="H221" s="1276"/>
      <c r="I221" s="1277" t="e">
        <f t="shared" si="1"/>
        <v>#DIV/0!</v>
      </c>
      <c r="J221" s="1277" t="e">
        <f t="shared" si="2"/>
        <v>#DIV/0!</v>
      </c>
      <c r="K221" s="981"/>
    </row>
    <row r="222" spans="1:11" ht="12.75" hidden="1" customHeight="1" x14ac:dyDescent="0.25">
      <c r="A222" s="691"/>
      <c r="B222" s="452"/>
      <c r="C222" s="466">
        <v>4280</v>
      </c>
      <c r="D222" s="428" t="s">
        <v>48</v>
      </c>
      <c r="E222" s="697"/>
      <c r="F222" s="697"/>
      <c r="G222" s="692" t="e">
        <f t="shared" si="0"/>
        <v>#DIV/0!</v>
      </c>
      <c r="H222" s="1276"/>
      <c r="I222" s="1277" t="e">
        <f t="shared" si="1"/>
        <v>#DIV/0!</v>
      </c>
      <c r="J222" s="1277" t="e">
        <f t="shared" si="2"/>
        <v>#DIV/0!</v>
      </c>
      <c r="K222" s="981"/>
    </row>
    <row r="223" spans="1:11" ht="12.75" hidden="1" customHeight="1" x14ac:dyDescent="0.25">
      <c r="A223" s="691"/>
      <c r="B223" s="452"/>
      <c r="C223" s="466">
        <v>4300</v>
      </c>
      <c r="D223" s="776" t="s">
        <v>22</v>
      </c>
      <c r="E223" s="697"/>
      <c r="F223" s="697"/>
      <c r="G223" s="692" t="e">
        <f t="shared" si="0"/>
        <v>#DIV/0!</v>
      </c>
      <c r="H223" s="1276"/>
      <c r="I223" s="1277" t="e">
        <f t="shared" si="1"/>
        <v>#DIV/0!</v>
      </c>
      <c r="J223" s="1277" t="e">
        <f t="shared" si="2"/>
        <v>#DIV/0!</v>
      </c>
      <c r="K223" s="981"/>
    </row>
    <row r="224" spans="1:11" ht="12.75" hidden="1" customHeight="1" x14ac:dyDescent="0.25">
      <c r="A224" s="691"/>
      <c r="B224" s="452"/>
      <c r="C224" s="466">
        <v>4360</v>
      </c>
      <c r="D224" s="776" t="s">
        <v>227</v>
      </c>
      <c r="E224" s="697"/>
      <c r="F224" s="697"/>
      <c r="G224" s="692" t="e">
        <f t="shared" si="0"/>
        <v>#DIV/0!</v>
      </c>
      <c r="H224" s="1276"/>
      <c r="I224" s="1277" t="e">
        <f t="shared" si="1"/>
        <v>#DIV/0!</v>
      </c>
      <c r="J224" s="1277" t="e">
        <f t="shared" si="2"/>
        <v>#DIV/0!</v>
      </c>
      <c r="K224" s="981"/>
    </row>
    <row r="225" spans="1:11" ht="12.75" hidden="1" customHeight="1" x14ac:dyDescent="0.25">
      <c r="A225" s="691"/>
      <c r="B225" s="452"/>
      <c r="C225" s="466">
        <v>4410</v>
      </c>
      <c r="D225" s="428" t="s">
        <v>54</v>
      </c>
      <c r="E225" s="697"/>
      <c r="F225" s="697"/>
      <c r="G225" s="692" t="e">
        <f t="shared" si="0"/>
        <v>#DIV/0!</v>
      </c>
      <c r="H225" s="1276"/>
      <c r="I225" s="1277" t="e">
        <f t="shared" si="1"/>
        <v>#DIV/0!</v>
      </c>
      <c r="J225" s="1277" t="e">
        <f t="shared" si="2"/>
        <v>#DIV/0!</v>
      </c>
      <c r="K225" s="981"/>
    </row>
    <row r="226" spans="1:11" ht="12.75" hidden="1" customHeight="1" x14ac:dyDescent="0.25">
      <c r="A226" s="691"/>
      <c r="B226" s="452"/>
      <c r="C226" s="177">
        <v>4420</v>
      </c>
      <c r="D226" s="251" t="s">
        <v>103</v>
      </c>
      <c r="E226" s="700"/>
      <c r="F226" s="700"/>
      <c r="G226" s="468" t="e">
        <f t="shared" si="0"/>
        <v>#DIV/0!</v>
      </c>
      <c r="H226" s="1645"/>
      <c r="I226" s="1929" t="e">
        <f t="shared" si="1"/>
        <v>#DIV/0!</v>
      </c>
      <c r="J226" s="1929" t="e">
        <f t="shared" si="2"/>
        <v>#DIV/0!</v>
      </c>
      <c r="K226" s="1375"/>
    </row>
    <row r="227" spans="1:11" ht="12.75" hidden="1" customHeight="1" x14ac:dyDescent="0.25">
      <c r="A227" s="691"/>
      <c r="B227" s="452"/>
      <c r="C227" s="699">
        <v>4440</v>
      </c>
      <c r="D227" s="1374" t="s">
        <v>55</v>
      </c>
      <c r="E227" s="700"/>
      <c r="F227" s="700"/>
      <c r="G227" s="468" t="e">
        <f t="shared" si="0"/>
        <v>#DIV/0!</v>
      </c>
      <c r="H227" s="1645"/>
      <c r="I227" s="1929" t="e">
        <f t="shared" si="1"/>
        <v>#DIV/0!</v>
      </c>
      <c r="J227" s="1929" t="e">
        <f t="shared" si="2"/>
        <v>#DIV/0!</v>
      </c>
      <c r="K227" s="1375"/>
    </row>
    <row r="228" spans="1:11" ht="12.75" hidden="1" customHeight="1" x14ac:dyDescent="0.25">
      <c r="A228" s="691"/>
      <c r="B228" s="452"/>
      <c r="C228" s="466">
        <v>4480</v>
      </c>
      <c r="D228" s="428" t="s">
        <v>56</v>
      </c>
      <c r="E228" s="697"/>
      <c r="F228" s="697"/>
      <c r="G228" s="692" t="e">
        <f t="shared" si="0"/>
        <v>#DIV/0!</v>
      </c>
      <c r="H228" s="1276"/>
      <c r="I228" s="1277" t="e">
        <f t="shared" si="1"/>
        <v>#DIV/0!</v>
      </c>
      <c r="J228" s="1277" t="e">
        <f t="shared" si="2"/>
        <v>#DIV/0!</v>
      </c>
      <c r="K228" s="981"/>
    </row>
    <row r="229" spans="1:11" ht="19.5" hidden="1" customHeight="1" x14ac:dyDescent="0.25">
      <c r="A229" s="691"/>
      <c r="B229" s="452"/>
      <c r="C229" s="177">
        <v>4610</v>
      </c>
      <c r="D229" s="251" t="s">
        <v>93</v>
      </c>
      <c r="E229" s="705"/>
      <c r="F229" s="705"/>
      <c r="G229" s="462" t="e">
        <f t="shared" si="0"/>
        <v>#DIV/0!</v>
      </c>
      <c r="H229" s="1410"/>
      <c r="I229" s="1411" t="e">
        <f t="shared" si="1"/>
        <v>#DIV/0!</v>
      </c>
      <c r="J229" s="1411" t="e">
        <f t="shared" si="2"/>
        <v>#DIV/0!</v>
      </c>
      <c r="K229" s="1930"/>
    </row>
    <row r="230" spans="1:11" ht="37.5" hidden="1" customHeight="1" x14ac:dyDescent="0.25">
      <c r="A230" s="691"/>
      <c r="B230" s="452"/>
      <c r="C230" s="699">
        <v>4700</v>
      </c>
      <c r="D230" s="156" t="s">
        <v>60</v>
      </c>
      <c r="E230" s="700"/>
      <c r="F230" s="700"/>
      <c r="G230" s="468" t="e">
        <f t="shared" si="0"/>
        <v>#DIV/0!</v>
      </c>
      <c r="H230" s="1645"/>
      <c r="I230" s="1929" t="e">
        <f t="shared" si="1"/>
        <v>#DIV/0!</v>
      </c>
      <c r="J230" s="1929" t="e">
        <f t="shared" si="2"/>
        <v>#DIV/0!</v>
      </c>
      <c r="K230" s="1375"/>
    </row>
    <row r="231" spans="1:11" ht="12.75" hidden="1" customHeight="1" x14ac:dyDescent="0.25">
      <c r="A231" s="691"/>
      <c r="B231" s="452"/>
      <c r="C231" s="709">
        <v>6050</v>
      </c>
      <c r="D231" s="287" t="s">
        <v>61</v>
      </c>
      <c r="E231" s="700"/>
      <c r="F231" s="700"/>
      <c r="G231" s="468" t="e">
        <f t="shared" si="0"/>
        <v>#DIV/0!</v>
      </c>
      <c r="H231" s="1645"/>
      <c r="I231" s="1929" t="e">
        <f t="shared" si="1"/>
        <v>#DIV/0!</v>
      </c>
      <c r="J231" s="1929" t="e">
        <f t="shared" si="2"/>
        <v>#DIV/0!</v>
      </c>
      <c r="K231" s="1375"/>
    </row>
    <row r="232" spans="1:11" s="34" customFormat="1" ht="15" customHeight="1" x14ac:dyDescent="0.25">
      <c r="A232" s="691"/>
      <c r="B232" s="452"/>
      <c r="C232" s="1320"/>
      <c r="D232" s="1321" t="s">
        <v>143</v>
      </c>
      <c r="E232" s="1336">
        <f>SUM(E233:E251)</f>
        <v>399623</v>
      </c>
      <c r="F232" s="1336">
        <f>SUM(F233:F251)</f>
        <v>399623</v>
      </c>
      <c r="G232" s="1319">
        <f t="shared" ref="G232:G251" si="47">SUM(F232/E232*100)</f>
        <v>100</v>
      </c>
      <c r="H232" s="1921">
        <f>SUM(H233:H251)</f>
        <v>0</v>
      </c>
      <c r="I232" s="1919">
        <f t="shared" ref="I232:I251" si="48">SUM(H232/F232*100)</f>
        <v>0</v>
      </c>
      <c r="J232" s="1919">
        <f t="shared" ref="J232:J251" si="49">SUM(H232/E232*100)</f>
        <v>0</v>
      </c>
      <c r="K232" s="1920"/>
    </row>
    <row r="233" spans="1:11" s="34" customFormat="1" ht="12.75" customHeight="1" x14ac:dyDescent="0.25">
      <c r="A233" s="691"/>
      <c r="B233" s="452"/>
      <c r="C233" s="1507">
        <v>3020</v>
      </c>
      <c r="D233" s="1735" t="s">
        <v>37</v>
      </c>
      <c r="E233" s="1728">
        <v>1488</v>
      </c>
      <c r="F233" s="1728">
        <v>1488</v>
      </c>
      <c r="G233" s="1509">
        <f t="shared" si="47"/>
        <v>100</v>
      </c>
      <c r="H233" s="1931"/>
      <c r="I233" s="1736">
        <f t="shared" si="48"/>
        <v>0</v>
      </c>
      <c r="J233" s="1736">
        <f t="shared" si="49"/>
        <v>0</v>
      </c>
      <c r="K233" s="1932"/>
    </row>
    <row r="234" spans="1:11" ht="12.75" customHeight="1" x14ac:dyDescent="0.25">
      <c r="A234" s="691"/>
      <c r="B234" s="452"/>
      <c r="C234" s="1698">
        <v>4010</v>
      </c>
      <c r="D234" s="1699" t="s">
        <v>39</v>
      </c>
      <c r="E234" s="1700">
        <v>251249</v>
      </c>
      <c r="F234" s="1700">
        <v>251249</v>
      </c>
      <c r="G234" s="1681">
        <f t="shared" si="47"/>
        <v>100</v>
      </c>
      <c r="H234" s="1701"/>
      <c r="I234" s="1702">
        <f t="shared" si="48"/>
        <v>0</v>
      </c>
      <c r="J234" s="1702">
        <f t="shared" si="49"/>
        <v>0</v>
      </c>
      <c r="K234" s="1933"/>
    </row>
    <row r="235" spans="1:11" ht="12.75" customHeight="1" x14ac:dyDescent="0.25">
      <c r="A235" s="691"/>
      <c r="B235" s="452"/>
      <c r="C235" s="1698">
        <v>4040</v>
      </c>
      <c r="D235" s="1699" t="s">
        <v>41</v>
      </c>
      <c r="E235" s="1700">
        <v>18367</v>
      </c>
      <c r="F235" s="1700">
        <v>18367</v>
      </c>
      <c r="G235" s="1681">
        <f t="shared" si="47"/>
        <v>100</v>
      </c>
      <c r="H235" s="1701"/>
      <c r="I235" s="1702">
        <f t="shared" si="48"/>
        <v>0</v>
      </c>
      <c r="J235" s="1702">
        <f t="shared" si="49"/>
        <v>0</v>
      </c>
      <c r="K235" s="1933"/>
    </row>
    <row r="236" spans="1:11" ht="12.75" customHeight="1" x14ac:dyDescent="0.25">
      <c r="A236" s="691"/>
      <c r="B236" s="452"/>
      <c r="C236" s="466">
        <v>4110</v>
      </c>
      <c r="D236" s="428" t="s">
        <v>42</v>
      </c>
      <c r="E236" s="697">
        <v>42917</v>
      </c>
      <c r="F236" s="697">
        <v>42917</v>
      </c>
      <c r="G236" s="692">
        <f t="shared" si="47"/>
        <v>100</v>
      </c>
      <c r="H236" s="1276"/>
      <c r="I236" s="1277">
        <f t="shared" si="48"/>
        <v>0</v>
      </c>
      <c r="J236" s="1277">
        <f t="shared" si="49"/>
        <v>0</v>
      </c>
      <c r="K236" s="981"/>
    </row>
    <row r="237" spans="1:11" ht="29.4" customHeight="1" x14ac:dyDescent="0.25">
      <c r="A237" s="691"/>
      <c r="B237" s="452"/>
      <c r="C237" s="1698">
        <v>4120</v>
      </c>
      <c r="D237" s="1711" t="s">
        <v>286</v>
      </c>
      <c r="E237" s="1700">
        <v>6227</v>
      </c>
      <c r="F237" s="1700">
        <v>6227</v>
      </c>
      <c r="G237" s="1681">
        <f t="shared" si="47"/>
        <v>100</v>
      </c>
      <c r="H237" s="1701"/>
      <c r="I237" s="1702">
        <f t="shared" si="48"/>
        <v>0</v>
      </c>
      <c r="J237" s="1702">
        <f t="shared" si="49"/>
        <v>0</v>
      </c>
      <c r="K237" s="1933"/>
    </row>
    <row r="238" spans="1:11" ht="12.75" customHeight="1" x14ac:dyDescent="0.25">
      <c r="A238" s="691"/>
      <c r="B238" s="452"/>
      <c r="C238" s="1704">
        <v>4170</v>
      </c>
      <c r="D238" s="1705" t="s">
        <v>45</v>
      </c>
      <c r="E238" s="1706">
        <v>220</v>
      </c>
      <c r="F238" s="1706">
        <v>220</v>
      </c>
      <c r="G238" s="1707">
        <f t="shared" si="47"/>
        <v>100</v>
      </c>
      <c r="H238" s="1733"/>
      <c r="I238" s="1709">
        <f t="shared" si="48"/>
        <v>0</v>
      </c>
      <c r="J238" s="1709">
        <f t="shared" si="49"/>
        <v>0</v>
      </c>
      <c r="K238" s="1710"/>
    </row>
    <row r="239" spans="1:11" ht="12.75" customHeight="1" x14ac:dyDescent="0.25">
      <c r="A239" s="691"/>
      <c r="B239" s="452"/>
      <c r="C239" s="1698">
        <v>4210</v>
      </c>
      <c r="D239" s="1699" t="s">
        <v>31</v>
      </c>
      <c r="E239" s="1700">
        <v>10890</v>
      </c>
      <c r="F239" s="1700">
        <v>10890</v>
      </c>
      <c r="G239" s="1681">
        <f t="shared" si="47"/>
        <v>100</v>
      </c>
      <c r="H239" s="1682"/>
      <c r="I239" s="1702">
        <f t="shared" si="48"/>
        <v>0</v>
      </c>
      <c r="J239" s="1702">
        <f t="shared" si="49"/>
        <v>0</v>
      </c>
      <c r="K239" s="1703"/>
    </row>
    <row r="240" spans="1:11" ht="33.75" hidden="1" customHeight="1" x14ac:dyDescent="0.25">
      <c r="A240" s="691"/>
      <c r="B240" s="452"/>
      <c r="C240" s="1698">
        <v>4230</v>
      </c>
      <c r="D240" s="1734" t="s">
        <v>101</v>
      </c>
      <c r="E240" s="1700"/>
      <c r="F240" s="1700"/>
      <c r="G240" s="1681" t="e">
        <f t="shared" si="47"/>
        <v>#DIV/0!</v>
      </c>
      <c r="H240" s="1682"/>
      <c r="I240" s="1712" t="e">
        <f>SUM(H240/F240*100)</f>
        <v>#DIV/0!</v>
      </c>
      <c r="J240" s="1712" t="e">
        <f>SUM(H240/E240*100)</f>
        <v>#DIV/0!</v>
      </c>
      <c r="K240" s="1703"/>
    </row>
    <row r="241" spans="1:11" ht="12.75" customHeight="1" x14ac:dyDescent="0.25">
      <c r="A241" s="884"/>
      <c r="B241" s="1732"/>
      <c r="C241" s="1714">
        <v>4240</v>
      </c>
      <c r="D241" s="1715" t="s">
        <v>86</v>
      </c>
      <c r="E241" s="1716">
        <v>1550</v>
      </c>
      <c r="F241" s="1716">
        <v>1550</v>
      </c>
      <c r="G241" s="1717">
        <f t="shared" si="47"/>
        <v>100</v>
      </c>
      <c r="H241" s="1722"/>
      <c r="I241" s="1719">
        <f t="shared" si="48"/>
        <v>0</v>
      </c>
      <c r="J241" s="1719">
        <f t="shared" si="49"/>
        <v>0</v>
      </c>
      <c r="K241" s="1720"/>
    </row>
    <row r="242" spans="1:11" ht="12.75" customHeight="1" x14ac:dyDescent="0.25">
      <c r="A242" s="691"/>
      <c r="B242" s="452"/>
      <c r="C242" s="744">
        <v>4260</v>
      </c>
      <c r="D242" s="1529" t="s">
        <v>46</v>
      </c>
      <c r="E242" s="773">
        <v>26378</v>
      </c>
      <c r="F242" s="773">
        <v>26378</v>
      </c>
      <c r="G242" s="454">
        <f t="shared" si="47"/>
        <v>100</v>
      </c>
      <c r="H242" s="778"/>
      <c r="I242" s="1339">
        <f t="shared" si="48"/>
        <v>0</v>
      </c>
      <c r="J242" s="1339">
        <f t="shared" si="49"/>
        <v>0</v>
      </c>
      <c r="K242" s="774"/>
    </row>
    <row r="243" spans="1:11" ht="12.75" hidden="1" customHeight="1" x14ac:dyDescent="0.25">
      <c r="A243" s="691"/>
      <c r="B243" s="452"/>
      <c r="C243" s="466">
        <v>4270</v>
      </c>
      <c r="D243" s="428" t="s">
        <v>47</v>
      </c>
      <c r="E243" s="697"/>
      <c r="F243" s="697"/>
      <c r="G243" s="692" t="e">
        <f t="shared" si="47"/>
        <v>#DIV/0!</v>
      </c>
      <c r="H243" s="698"/>
      <c r="I243" s="1277" t="e">
        <f t="shared" si="48"/>
        <v>#DIV/0!</v>
      </c>
      <c r="J243" s="1277" t="e">
        <f t="shared" si="49"/>
        <v>#DIV/0!</v>
      </c>
      <c r="K243" s="706"/>
    </row>
    <row r="244" spans="1:11" ht="12.75" customHeight="1" x14ac:dyDescent="0.25">
      <c r="A244" s="691"/>
      <c r="B244" s="452"/>
      <c r="C244" s="466">
        <v>4270</v>
      </c>
      <c r="D244" s="428" t="s">
        <v>47</v>
      </c>
      <c r="E244" s="697">
        <v>14719</v>
      </c>
      <c r="F244" s="697">
        <v>14719</v>
      </c>
      <c r="G244" s="692">
        <f>SUM(F244/E244*100)</f>
        <v>100</v>
      </c>
      <c r="H244" s="698"/>
      <c r="I244" s="1277">
        <f t="shared" ref="I244" si="50">SUM(H244/F244*100)</f>
        <v>0</v>
      </c>
      <c r="J244" s="1277">
        <f t="shared" ref="J244" si="51">SUM(H244/E244*100)</f>
        <v>0</v>
      </c>
      <c r="K244" s="706"/>
    </row>
    <row r="245" spans="1:11" ht="12.75" customHeight="1" x14ac:dyDescent="0.25">
      <c r="A245" s="691"/>
      <c r="B245" s="452"/>
      <c r="C245" s="466">
        <v>4280</v>
      </c>
      <c r="D245" s="428" t="s">
        <v>48</v>
      </c>
      <c r="E245" s="697">
        <v>1482</v>
      </c>
      <c r="F245" s="697">
        <v>1482</v>
      </c>
      <c r="G245" s="692">
        <f t="shared" si="47"/>
        <v>100</v>
      </c>
      <c r="H245" s="698"/>
      <c r="I245" s="1277">
        <f t="shared" si="48"/>
        <v>0</v>
      </c>
      <c r="J245" s="1277">
        <f t="shared" si="49"/>
        <v>0</v>
      </c>
      <c r="K245" s="706"/>
    </row>
    <row r="246" spans="1:11" ht="12.75" customHeight="1" x14ac:dyDescent="0.25">
      <c r="A246" s="691"/>
      <c r="B246" s="452"/>
      <c r="C246" s="466">
        <v>4300</v>
      </c>
      <c r="D246" s="776" t="s">
        <v>22</v>
      </c>
      <c r="E246" s="697">
        <v>6690</v>
      </c>
      <c r="F246" s="697">
        <v>6690</v>
      </c>
      <c r="G246" s="692">
        <f t="shared" si="47"/>
        <v>100</v>
      </c>
      <c r="H246" s="698"/>
      <c r="I246" s="1277">
        <f t="shared" si="48"/>
        <v>0</v>
      </c>
      <c r="J246" s="1277">
        <f t="shared" si="49"/>
        <v>0</v>
      </c>
      <c r="K246" s="706"/>
    </row>
    <row r="247" spans="1:11" ht="16.5" customHeight="1" x14ac:dyDescent="0.25">
      <c r="A247" s="691"/>
      <c r="B247" s="452"/>
      <c r="C247" s="466">
        <v>4360</v>
      </c>
      <c r="D247" s="776" t="s">
        <v>227</v>
      </c>
      <c r="E247" s="697">
        <v>891</v>
      </c>
      <c r="F247" s="697">
        <v>891</v>
      </c>
      <c r="G247" s="692">
        <f t="shared" si="47"/>
        <v>100</v>
      </c>
      <c r="H247" s="698"/>
      <c r="I247" s="1277">
        <f t="shared" si="48"/>
        <v>0</v>
      </c>
      <c r="J247" s="1689">
        <f t="shared" si="49"/>
        <v>0</v>
      </c>
      <c r="K247" s="706"/>
    </row>
    <row r="248" spans="1:11" ht="12.75" customHeight="1" x14ac:dyDescent="0.25">
      <c r="A248" s="691"/>
      <c r="B248" s="452"/>
      <c r="C248" s="466">
        <v>4410</v>
      </c>
      <c r="D248" s="428" t="s">
        <v>54</v>
      </c>
      <c r="E248" s="697">
        <v>550</v>
      </c>
      <c r="F248" s="697">
        <v>550</v>
      </c>
      <c r="G248" s="697">
        <f t="shared" si="47"/>
        <v>100</v>
      </c>
      <c r="H248" s="698"/>
      <c r="I248" s="1689">
        <f t="shared" si="48"/>
        <v>0</v>
      </c>
      <c r="J248" s="1689">
        <f t="shared" si="49"/>
        <v>0</v>
      </c>
      <c r="K248" s="706"/>
    </row>
    <row r="249" spans="1:11" ht="12.75" customHeight="1" x14ac:dyDescent="0.25">
      <c r="A249" s="691"/>
      <c r="B249" s="452"/>
      <c r="C249" s="466">
        <v>4440</v>
      </c>
      <c r="D249" s="428" t="s">
        <v>55</v>
      </c>
      <c r="E249" s="697">
        <v>14208</v>
      </c>
      <c r="F249" s="697">
        <v>14208</v>
      </c>
      <c r="G249" s="697">
        <f t="shared" si="47"/>
        <v>100</v>
      </c>
      <c r="H249" s="698"/>
      <c r="I249" s="1689">
        <f t="shared" si="48"/>
        <v>0</v>
      </c>
      <c r="J249" s="1689">
        <f t="shared" si="49"/>
        <v>0</v>
      </c>
      <c r="K249" s="706"/>
    </row>
    <row r="250" spans="1:11" ht="12.75" customHeight="1" x14ac:dyDescent="0.25">
      <c r="A250" s="691"/>
      <c r="B250" s="452"/>
      <c r="C250" s="466">
        <v>4480</v>
      </c>
      <c r="D250" s="428" t="s">
        <v>56</v>
      </c>
      <c r="E250" s="697">
        <v>110</v>
      </c>
      <c r="F250" s="697">
        <v>110</v>
      </c>
      <c r="G250" s="697">
        <f t="shared" si="47"/>
        <v>100</v>
      </c>
      <c r="H250" s="698"/>
      <c r="I250" s="1689">
        <f t="shared" si="48"/>
        <v>0</v>
      </c>
      <c r="J250" s="1689">
        <f t="shared" si="49"/>
        <v>0</v>
      </c>
      <c r="K250" s="706"/>
    </row>
    <row r="251" spans="1:11" ht="33.75" customHeight="1" x14ac:dyDescent="0.25">
      <c r="A251" s="691"/>
      <c r="B251" s="452"/>
      <c r="C251" s="466">
        <v>4700</v>
      </c>
      <c r="D251" s="178" t="s">
        <v>60</v>
      </c>
      <c r="E251" s="692">
        <v>1687</v>
      </c>
      <c r="F251" s="692">
        <v>1687</v>
      </c>
      <c r="G251" s="697">
        <f t="shared" si="47"/>
        <v>100</v>
      </c>
      <c r="H251" s="693"/>
      <c r="I251" s="1689">
        <f t="shared" si="48"/>
        <v>0</v>
      </c>
      <c r="J251" s="1689">
        <f t="shared" si="49"/>
        <v>0</v>
      </c>
      <c r="K251" s="710"/>
    </row>
    <row r="252" spans="1:11" ht="15" customHeight="1" x14ac:dyDescent="0.25">
      <c r="A252" s="691"/>
      <c r="B252" s="452"/>
      <c r="C252" s="477"/>
      <c r="D252" s="451" t="s">
        <v>136</v>
      </c>
      <c r="E252" s="715">
        <f>SUM(E253:E262)</f>
        <v>26300</v>
      </c>
      <c r="F252" s="715">
        <f>SUM(F253:F262)</f>
        <v>26300</v>
      </c>
      <c r="G252" s="456">
        <f t="shared" ref="G252:G275" si="52">SUM(F252/E252*100)</f>
        <v>100</v>
      </c>
      <c r="H252" s="1934">
        <f>SUM(H253:H262)</f>
        <v>0</v>
      </c>
      <c r="I252" s="1309">
        <f t="shared" ref="I252:I264" si="53">SUM(H252/F252*100)</f>
        <v>0</v>
      </c>
      <c r="J252" s="1310">
        <f t="shared" ref="J252:J264" si="54">SUM(H252/E252*100)</f>
        <v>0</v>
      </c>
      <c r="K252" s="1935"/>
    </row>
    <row r="253" spans="1:11" ht="60" customHeight="1" x14ac:dyDescent="0.25">
      <c r="A253" s="691"/>
      <c r="B253" s="452"/>
      <c r="C253" s="1029">
        <v>2320</v>
      </c>
      <c r="D253" s="1030" t="s">
        <v>163</v>
      </c>
      <c r="E253" s="1031">
        <v>20000</v>
      </c>
      <c r="F253" s="1031">
        <v>20000</v>
      </c>
      <c r="G253" s="692">
        <f t="shared" si="52"/>
        <v>100</v>
      </c>
      <c r="H253" s="1031"/>
      <c r="I253" s="1277">
        <f t="shared" ref="I253" si="55">SUM(H253/F253*100)</f>
        <v>0</v>
      </c>
      <c r="J253" s="1277">
        <f t="shared" ref="J253" si="56">SUM(H253/E253*100)</f>
        <v>0</v>
      </c>
      <c r="K253" s="1033"/>
    </row>
    <row r="254" spans="1:11" ht="12.75" customHeight="1" x14ac:dyDescent="0.25">
      <c r="A254" s="691"/>
      <c r="B254" s="452"/>
      <c r="C254" s="466">
        <v>4010</v>
      </c>
      <c r="D254" s="428" t="s">
        <v>39</v>
      </c>
      <c r="E254" s="697">
        <v>1300</v>
      </c>
      <c r="F254" s="697">
        <v>1300</v>
      </c>
      <c r="G254" s="692">
        <f t="shared" si="52"/>
        <v>100</v>
      </c>
      <c r="H254" s="698"/>
      <c r="I254" s="1277">
        <f t="shared" si="53"/>
        <v>0</v>
      </c>
      <c r="J254" s="1277">
        <f t="shared" si="54"/>
        <v>0</v>
      </c>
      <c r="K254" s="706"/>
    </row>
    <row r="255" spans="1:11" ht="12.75" hidden="1" customHeight="1" x14ac:dyDescent="0.25">
      <c r="A255" s="691"/>
      <c r="B255" s="452"/>
      <c r="C255" s="466">
        <v>4110</v>
      </c>
      <c r="D255" s="428" t="s">
        <v>42</v>
      </c>
      <c r="E255" s="697"/>
      <c r="F255" s="697"/>
      <c r="G255" s="692" t="e">
        <f t="shared" si="52"/>
        <v>#DIV/0!</v>
      </c>
      <c r="H255" s="698"/>
      <c r="I255" s="692" t="e">
        <f t="shared" si="53"/>
        <v>#DIV/0!</v>
      </c>
      <c r="J255" s="692" t="e">
        <f t="shared" si="54"/>
        <v>#DIV/0!</v>
      </c>
      <c r="K255" s="706"/>
    </row>
    <row r="256" spans="1:11" ht="12.75" customHeight="1" x14ac:dyDescent="0.25">
      <c r="A256" s="691"/>
      <c r="B256" s="452"/>
      <c r="C256" s="466">
        <v>4110</v>
      </c>
      <c r="D256" s="428" t="s">
        <v>42</v>
      </c>
      <c r="E256" s="697"/>
      <c r="F256" s="697"/>
      <c r="G256" s="692"/>
      <c r="H256" s="698"/>
      <c r="I256" s="692"/>
      <c r="J256" s="692"/>
      <c r="K256" s="706"/>
    </row>
    <row r="257" spans="1:11" ht="31.2" customHeight="1" x14ac:dyDescent="0.25">
      <c r="A257" s="691"/>
      <c r="B257" s="452"/>
      <c r="C257" s="466">
        <v>4120</v>
      </c>
      <c r="D257" s="178" t="s">
        <v>286</v>
      </c>
      <c r="E257" s="697"/>
      <c r="F257" s="697"/>
      <c r="G257" s="692"/>
      <c r="H257" s="698"/>
      <c r="I257" s="692"/>
      <c r="J257" s="692"/>
      <c r="K257" s="706"/>
    </row>
    <row r="258" spans="1:11" ht="12.75" customHeight="1" x14ac:dyDescent="0.25">
      <c r="A258" s="691"/>
      <c r="B258" s="452"/>
      <c r="C258" s="466">
        <v>4170</v>
      </c>
      <c r="D258" s="428" t="s">
        <v>45</v>
      </c>
      <c r="E258" s="697">
        <v>5000</v>
      </c>
      <c r="F258" s="697">
        <v>5000</v>
      </c>
      <c r="G258" s="692">
        <f t="shared" si="52"/>
        <v>100</v>
      </c>
      <c r="H258" s="698"/>
      <c r="I258" s="692">
        <f t="shared" si="53"/>
        <v>0</v>
      </c>
      <c r="J258" s="692">
        <f t="shared" si="54"/>
        <v>0</v>
      </c>
      <c r="K258" s="706"/>
    </row>
    <row r="259" spans="1:11" ht="12.75" hidden="1" customHeight="1" x14ac:dyDescent="0.25">
      <c r="A259" s="691"/>
      <c r="B259" s="452"/>
      <c r="C259" s="466">
        <v>4270</v>
      </c>
      <c r="D259" s="428" t="s">
        <v>47</v>
      </c>
      <c r="E259" s="697"/>
      <c r="F259" s="697"/>
      <c r="G259" s="692" t="e">
        <f t="shared" si="52"/>
        <v>#DIV/0!</v>
      </c>
      <c r="H259" s="698"/>
      <c r="I259" s="692" t="e">
        <f t="shared" si="53"/>
        <v>#DIV/0!</v>
      </c>
      <c r="J259" s="692" t="e">
        <f t="shared" si="54"/>
        <v>#DIV/0!</v>
      </c>
      <c r="K259" s="706"/>
    </row>
    <row r="260" spans="1:11" ht="30" hidden="1" customHeight="1" x14ac:dyDescent="0.25">
      <c r="A260" s="691"/>
      <c r="B260" s="452"/>
      <c r="C260" s="466">
        <v>6060</v>
      </c>
      <c r="D260" s="178" t="s">
        <v>62</v>
      </c>
      <c r="E260" s="697"/>
      <c r="F260" s="697"/>
      <c r="G260" s="692" t="e">
        <f t="shared" si="52"/>
        <v>#DIV/0!</v>
      </c>
      <c r="H260" s="698"/>
      <c r="I260" s="692"/>
      <c r="J260" s="692"/>
      <c r="K260" s="706"/>
    </row>
    <row r="261" spans="1:11" ht="15" hidden="1" customHeight="1" x14ac:dyDescent="0.25">
      <c r="A261" s="691"/>
      <c r="B261" s="452"/>
      <c r="C261" s="466">
        <v>4210</v>
      </c>
      <c r="D261" s="428" t="s">
        <v>31</v>
      </c>
      <c r="E261" s="697"/>
      <c r="F261" s="697"/>
      <c r="G261" s="692" t="e">
        <f t="shared" si="52"/>
        <v>#DIV/0!</v>
      </c>
      <c r="H261" s="698"/>
      <c r="I261" s="692"/>
      <c r="J261" s="692"/>
      <c r="K261" s="706"/>
    </row>
    <row r="262" spans="1:11" ht="14.25" hidden="1" customHeight="1" x14ac:dyDescent="0.25">
      <c r="A262" s="691"/>
      <c r="B262" s="452"/>
      <c r="C262" s="449">
        <v>4260</v>
      </c>
      <c r="D262" s="428" t="s">
        <v>46</v>
      </c>
      <c r="E262" s="702"/>
      <c r="F262" s="702"/>
      <c r="G262" s="692" t="e">
        <f t="shared" si="52"/>
        <v>#DIV/0!</v>
      </c>
      <c r="H262" s="716"/>
      <c r="I262" s="703"/>
      <c r="J262" s="703"/>
      <c r="K262" s="717"/>
    </row>
    <row r="263" spans="1:11" s="31" customFormat="1" ht="15" customHeight="1" x14ac:dyDescent="0.25">
      <c r="A263" s="668"/>
      <c r="B263" s="450">
        <v>80134</v>
      </c>
      <c r="C263" s="450"/>
      <c r="D263" s="451" t="s">
        <v>144</v>
      </c>
      <c r="E263" s="730">
        <f>SUM(E264+E276)</f>
        <v>674567</v>
      </c>
      <c r="F263" s="730">
        <f>SUM(F264+F276)</f>
        <v>674567</v>
      </c>
      <c r="G263" s="728">
        <f t="shared" si="52"/>
        <v>100</v>
      </c>
      <c r="H263" s="731">
        <f>SUM(H264+H276)</f>
        <v>934192</v>
      </c>
      <c r="I263" s="456">
        <f t="shared" si="53"/>
        <v>138.48765207903736</v>
      </c>
      <c r="J263" s="925">
        <f t="shared" si="54"/>
        <v>138.48765207903736</v>
      </c>
      <c r="K263" s="927"/>
    </row>
    <row r="264" spans="1:11" s="32" customFormat="1" ht="15" customHeight="1" x14ac:dyDescent="0.25">
      <c r="A264" s="691"/>
      <c r="B264" s="452"/>
      <c r="C264" s="477"/>
      <c r="D264" s="451" t="s">
        <v>134</v>
      </c>
      <c r="E264" s="730">
        <f>SUM(E265:E275)</f>
        <v>674567</v>
      </c>
      <c r="F264" s="730">
        <f>SUM(F265:F275)</f>
        <v>674567</v>
      </c>
      <c r="G264" s="728">
        <f t="shared" si="52"/>
        <v>100</v>
      </c>
      <c r="H264" s="731">
        <f>SUM(H265:H275)</f>
        <v>934192</v>
      </c>
      <c r="I264" s="456">
        <f t="shared" si="53"/>
        <v>138.48765207903736</v>
      </c>
      <c r="J264" s="925">
        <f t="shared" si="54"/>
        <v>138.48765207903736</v>
      </c>
      <c r="K264" s="926"/>
    </row>
    <row r="265" spans="1:11" s="32" customFormat="1" ht="12.75" customHeight="1" x14ac:dyDescent="0.25">
      <c r="A265" s="691"/>
      <c r="B265" s="452"/>
      <c r="C265" s="453">
        <v>3020</v>
      </c>
      <c r="D265" s="241" t="s">
        <v>37</v>
      </c>
      <c r="E265" s="707">
        <v>900</v>
      </c>
      <c r="F265" s="707">
        <v>900</v>
      </c>
      <c r="G265" s="708">
        <f t="shared" si="52"/>
        <v>100</v>
      </c>
      <c r="H265" s="711">
        <v>900</v>
      </c>
      <c r="I265" s="712">
        <f t="shared" ref="I265:I275" si="57">SUM(H265/F265*100)</f>
        <v>100</v>
      </c>
      <c r="J265" s="891">
        <f t="shared" ref="J265:J275" si="58">SUM(H265/E265*100)</f>
        <v>100</v>
      </c>
      <c r="K265" s="892"/>
    </row>
    <row r="266" spans="1:11" ht="12.75" customHeight="1" x14ac:dyDescent="0.25">
      <c r="A266" s="691"/>
      <c r="B266" s="452"/>
      <c r="C266" s="466">
        <v>4010</v>
      </c>
      <c r="D266" s="428" t="s">
        <v>39</v>
      </c>
      <c r="E266" s="697">
        <v>425263</v>
      </c>
      <c r="F266" s="697">
        <v>425263</v>
      </c>
      <c r="G266" s="692">
        <f t="shared" si="52"/>
        <v>100</v>
      </c>
      <c r="H266" s="698">
        <v>574675</v>
      </c>
      <c r="I266" s="692">
        <f t="shared" si="57"/>
        <v>135.13402294580058</v>
      </c>
      <c r="J266" s="692">
        <f t="shared" si="58"/>
        <v>135.13402294580058</v>
      </c>
      <c r="K266" s="706"/>
    </row>
    <row r="267" spans="1:11" ht="12.75" customHeight="1" x14ac:dyDescent="0.25">
      <c r="A267" s="691"/>
      <c r="B267" s="452"/>
      <c r="C267" s="466">
        <v>4040</v>
      </c>
      <c r="D267" s="428" t="s">
        <v>41</v>
      </c>
      <c r="E267" s="697">
        <v>33444</v>
      </c>
      <c r="F267" s="697">
        <v>33444</v>
      </c>
      <c r="G267" s="692">
        <f t="shared" si="52"/>
        <v>100</v>
      </c>
      <c r="H267" s="698">
        <v>39000</v>
      </c>
      <c r="I267" s="692">
        <f t="shared" si="57"/>
        <v>116.61284535342662</v>
      </c>
      <c r="J267" s="692">
        <f t="shared" si="58"/>
        <v>116.61284535342662</v>
      </c>
      <c r="K267" s="706"/>
    </row>
    <row r="268" spans="1:11" ht="12.75" customHeight="1" x14ac:dyDescent="0.25">
      <c r="A268" s="691"/>
      <c r="B268" s="452"/>
      <c r="C268" s="466">
        <v>4110</v>
      </c>
      <c r="D268" s="428" t="s">
        <v>42</v>
      </c>
      <c r="E268" s="697">
        <v>81082</v>
      </c>
      <c r="F268" s="697">
        <v>81082</v>
      </c>
      <c r="G268" s="692">
        <f t="shared" si="52"/>
        <v>100</v>
      </c>
      <c r="H268" s="698">
        <v>100000</v>
      </c>
      <c r="I268" s="692">
        <f t="shared" si="57"/>
        <v>123.33193557139685</v>
      </c>
      <c r="J268" s="692">
        <f t="shared" si="58"/>
        <v>123.33193557139685</v>
      </c>
      <c r="K268" s="706"/>
    </row>
    <row r="269" spans="1:11" ht="26.4" customHeight="1" x14ac:dyDescent="0.25">
      <c r="A269" s="691"/>
      <c r="B269" s="452"/>
      <c r="C269" s="466">
        <v>4120</v>
      </c>
      <c r="D269" s="178" t="s">
        <v>286</v>
      </c>
      <c r="E269" s="697">
        <v>11381</v>
      </c>
      <c r="F269" s="697">
        <v>11381</v>
      </c>
      <c r="G269" s="692">
        <f t="shared" si="52"/>
        <v>100</v>
      </c>
      <c r="H269" s="698">
        <v>14000</v>
      </c>
      <c r="I269" s="692">
        <f t="shared" si="57"/>
        <v>123.01203760653721</v>
      </c>
      <c r="J269" s="692">
        <f t="shared" si="58"/>
        <v>123.01203760653721</v>
      </c>
      <c r="K269" s="706"/>
    </row>
    <row r="270" spans="1:11" ht="12.75" customHeight="1" x14ac:dyDescent="0.25">
      <c r="A270" s="691"/>
      <c r="B270" s="452"/>
      <c r="C270" s="466">
        <v>4210</v>
      </c>
      <c r="D270" s="428" t="s">
        <v>31</v>
      </c>
      <c r="E270" s="697">
        <v>21726</v>
      </c>
      <c r="F270" s="697">
        <v>21726</v>
      </c>
      <c r="G270" s="692">
        <f t="shared" si="52"/>
        <v>100</v>
      </c>
      <c r="H270" s="698">
        <v>31426</v>
      </c>
      <c r="I270" s="808">
        <f>SUM(H270/F270*100)</f>
        <v>144.64696676792784</v>
      </c>
      <c r="J270" s="808">
        <f>SUM(H270/E270*100)</f>
        <v>144.64696676792784</v>
      </c>
      <c r="K270" s="706"/>
    </row>
    <row r="271" spans="1:11" ht="12.75" customHeight="1" x14ac:dyDescent="0.25">
      <c r="A271" s="691"/>
      <c r="B271" s="452"/>
      <c r="C271" s="466">
        <v>4220</v>
      </c>
      <c r="D271" s="428" t="s">
        <v>157</v>
      </c>
      <c r="E271" s="697">
        <v>1500</v>
      </c>
      <c r="F271" s="697">
        <v>1500</v>
      </c>
      <c r="G271" s="692">
        <f t="shared" si="52"/>
        <v>100</v>
      </c>
      <c r="H271" s="698">
        <v>3000</v>
      </c>
      <c r="I271" s="808">
        <f>SUM(H271/F271*100)</f>
        <v>200</v>
      </c>
      <c r="J271" s="808">
        <f>SUM(H271/E271*100)</f>
        <v>200</v>
      </c>
      <c r="K271" s="706"/>
    </row>
    <row r="272" spans="1:11" ht="12.75" customHeight="1" x14ac:dyDescent="0.25">
      <c r="A272" s="691"/>
      <c r="B272" s="452"/>
      <c r="C272" s="466">
        <v>4240</v>
      </c>
      <c r="D272" s="428" t="s">
        <v>86</v>
      </c>
      <c r="E272" s="697">
        <v>41180</v>
      </c>
      <c r="F272" s="697">
        <v>41180</v>
      </c>
      <c r="G272" s="692">
        <f t="shared" si="52"/>
        <v>100</v>
      </c>
      <c r="H272" s="698">
        <v>76260</v>
      </c>
      <c r="I272" s="808">
        <f>SUM(H272/F272*100)</f>
        <v>185.18698397280232</v>
      </c>
      <c r="J272" s="808">
        <f>SUM(H272/E272*100)</f>
        <v>185.18698397280232</v>
      </c>
      <c r="K272" s="706"/>
    </row>
    <row r="273" spans="1:11" ht="12.75" customHeight="1" x14ac:dyDescent="0.25">
      <c r="A273" s="691"/>
      <c r="B273" s="452"/>
      <c r="C273" s="466">
        <v>4260</v>
      </c>
      <c r="D273" s="428" t="s">
        <v>46</v>
      </c>
      <c r="E273" s="697">
        <v>36717</v>
      </c>
      <c r="F273" s="697">
        <v>36717</v>
      </c>
      <c r="G273" s="692">
        <f t="shared" si="52"/>
        <v>100</v>
      </c>
      <c r="H273" s="698">
        <v>67995</v>
      </c>
      <c r="I273" s="808">
        <f>SUM(H273/F273*100)</f>
        <v>185.18669825966174</v>
      </c>
      <c r="J273" s="808">
        <f>SUM(H273/E273*100)</f>
        <v>185.18669825966174</v>
      </c>
      <c r="K273" s="706"/>
    </row>
    <row r="274" spans="1:11" ht="12.75" customHeight="1" x14ac:dyDescent="0.25">
      <c r="A274" s="691"/>
      <c r="B274" s="452"/>
      <c r="C274" s="466">
        <v>4440</v>
      </c>
      <c r="D274" s="428" t="s">
        <v>55</v>
      </c>
      <c r="E274" s="697">
        <v>14400</v>
      </c>
      <c r="F274" s="697">
        <v>14400</v>
      </c>
      <c r="G274" s="692">
        <f t="shared" si="52"/>
        <v>100</v>
      </c>
      <c r="H274" s="698">
        <v>17936</v>
      </c>
      <c r="I274" s="692">
        <f t="shared" si="57"/>
        <v>124.55555555555556</v>
      </c>
      <c r="J274" s="692">
        <f t="shared" si="58"/>
        <v>124.55555555555556</v>
      </c>
      <c r="K274" s="706"/>
    </row>
    <row r="275" spans="1:11" ht="12.75" customHeight="1" x14ac:dyDescent="0.25">
      <c r="A275" s="691"/>
      <c r="B275" s="1104"/>
      <c r="C275" s="713">
        <v>4780</v>
      </c>
      <c r="D275" s="714" t="s">
        <v>135</v>
      </c>
      <c r="E275" s="885">
        <v>6974</v>
      </c>
      <c r="F275" s="885">
        <v>6974</v>
      </c>
      <c r="G275" s="886">
        <f t="shared" si="52"/>
        <v>100</v>
      </c>
      <c r="H275" s="887">
        <v>9000</v>
      </c>
      <c r="I275" s="886">
        <f t="shared" si="57"/>
        <v>129.05075996558645</v>
      </c>
      <c r="J275" s="886">
        <f t="shared" si="58"/>
        <v>129.05075996558645</v>
      </c>
      <c r="K275" s="889"/>
    </row>
    <row r="276" spans="1:11" ht="12.75" hidden="1" customHeight="1" x14ac:dyDescent="0.25">
      <c r="A276" s="691"/>
      <c r="B276" s="452"/>
      <c r="C276" s="452"/>
      <c r="D276" s="732" t="s">
        <v>136</v>
      </c>
      <c r="E276" s="1633">
        <f>SUM(E277:E278)</f>
        <v>0</v>
      </c>
      <c r="F276" s="1633">
        <f>SUM(F277:F278)</f>
        <v>0</v>
      </c>
      <c r="G276" s="1634"/>
      <c r="H276" s="1635">
        <f>SUM(H277:H278)</f>
        <v>0</v>
      </c>
      <c r="I276" s="1634"/>
      <c r="J276" s="1634"/>
      <c r="K276" s="1466"/>
    </row>
    <row r="277" spans="1:11" ht="12.75" hidden="1" customHeight="1" x14ac:dyDescent="0.25">
      <c r="A277" s="691"/>
      <c r="B277" s="452"/>
      <c r="C277" s="1636">
        <v>4010</v>
      </c>
      <c r="D277" s="1637" t="s">
        <v>39</v>
      </c>
      <c r="E277" s="1638"/>
      <c r="F277" s="1638"/>
      <c r="G277" s="891"/>
      <c r="H277" s="1639"/>
      <c r="I277" s="891"/>
      <c r="J277" s="891"/>
      <c r="K277" s="892"/>
    </row>
    <row r="278" spans="1:11" ht="12.75" hidden="1" customHeight="1" x14ac:dyDescent="0.25">
      <c r="A278" s="691"/>
      <c r="B278" s="452"/>
      <c r="C278" s="744">
        <v>4110</v>
      </c>
      <c r="D278" s="1529" t="s">
        <v>42</v>
      </c>
      <c r="E278" s="1640"/>
      <c r="F278" s="1640"/>
      <c r="G278" s="704"/>
      <c r="H278" s="916"/>
      <c r="I278" s="704"/>
      <c r="J278" s="704"/>
      <c r="K278" s="917"/>
    </row>
    <row r="279" spans="1:11" ht="15" customHeight="1" x14ac:dyDescent="0.25">
      <c r="A279" s="691"/>
      <c r="B279" s="1737">
        <v>80146</v>
      </c>
      <c r="C279" s="1737"/>
      <c r="D279" s="1724" t="s">
        <v>145</v>
      </c>
      <c r="E279" s="1725">
        <f>SUM(E280+E284+E288+E292+E296)</f>
        <v>37584</v>
      </c>
      <c r="F279" s="1725">
        <f>SUM(F280+F284+F288+F292+F296)</f>
        <v>37584</v>
      </c>
      <c r="G279" s="1726">
        <f t="shared" ref="G279:G299" si="59">SUM(F279/E279*100)</f>
        <v>100</v>
      </c>
      <c r="H279" s="1738">
        <f>SUM(H280+H284+H288+H292+H296)</f>
        <v>50108</v>
      </c>
      <c r="I279" s="1726">
        <f t="shared" ref="I279:I297" si="60">SUM(H279/F279*100)</f>
        <v>133.32269050659855</v>
      </c>
      <c r="J279" s="1726">
        <f t="shared" ref="J279:J297" si="61">SUM(H279/E279*100)</f>
        <v>133.32269050659855</v>
      </c>
      <c r="K279" s="1727"/>
    </row>
    <row r="280" spans="1:11" ht="15" customHeight="1" x14ac:dyDescent="0.25">
      <c r="A280" s="691"/>
      <c r="B280" s="452"/>
      <c r="C280" s="1739"/>
      <c r="D280" s="1740" t="s">
        <v>139</v>
      </c>
      <c r="E280" s="1741">
        <f>SUM(E281:E283)</f>
        <v>10000</v>
      </c>
      <c r="F280" s="1741">
        <f>SUM(F281:F283)</f>
        <v>10000</v>
      </c>
      <c r="G280" s="1742">
        <f t="shared" si="59"/>
        <v>100</v>
      </c>
      <c r="H280" s="1743">
        <f>SUM(H281:H283)</f>
        <v>0</v>
      </c>
      <c r="I280" s="1744">
        <f t="shared" si="60"/>
        <v>0</v>
      </c>
      <c r="J280" s="1744">
        <f t="shared" si="61"/>
        <v>0</v>
      </c>
      <c r="K280" s="1745"/>
    </row>
    <row r="281" spans="1:11" ht="12.75" customHeight="1" x14ac:dyDescent="0.25">
      <c r="A281" s="884"/>
      <c r="B281" s="1732"/>
      <c r="C281" s="1732">
        <v>4300</v>
      </c>
      <c r="D281" s="1721" t="s">
        <v>22</v>
      </c>
      <c r="E281" s="1746">
        <v>3200</v>
      </c>
      <c r="F281" s="1746">
        <v>3200</v>
      </c>
      <c r="G281" s="1469">
        <f t="shared" si="59"/>
        <v>100</v>
      </c>
      <c r="H281" s="1747"/>
      <c r="I281" s="1748">
        <f t="shared" si="60"/>
        <v>0</v>
      </c>
      <c r="J281" s="1748">
        <f t="shared" si="61"/>
        <v>0</v>
      </c>
      <c r="K281" s="1118"/>
    </row>
    <row r="282" spans="1:11" ht="12.75" customHeight="1" x14ac:dyDescent="0.25">
      <c r="A282" s="691"/>
      <c r="B282" s="452"/>
      <c r="C282" s="744">
        <v>4410</v>
      </c>
      <c r="D282" s="1529" t="s">
        <v>54</v>
      </c>
      <c r="E282" s="705"/>
      <c r="F282" s="705"/>
      <c r="G282" s="462"/>
      <c r="H282" s="1410"/>
      <c r="I282" s="1411"/>
      <c r="J282" s="1411"/>
      <c r="K282" s="463"/>
    </row>
    <row r="283" spans="1:11" ht="32.25" customHeight="1" x14ac:dyDescent="0.25">
      <c r="A283" s="691"/>
      <c r="B283" s="452"/>
      <c r="C283" s="449">
        <v>4700</v>
      </c>
      <c r="D283" s="503" t="s">
        <v>60</v>
      </c>
      <c r="E283" s="702">
        <v>6800</v>
      </c>
      <c r="F283" s="702">
        <v>6800</v>
      </c>
      <c r="G283" s="703">
        <f t="shared" si="59"/>
        <v>100</v>
      </c>
      <c r="H283" s="1306"/>
      <c r="I283" s="1307">
        <f t="shared" si="60"/>
        <v>0</v>
      </c>
      <c r="J283" s="1307">
        <f t="shared" si="61"/>
        <v>0</v>
      </c>
      <c r="K283" s="717"/>
    </row>
    <row r="284" spans="1:11" ht="15" customHeight="1" x14ac:dyDescent="0.25">
      <c r="A284" s="691"/>
      <c r="B284" s="452"/>
      <c r="C284" s="477"/>
      <c r="D284" s="451" t="s">
        <v>143</v>
      </c>
      <c r="E284" s="715">
        <f>SUM(E285:E287)</f>
        <v>10000</v>
      </c>
      <c r="F284" s="715">
        <f>SUM(F285:F287)</f>
        <v>10000</v>
      </c>
      <c r="G284" s="456">
        <f t="shared" si="59"/>
        <v>100</v>
      </c>
      <c r="H284" s="1308">
        <f>SUM(H285:H287)</f>
        <v>0</v>
      </c>
      <c r="I284" s="1309">
        <f t="shared" si="60"/>
        <v>0</v>
      </c>
      <c r="J284" s="1310">
        <f t="shared" si="61"/>
        <v>0</v>
      </c>
      <c r="K284" s="926"/>
    </row>
    <row r="285" spans="1:11" ht="12.75" customHeight="1" x14ac:dyDescent="0.25">
      <c r="A285" s="691"/>
      <c r="B285" s="452"/>
      <c r="C285" s="453">
        <v>4300</v>
      </c>
      <c r="D285" s="1641" t="s">
        <v>22</v>
      </c>
      <c r="E285" s="695"/>
      <c r="F285" s="695"/>
      <c r="G285" s="461" t="e">
        <f t="shared" si="59"/>
        <v>#DIV/0!</v>
      </c>
      <c r="H285" s="1642"/>
      <c r="I285" s="1643" t="e">
        <f t="shared" si="60"/>
        <v>#DIV/0!</v>
      </c>
      <c r="J285" s="1644" t="e">
        <f t="shared" si="61"/>
        <v>#DIV/0!</v>
      </c>
      <c r="K285" s="892"/>
    </row>
    <row r="286" spans="1:11" ht="12.75" customHeight="1" x14ac:dyDescent="0.25">
      <c r="A286" s="691"/>
      <c r="B286" s="452"/>
      <c r="C286" s="466">
        <v>4410</v>
      </c>
      <c r="D286" s="428" t="s">
        <v>54</v>
      </c>
      <c r="E286" s="697"/>
      <c r="F286" s="697"/>
      <c r="G286" s="692" t="e">
        <f t="shared" si="59"/>
        <v>#DIV/0!</v>
      </c>
      <c r="H286" s="1276"/>
      <c r="I286" s="1277" t="e">
        <f t="shared" si="60"/>
        <v>#DIV/0!</v>
      </c>
      <c r="J286" s="1277" t="e">
        <f t="shared" si="61"/>
        <v>#DIV/0!</v>
      </c>
      <c r="K286" s="706"/>
    </row>
    <row r="287" spans="1:11" ht="30" customHeight="1" x14ac:dyDescent="0.25">
      <c r="A287" s="691"/>
      <c r="B287" s="452"/>
      <c r="C287" s="449">
        <v>4700</v>
      </c>
      <c r="D287" s="503" t="s">
        <v>60</v>
      </c>
      <c r="E287" s="702">
        <v>10000</v>
      </c>
      <c r="F287" s="702">
        <v>10000</v>
      </c>
      <c r="G287" s="703">
        <f t="shared" si="59"/>
        <v>100</v>
      </c>
      <c r="H287" s="1306"/>
      <c r="I287" s="1307">
        <f t="shared" si="60"/>
        <v>0</v>
      </c>
      <c r="J287" s="1307">
        <f t="shared" si="61"/>
        <v>0</v>
      </c>
      <c r="K287" s="717"/>
    </row>
    <row r="288" spans="1:11" ht="15" customHeight="1" x14ac:dyDescent="0.25">
      <c r="A288" s="691"/>
      <c r="B288" s="452"/>
      <c r="C288" s="477"/>
      <c r="D288" s="451" t="s">
        <v>141</v>
      </c>
      <c r="E288" s="715">
        <f>SUM(E289:E291)</f>
        <v>11000</v>
      </c>
      <c r="F288" s="715">
        <f>SUM(F289:F291)</f>
        <v>11000</v>
      </c>
      <c r="G288" s="456">
        <f t="shared" si="59"/>
        <v>100</v>
      </c>
      <c r="H288" s="1308">
        <f>SUM(H289:H291)</f>
        <v>0</v>
      </c>
      <c r="I288" s="1309">
        <f t="shared" si="60"/>
        <v>0</v>
      </c>
      <c r="J288" s="1310">
        <f t="shared" si="61"/>
        <v>0</v>
      </c>
      <c r="K288" s="927"/>
    </row>
    <row r="289" spans="1:11" ht="12.75" customHeight="1" x14ac:dyDescent="0.25">
      <c r="A289" s="691"/>
      <c r="B289" s="452"/>
      <c r="C289" s="453">
        <v>4300</v>
      </c>
      <c r="D289" s="1641" t="s">
        <v>22</v>
      </c>
      <c r="E289" s="697">
        <v>3200</v>
      </c>
      <c r="F289" s="697">
        <v>3200</v>
      </c>
      <c r="G289" s="692">
        <f t="shared" si="59"/>
        <v>100</v>
      </c>
      <c r="H289" s="1276"/>
      <c r="I289" s="1277">
        <f t="shared" si="60"/>
        <v>0</v>
      </c>
      <c r="J289" s="1277">
        <f t="shared" si="61"/>
        <v>0</v>
      </c>
      <c r="K289" s="706"/>
    </row>
    <row r="290" spans="1:11" ht="12.75" customHeight="1" x14ac:dyDescent="0.25">
      <c r="A290" s="691"/>
      <c r="B290" s="452"/>
      <c r="C290" s="466">
        <v>4410</v>
      </c>
      <c r="D290" s="428" t="s">
        <v>54</v>
      </c>
      <c r="E290" s="700"/>
      <c r="F290" s="700"/>
      <c r="G290" s="468" t="e">
        <f t="shared" si="59"/>
        <v>#DIV/0!</v>
      </c>
      <c r="H290" s="1645"/>
      <c r="I290" s="1311" t="e">
        <f>SUM(H290/F290*100)</f>
        <v>#DIV/0!</v>
      </c>
      <c r="J290" s="1311" t="e">
        <f>SUM(H290/E290*100)</f>
        <v>#DIV/0!</v>
      </c>
      <c r="K290" s="469"/>
    </row>
    <row r="291" spans="1:11" ht="33.6" customHeight="1" x14ac:dyDescent="0.25">
      <c r="A291" s="691"/>
      <c r="B291" s="452"/>
      <c r="C291" s="449">
        <v>4700</v>
      </c>
      <c r="D291" s="503" t="s">
        <v>60</v>
      </c>
      <c r="E291" s="702">
        <v>7800</v>
      </c>
      <c r="F291" s="702">
        <v>7800</v>
      </c>
      <c r="G291" s="703">
        <f t="shared" si="59"/>
        <v>100</v>
      </c>
      <c r="H291" s="1306"/>
      <c r="I291" s="1307">
        <f t="shared" si="60"/>
        <v>0</v>
      </c>
      <c r="J291" s="1307">
        <f t="shared" si="61"/>
        <v>0</v>
      </c>
      <c r="K291" s="717"/>
    </row>
    <row r="292" spans="1:11" ht="15" customHeight="1" x14ac:dyDescent="0.25">
      <c r="A292" s="691"/>
      <c r="B292" s="452"/>
      <c r="C292" s="477"/>
      <c r="D292" s="451" t="s">
        <v>134</v>
      </c>
      <c r="E292" s="715">
        <f>SUM(E293:E295)</f>
        <v>0</v>
      </c>
      <c r="F292" s="715">
        <f>SUM(F293:F295)</f>
        <v>0</v>
      </c>
      <c r="G292" s="456" t="e">
        <f t="shared" si="59"/>
        <v>#DIV/0!</v>
      </c>
      <c r="H292" s="1308">
        <f>SUM(H293:H295)</f>
        <v>0</v>
      </c>
      <c r="I292" s="1309" t="e">
        <f t="shared" si="60"/>
        <v>#DIV/0!</v>
      </c>
      <c r="J292" s="1310" t="e">
        <f t="shared" si="61"/>
        <v>#DIV/0!</v>
      </c>
      <c r="K292" s="927"/>
    </row>
    <row r="293" spans="1:11" ht="12.75" hidden="1" customHeight="1" x14ac:dyDescent="0.25">
      <c r="A293" s="691"/>
      <c r="B293" s="452"/>
      <c r="C293" s="453">
        <v>4300</v>
      </c>
      <c r="D293" s="1641" t="s">
        <v>22</v>
      </c>
      <c r="E293" s="695"/>
      <c r="F293" s="695"/>
      <c r="G293" s="461" t="e">
        <f t="shared" si="59"/>
        <v>#DIV/0!</v>
      </c>
      <c r="H293" s="1642"/>
      <c r="I293" s="1643" t="e">
        <f t="shared" si="60"/>
        <v>#DIV/0!</v>
      </c>
      <c r="J293" s="1644" t="e">
        <f t="shared" si="61"/>
        <v>#DIV/0!</v>
      </c>
      <c r="K293" s="892"/>
    </row>
    <row r="294" spans="1:11" ht="12.75" customHeight="1" x14ac:dyDescent="0.25">
      <c r="A294" s="691"/>
      <c r="B294" s="452"/>
      <c r="C294" s="466">
        <v>4410</v>
      </c>
      <c r="D294" s="428" t="s">
        <v>54</v>
      </c>
      <c r="E294" s="697"/>
      <c r="F294" s="697"/>
      <c r="G294" s="692" t="e">
        <f t="shared" si="59"/>
        <v>#DIV/0!</v>
      </c>
      <c r="H294" s="1276"/>
      <c r="I294" s="1277" t="e">
        <f t="shared" si="60"/>
        <v>#DIV/0!</v>
      </c>
      <c r="J294" s="1277" t="e">
        <f t="shared" si="61"/>
        <v>#DIV/0!</v>
      </c>
      <c r="K294" s="706"/>
    </row>
    <row r="295" spans="1:11" ht="38.25" customHeight="1" x14ac:dyDescent="0.25">
      <c r="A295" s="691"/>
      <c r="B295" s="452"/>
      <c r="C295" s="449">
        <v>4700</v>
      </c>
      <c r="D295" s="223" t="s">
        <v>60</v>
      </c>
      <c r="E295" s="702"/>
      <c r="F295" s="702"/>
      <c r="G295" s="703" t="e">
        <f t="shared" si="59"/>
        <v>#DIV/0!</v>
      </c>
      <c r="H295" s="1306"/>
      <c r="I295" s="1307" t="e">
        <f t="shared" si="60"/>
        <v>#DIV/0!</v>
      </c>
      <c r="J295" s="1307" t="e">
        <f t="shared" si="61"/>
        <v>#DIV/0!</v>
      </c>
      <c r="K295" s="717"/>
    </row>
    <row r="296" spans="1:11" ht="15" customHeight="1" x14ac:dyDescent="0.25">
      <c r="A296" s="691"/>
      <c r="B296" s="452"/>
      <c r="C296" s="477"/>
      <c r="D296" s="451" t="s">
        <v>136</v>
      </c>
      <c r="E296" s="715">
        <f>SUM(E297:E299)</f>
        <v>6584</v>
      </c>
      <c r="F296" s="715">
        <f>SUM(F297:F299)</f>
        <v>6584</v>
      </c>
      <c r="G296" s="456">
        <f t="shared" si="59"/>
        <v>100</v>
      </c>
      <c r="H296" s="455">
        <f>SUM(H297:H299)</f>
        <v>50108</v>
      </c>
      <c r="I296" s="456">
        <f t="shared" si="60"/>
        <v>761.05710814094778</v>
      </c>
      <c r="J296" s="925">
        <f t="shared" si="61"/>
        <v>761.05710814094778</v>
      </c>
      <c r="K296" s="927"/>
    </row>
    <row r="297" spans="1:11" ht="12.75" customHeight="1" x14ac:dyDescent="0.25">
      <c r="A297" s="691"/>
      <c r="B297" s="452"/>
      <c r="C297" s="1029">
        <v>4300</v>
      </c>
      <c r="D297" s="1646" t="s">
        <v>22</v>
      </c>
      <c r="E297" s="1031">
        <v>6584</v>
      </c>
      <c r="F297" s="1031">
        <v>6584</v>
      </c>
      <c r="G297" s="1032">
        <f t="shared" si="59"/>
        <v>100</v>
      </c>
      <c r="H297" s="1083">
        <v>20108</v>
      </c>
      <c r="I297" s="1032">
        <f t="shared" si="60"/>
        <v>305.40704738760633</v>
      </c>
      <c r="J297" s="1032">
        <f t="shared" si="61"/>
        <v>305.40704738760633</v>
      </c>
      <c r="K297" s="1139"/>
    </row>
    <row r="298" spans="1:11" ht="12.75" hidden="1" customHeight="1" x14ac:dyDescent="0.25">
      <c r="A298" s="691"/>
      <c r="B298" s="452"/>
      <c r="C298" s="466">
        <v>4410</v>
      </c>
      <c r="D298" s="428" t="s">
        <v>54</v>
      </c>
      <c r="E298" s="697"/>
      <c r="F298" s="697"/>
      <c r="G298" s="692" t="e">
        <f t="shared" si="59"/>
        <v>#DIV/0!</v>
      </c>
      <c r="H298" s="179"/>
      <c r="I298" s="808" t="e">
        <f>SUM(H298/F298*100)</f>
        <v>#DIV/0!</v>
      </c>
      <c r="J298" s="808" t="e">
        <f>SUM(H298/E298*100)</f>
        <v>#DIV/0!</v>
      </c>
      <c r="K298" s="706"/>
    </row>
    <row r="299" spans="1:11" ht="26.25" customHeight="1" x14ac:dyDescent="0.25">
      <c r="A299" s="691"/>
      <c r="B299" s="452"/>
      <c r="C299" s="449">
        <v>4700</v>
      </c>
      <c r="D299" s="223" t="s">
        <v>60</v>
      </c>
      <c r="E299" s="702"/>
      <c r="F299" s="702"/>
      <c r="G299" s="1307" t="e">
        <f t="shared" si="59"/>
        <v>#DIV/0!</v>
      </c>
      <c r="H299" s="1084">
        <v>30000</v>
      </c>
      <c r="I299" s="1312" t="e">
        <f>SUM(H299/F299*100)</f>
        <v>#DIV/0!</v>
      </c>
      <c r="J299" s="1312" t="e">
        <f>SUM(H299/E299*100)</f>
        <v>#DIV/0!</v>
      </c>
      <c r="K299" s="717"/>
    </row>
    <row r="300" spans="1:11" ht="28.2" customHeight="1" x14ac:dyDescent="0.25">
      <c r="A300" s="691"/>
      <c r="B300" s="1155">
        <v>80151</v>
      </c>
      <c r="C300" s="1155"/>
      <c r="D300" s="1154" t="s">
        <v>261</v>
      </c>
      <c r="E300" s="1156">
        <f>SUM(E301)</f>
        <v>57000</v>
      </c>
      <c r="F300" s="1157">
        <f>SUM(F301)</f>
        <v>57000</v>
      </c>
      <c r="G300" s="728">
        <f t="shared" ref="G300:G301" si="62">SUM(F300/E300*100)</f>
        <v>100</v>
      </c>
      <c r="H300" s="1687">
        <f>SUM(H301)</f>
        <v>0</v>
      </c>
      <c r="I300" s="1309">
        <f t="shared" ref="I300:I301" si="63">SUM(H300/F300*100)</f>
        <v>0</v>
      </c>
      <c r="J300" s="1310">
        <f t="shared" ref="J300:J301" si="64">SUM(H300/E300*100)</f>
        <v>0</v>
      </c>
      <c r="K300" s="1133"/>
    </row>
    <row r="301" spans="1:11" ht="28.2" customHeight="1" x14ac:dyDescent="0.25">
      <c r="A301" s="691"/>
      <c r="B301" s="1104"/>
      <c r="C301" s="1104">
        <v>2540</v>
      </c>
      <c r="D301" s="1116" t="s">
        <v>260</v>
      </c>
      <c r="E301" s="1105">
        <v>57000</v>
      </c>
      <c r="F301" s="1105">
        <v>57000</v>
      </c>
      <c r="G301" s="1171">
        <f t="shared" si="62"/>
        <v>100</v>
      </c>
      <c r="H301" s="1688"/>
      <c r="I301" s="1339">
        <f t="shared" si="63"/>
        <v>0</v>
      </c>
      <c r="J301" s="1339">
        <f t="shared" si="64"/>
        <v>0</v>
      </c>
      <c r="K301" s="1118"/>
    </row>
    <row r="302" spans="1:11" ht="128.4" customHeight="1" x14ac:dyDescent="0.25">
      <c r="A302" s="691"/>
      <c r="B302" s="1155">
        <v>80152</v>
      </c>
      <c r="C302" s="1155"/>
      <c r="D302" s="1647" t="s">
        <v>254</v>
      </c>
      <c r="E302" s="1057">
        <f t="shared" ref="E302:F302" si="65">SUM(E303+E312+E330)</f>
        <v>46783</v>
      </c>
      <c r="F302" s="1057">
        <f t="shared" si="65"/>
        <v>46783</v>
      </c>
      <c r="G302" s="1318">
        <f t="shared" ref="G302:G303" si="66">SUM(F302/E302*100)</f>
        <v>100</v>
      </c>
      <c r="H302" s="1166">
        <f>SUM(H303+H312+H330)</f>
        <v>72238</v>
      </c>
      <c r="I302" s="1319">
        <f t="shared" ref="I302:I303" si="67">SUM(H302/F302*100)</f>
        <v>154.41079024431951</v>
      </c>
      <c r="J302" s="1319">
        <f t="shared" ref="J302:J303" si="68">SUM(H302/E302*100)</f>
        <v>154.41079024431951</v>
      </c>
      <c r="K302" s="1167"/>
    </row>
    <row r="303" spans="1:11" ht="19.95" hidden="1" customHeight="1" x14ac:dyDescent="0.25">
      <c r="A303" s="691"/>
      <c r="B303" s="1079"/>
      <c r="C303" s="1079"/>
      <c r="D303" s="1080" t="s">
        <v>139</v>
      </c>
      <c r="E303" s="1168">
        <f t="shared" ref="E303:F303" si="69">SUM(E304:E311)</f>
        <v>0</v>
      </c>
      <c r="F303" s="1168">
        <f t="shared" si="69"/>
        <v>0</v>
      </c>
      <c r="G303" s="1318" t="e">
        <f t="shared" si="66"/>
        <v>#DIV/0!</v>
      </c>
      <c r="H303" s="1153">
        <f>SUM(H304:H311)</f>
        <v>0</v>
      </c>
      <c r="I303" s="454" t="e">
        <f t="shared" si="67"/>
        <v>#DIV/0!</v>
      </c>
      <c r="J303" s="454" t="e">
        <f t="shared" si="68"/>
        <v>#DIV/0!</v>
      </c>
      <c r="K303" s="1081"/>
    </row>
    <row r="304" spans="1:11" ht="12.75" hidden="1" customHeight="1" x14ac:dyDescent="0.25">
      <c r="A304" s="691"/>
      <c r="B304" s="452"/>
      <c r="C304" s="1085">
        <v>4010</v>
      </c>
      <c r="D304" s="1086" t="s">
        <v>39</v>
      </c>
      <c r="E304" s="798"/>
      <c r="F304" s="798"/>
      <c r="G304" s="1087"/>
      <c r="H304" s="950"/>
      <c r="I304" s="1087"/>
      <c r="J304" s="1087"/>
      <c r="K304" s="1088"/>
    </row>
    <row r="305" spans="1:11" ht="12.75" hidden="1" customHeight="1" x14ac:dyDescent="0.25">
      <c r="A305" s="691"/>
      <c r="B305" s="452"/>
      <c r="C305" s="466">
        <v>4040</v>
      </c>
      <c r="D305" s="428" t="s">
        <v>41</v>
      </c>
      <c r="E305" s="427"/>
      <c r="F305" s="427"/>
      <c r="G305" s="692"/>
      <c r="H305" s="179"/>
      <c r="I305" s="692"/>
      <c r="J305" s="692"/>
      <c r="K305" s="706"/>
    </row>
    <row r="306" spans="1:11" ht="12.75" hidden="1" customHeight="1" x14ac:dyDescent="0.25">
      <c r="A306" s="691"/>
      <c r="B306" s="452"/>
      <c r="C306" s="466">
        <v>4110</v>
      </c>
      <c r="D306" s="428" t="s">
        <v>42</v>
      </c>
      <c r="E306" s="427"/>
      <c r="F306" s="427"/>
      <c r="G306" s="692"/>
      <c r="H306" s="179"/>
      <c r="I306" s="692"/>
      <c r="J306" s="692"/>
      <c r="K306" s="706"/>
    </row>
    <row r="307" spans="1:11" ht="12.75" hidden="1" customHeight="1" x14ac:dyDescent="0.25">
      <c r="A307" s="691"/>
      <c r="B307" s="452"/>
      <c r="C307" s="466">
        <v>4120</v>
      </c>
      <c r="D307" s="428" t="s">
        <v>43</v>
      </c>
      <c r="E307" s="427"/>
      <c r="F307" s="427"/>
      <c r="G307" s="692"/>
      <c r="H307" s="179"/>
      <c r="I307" s="692"/>
      <c r="J307" s="692"/>
      <c r="K307" s="706"/>
    </row>
    <row r="308" spans="1:11" ht="12.75" hidden="1" customHeight="1" x14ac:dyDescent="0.25">
      <c r="A308" s="691"/>
      <c r="B308" s="452"/>
      <c r="C308" s="466">
        <v>4210</v>
      </c>
      <c r="D308" s="428" t="s">
        <v>31</v>
      </c>
      <c r="E308" s="427"/>
      <c r="F308" s="427"/>
      <c r="G308" s="692"/>
      <c r="H308" s="179"/>
      <c r="I308" s="692"/>
      <c r="J308" s="692"/>
      <c r="K308" s="706"/>
    </row>
    <row r="309" spans="1:11" ht="12.75" hidden="1" customHeight="1" x14ac:dyDescent="0.25">
      <c r="A309" s="691"/>
      <c r="B309" s="452"/>
      <c r="C309" s="466">
        <v>4260</v>
      </c>
      <c r="D309" s="428" t="s">
        <v>46</v>
      </c>
      <c r="E309" s="427"/>
      <c r="F309" s="427"/>
      <c r="G309" s="692"/>
      <c r="H309" s="179"/>
      <c r="I309" s="692"/>
      <c r="J309" s="692"/>
      <c r="K309" s="706"/>
    </row>
    <row r="310" spans="1:11" ht="12.75" hidden="1" customHeight="1" x14ac:dyDescent="0.25">
      <c r="A310" s="691"/>
      <c r="B310" s="452"/>
      <c r="C310" s="466">
        <v>4300</v>
      </c>
      <c r="D310" s="776" t="s">
        <v>22</v>
      </c>
      <c r="E310" s="427"/>
      <c r="F310" s="427"/>
      <c r="G310" s="692"/>
      <c r="H310" s="179"/>
      <c r="I310" s="692"/>
      <c r="J310" s="692"/>
      <c r="K310" s="706"/>
    </row>
    <row r="311" spans="1:11" ht="12.75" hidden="1" customHeight="1" x14ac:dyDescent="0.25">
      <c r="A311" s="691"/>
      <c r="B311" s="452"/>
      <c r="C311" s="449">
        <v>4440</v>
      </c>
      <c r="D311" s="1089" t="s">
        <v>55</v>
      </c>
      <c r="E311" s="225"/>
      <c r="F311" s="225"/>
      <c r="G311" s="703"/>
      <c r="H311" s="224"/>
      <c r="I311" s="703"/>
      <c r="J311" s="703"/>
      <c r="K311" s="717"/>
    </row>
    <row r="312" spans="1:11" ht="12.75" customHeight="1" x14ac:dyDescent="0.25">
      <c r="A312" s="691"/>
      <c r="B312" s="452"/>
      <c r="C312" s="1320"/>
      <c r="D312" s="1321" t="s">
        <v>143</v>
      </c>
      <c r="E312" s="1247">
        <f t="shared" ref="E312:F312" si="70">SUM(E313:E329)</f>
        <v>26420</v>
      </c>
      <c r="F312" s="1247">
        <f t="shared" si="70"/>
        <v>26420</v>
      </c>
      <c r="G312" s="1318">
        <f t="shared" ref="G312:G349" si="71">SUM(F312/E312*100)</f>
        <v>100</v>
      </c>
      <c r="H312" s="1249">
        <f>SUM(H313:H329)</f>
        <v>52235</v>
      </c>
      <c r="I312" s="1319">
        <f t="shared" ref="I312:I313" si="72">SUM(H312/F312*100)</f>
        <v>197.71006813020441</v>
      </c>
      <c r="J312" s="1319">
        <f t="shared" ref="J312:J313" si="73">SUM(H312/E312*100)</f>
        <v>197.71006813020441</v>
      </c>
      <c r="K312" s="1322"/>
    </row>
    <row r="313" spans="1:11" ht="12.75" hidden="1" customHeight="1" x14ac:dyDescent="0.25">
      <c r="A313" s="691"/>
      <c r="B313" s="452"/>
      <c r="C313" s="1323">
        <v>3020</v>
      </c>
      <c r="D313" s="1351" t="s">
        <v>37</v>
      </c>
      <c r="E313" s="1324"/>
      <c r="F313" s="1324"/>
      <c r="G313" s="1325" t="e">
        <f t="shared" si="71"/>
        <v>#DIV/0!</v>
      </c>
      <c r="H313" s="1083"/>
      <c r="I313" s="454" t="e">
        <f t="shared" si="72"/>
        <v>#DIV/0!</v>
      </c>
      <c r="J313" s="454" t="e">
        <f t="shared" si="73"/>
        <v>#DIV/0!</v>
      </c>
      <c r="K313" s="1326"/>
    </row>
    <row r="314" spans="1:11" ht="12.75" customHeight="1" x14ac:dyDescent="0.25">
      <c r="A314" s="884"/>
      <c r="B314" s="1104"/>
      <c r="C314" s="713">
        <v>4010</v>
      </c>
      <c r="D314" s="1520" t="s">
        <v>39</v>
      </c>
      <c r="E314" s="885">
        <v>7687</v>
      </c>
      <c r="F314" s="885">
        <v>7687</v>
      </c>
      <c r="G314" s="1327">
        <f t="shared" si="71"/>
        <v>100</v>
      </c>
      <c r="H314" s="1328">
        <v>38352</v>
      </c>
      <c r="I314" s="1106">
        <f t="shared" ref="I314:I331" si="74">SUM(H314/F314*100)</f>
        <v>498.9202549759334</v>
      </c>
      <c r="J314" s="1106">
        <f t="shared" ref="J314:J331" si="75">SUM(H314/E314*100)</f>
        <v>498.9202549759334</v>
      </c>
      <c r="K314" s="889"/>
    </row>
    <row r="315" spans="1:11" ht="12.75" customHeight="1" x14ac:dyDescent="0.25">
      <c r="A315" s="691"/>
      <c r="B315" s="452"/>
      <c r="C315" s="744">
        <v>4040</v>
      </c>
      <c r="D315" s="1529" t="s">
        <v>41</v>
      </c>
      <c r="E315" s="773">
        <v>4550</v>
      </c>
      <c r="F315" s="773">
        <v>4550</v>
      </c>
      <c r="G315" s="1316">
        <f t="shared" si="71"/>
        <v>100</v>
      </c>
      <c r="H315" s="1317">
        <v>1350</v>
      </c>
      <c r="I315" s="454">
        <f t="shared" si="74"/>
        <v>29.670329670329672</v>
      </c>
      <c r="J315" s="454">
        <f t="shared" si="75"/>
        <v>29.670329670329672</v>
      </c>
      <c r="K315" s="774"/>
    </row>
    <row r="316" spans="1:11" ht="12.75" customHeight="1" x14ac:dyDescent="0.25">
      <c r="A316" s="691"/>
      <c r="B316" s="452"/>
      <c r="C316" s="466">
        <v>4110</v>
      </c>
      <c r="D316" s="428" t="s">
        <v>42</v>
      </c>
      <c r="E316" s="697">
        <v>2253</v>
      </c>
      <c r="F316" s="697">
        <v>2253</v>
      </c>
      <c r="G316" s="1172">
        <f t="shared" si="71"/>
        <v>100</v>
      </c>
      <c r="H316" s="775">
        <v>6593</v>
      </c>
      <c r="I316" s="454">
        <f t="shared" si="74"/>
        <v>292.63204616067469</v>
      </c>
      <c r="J316" s="454">
        <f t="shared" si="75"/>
        <v>292.63204616067469</v>
      </c>
      <c r="K316" s="706"/>
    </row>
    <row r="317" spans="1:11" ht="30" customHeight="1" x14ac:dyDescent="0.25">
      <c r="A317" s="691"/>
      <c r="B317" s="452"/>
      <c r="C317" s="466">
        <v>4120</v>
      </c>
      <c r="D317" s="178" t="s">
        <v>286</v>
      </c>
      <c r="E317" s="697">
        <v>320</v>
      </c>
      <c r="F317" s="697">
        <v>320</v>
      </c>
      <c r="G317" s="1172">
        <f t="shared" si="71"/>
        <v>100</v>
      </c>
      <c r="H317" s="775">
        <v>940</v>
      </c>
      <c r="I317" s="454">
        <f t="shared" si="74"/>
        <v>293.75</v>
      </c>
      <c r="J317" s="454">
        <f t="shared" si="75"/>
        <v>293.75</v>
      </c>
      <c r="K317" s="706"/>
    </row>
    <row r="318" spans="1:11" ht="12.75" customHeight="1" x14ac:dyDescent="0.25">
      <c r="A318" s="691"/>
      <c r="B318" s="452"/>
      <c r="C318" s="466">
        <v>4170</v>
      </c>
      <c r="D318" s="428" t="s">
        <v>45</v>
      </c>
      <c r="E318" s="697">
        <v>11</v>
      </c>
      <c r="F318" s="697">
        <v>11</v>
      </c>
      <c r="G318" s="1172">
        <f t="shared" si="71"/>
        <v>100</v>
      </c>
      <c r="H318" s="775"/>
      <c r="I318" s="1339">
        <f t="shared" si="74"/>
        <v>0</v>
      </c>
      <c r="J318" s="1339">
        <f t="shared" si="75"/>
        <v>0</v>
      </c>
      <c r="K318" s="706"/>
    </row>
    <row r="319" spans="1:11" ht="12.75" customHeight="1" x14ac:dyDescent="0.25">
      <c r="A319" s="691"/>
      <c r="B319" s="452"/>
      <c r="C319" s="466">
        <v>4210</v>
      </c>
      <c r="D319" s="428" t="s">
        <v>31</v>
      </c>
      <c r="E319" s="697">
        <v>3500</v>
      </c>
      <c r="F319" s="697">
        <v>3500</v>
      </c>
      <c r="G319" s="1172">
        <f t="shared" si="71"/>
        <v>100</v>
      </c>
      <c r="H319" s="775">
        <v>2000</v>
      </c>
      <c r="I319" s="454">
        <f t="shared" si="74"/>
        <v>57.142857142857139</v>
      </c>
      <c r="J319" s="454">
        <f t="shared" si="75"/>
        <v>57.142857142857139</v>
      </c>
      <c r="K319" s="706"/>
    </row>
    <row r="320" spans="1:11" ht="12.75" customHeight="1" x14ac:dyDescent="0.25">
      <c r="A320" s="691"/>
      <c r="B320" s="452"/>
      <c r="C320" s="466">
        <v>4240</v>
      </c>
      <c r="D320" s="764" t="s">
        <v>86</v>
      </c>
      <c r="E320" s="697">
        <v>4500</v>
      </c>
      <c r="F320" s="697">
        <v>4500</v>
      </c>
      <c r="G320" s="1172">
        <f t="shared" si="71"/>
        <v>100</v>
      </c>
      <c r="H320" s="775">
        <v>2000</v>
      </c>
      <c r="I320" s="454">
        <f t="shared" si="74"/>
        <v>44.444444444444443</v>
      </c>
      <c r="J320" s="454">
        <f t="shared" si="75"/>
        <v>44.444444444444443</v>
      </c>
      <c r="K320" s="706"/>
    </row>
    <row r="321" spans="1:11" ht="12.75" customHeight="1" x14ac:dyDescent="0.25">
      <c r="A321" s="691"/>
      <c r="B321" s="452"/>
      <c r="C321" s="466">
        <v>4260</v>
      </c>
      <c r="D321" s="428" t="s">
        <v>46</v>
      </c>
      <c r="E321" s="697">
        <v>1318</v>
      </c>
      <c r="F321" s="697">
        <v>1318</v>
      </c>
      <c r="G321" s="1172">
        <f t="shared" si="71"/>
        <v>100</v>
      </c>
      <c r="H321" s="775"/>
      <c r="I321" s="1339">
        <f t="shared" si="74"/>
        <v>0</v>
      </c>
      <c r="J321" s="1339">
        <f t="shared" si="75"/>
        <v>0</v>
      </c>
      <c r="K321" s="706"/>
    </row>
    <row r="322" spans="1:11" ht="12.75" hidden="1" customHeight="1" x14ac:dyDescent="0.25">
      <c r="A322" s="691"/>
      <c r="B322" s="452"/>
      <c r="C322" s="466">
        <v>4270</v>
      </c>
      <c r="D322" s="428" t="s">
        <v>47</v>
      </c>
      <c r="E322" s="697"/>
      <c r="F322" s="697"/>
      <c r="G322" s="1172" t="e">
        <f t="shared" si="71"/>
        <v>#DIV/0!</v>
      </c>
      <c r="H322" s="775"/>
      <c r="I322" s="1339" t="e">
        <f t="shared" si="74"/>
        <v>#DIV/0!</v>
      </c>
      <c r="J322" s="1339" t="e">
        <f t="shared" si="75"/>
        <v>#DIV/0!</v>
      </c>
      <c r="K322" s="706"/>
    </row>
    <row r="323" spans="1:11" ht="12.75" customHeight="1" x14ac:dyDescent="0.25">
      <c r="A323" s="691"/>
      <c r="B323" s="452"/>
      <c r="C323" s="466">
        <v>4280</v>
      </c>
      <c r="D323" s="428" t="s">
        <v>48</v>
      </c>
      <c r="E323" s="697">
        <v>74</v>
      </c>
      <c r="F323" s="697">
        <v>74</v>
      </c>
      <c r="G323" s="1172">
        <f t="shared" si="71"/>
        <v>100</v>
      </c>
      <c r="H323" s="775"/>
      <c r="I323" s="1339">
        <f t="shared" si="74"/>
        <v>0</v>
      </c>
      <c r="J323" s="1339">
        <f t="shared" si="75"/>
        <v>0</v>
      </c>
      <c r="K323" s="981"/>
    </row>
    <row r="324" spans="1:11" ht="12.75" customHeight="1" x14ac:dyDescent="0.25">
      <c r="A324" s="691"/>
      <c r="B324" s="452"/>
      <c r="C324" s="466">
        <v>4300</v>
      </c>
      <c r="D324" s="776" t="s">
        <v>22</v>
      </c>
      <c r="E324" s="697">
        <v>752</v>
      </c>
      <c r="F324" s="697">
        <v>752</v>
      </c>
      <c r="G324" s="1172">
        <f t="shared" si="71"/>
        <v>100</v>
      </c>
      <c r="H324" s="775"/>
      <c r="I324" s="1339">
        <f t="shared" si="74"/>
        <v>0</v>
      </c>
      <c r="J324" s="1339">
        <f t="shared" si="75"/>
        <v>0</v>
      </c>
      <c r="K324" s="981"/>
    </row>
    <row r="325" spans="1:11" ht="12.75" customHeight="1" x14ac:dyDescent="0.25">
      <c r="A325" s="691"/>
      <c r="B325" s="452"/>
      <c r="C325" s="466">
        <v>4360</v>
      </c>
      <c r="D325" s="776" t="s">
        <v>227</v>
      </c>
      <c r="E325" s="697">
        <v>45</v>
      </c>
      <c r="F325" s="697">
        <v>45</v>
      </c>
      <c r="G325" s="1172">
        <f t="shared" si="71"/>
        <v>100</v>
      </c>
      <c r="H325" s="775"/>
      <c r="I325" s="1339">
        <f t="shared" si="74"/>
        <v>0</v>
      </c>
      <c r="J325" s="1339">
        <f t="shared" si="75"/>
        <v>0</v>
      </c>
      <c r="K325" s="981"/>
    </row>
    <row r="326" spans="1:11" ht="12.75" customHeight="1" x14ac:dyDescent="0.25">
      <c r="A326" s="691"/>
      <c r="B326" s="452"/>
      <c r="C326" s="466">
        <v>4410</v>
      </c>
      <c r="D326" s="428" t="s">
        <v>54</v>
      </c>
      <c r="E326" s="697">
        <v>200</v>
      </c>
      <c r="F326" s="697">
        <v>200</v>
      </c>
      <c r="G326" s="1172">
        <f t="shared" si="71"/>
        <v>100</v>
      </c>
      <c r="H326" s="775"/>
      <c r="I326" s="1339">
        <f t="shared" si="74"/>
        <v>0</v>
      </c>
      <c r="J326" s="1339">
        <f t="shared" si="75"/>
        <v>0</v>
      </c>
      <c r="K326" s="981"/>
    </row>
    <row r="327" spans="1:11" ht="12.75" customHeight="1" x14ac:dyDescent="0.25">
      <c r="A327" s="691"/>
      <c r="B327" s="452"/>
      <c r="C327" s="466">
        <v>4440</v>
      </c>
      <c r="D327" s="428" t="s">
        <v>55</v>
      </c>
      <c r="E327" s="697">
        <v>710</v>
      </c>
      <c r="F327" s="697">
        <v>710</v>
      </c>
      <c r="G327" s="1172">
        <f t="shared" si="71"/>
        <v>100</v>
      </c>
      <c r="H327" s="775"/>
      <c r="I327" s="1339">
        <f t="shared" si="74"/>
        <v>0</v>
      </c>
      <c r="J327" s="1339">
        <f t="shared" si="75"/>
        <v>0</v>
      </c>
      <c r="K327" s="981"/>
    </row>
    <row r="328" spans="1:11" ht="12.75" hidden="1" customHeight="1" x14ac:dyDescent="0.25">
      <c r="A328" s="691"/>
      <c r="B328" s="452"/>
      <c r="C328" s="466">
        <v>4480</v>
      </c>
      <c r="D328" s="428" t="s">
        <v>56</v>
      </c>
      <c r="E328" s="697"/>
      <c r="F328" s="697"/>
      <c r="G328" s="1172" t="e">
        <f t="shared" si="71"/>
        <v>#DIV/0!</v>
      </c>
      <c r="H328" s="775"/>
      <c r="I328" s="1339" t="e">
        <f t="shared" si="74"/>
        <v>#DIV/0!</v>
      </c>
      <c r="J328" s="1339" t="e">
        <f t="shared" si="75"/>
        <v>#DIV/0!</v>
      </c>
      <c r="K328" s="706"/>
    </row>
    <row r="329" spans="1:11" ht="12.75" customHeight="1" x14ac:dyDescent="0.25">
      <c r="A329" s="691"/>
      <c r="B329" s="452"/>
      <c r="C329" s="449">
        <v>4700</v>
      </c>
      <c r="D329" s="223" t="s">
        <v>60</v>
      </c>
      <c r="E329" s="702">
        <v>500</v>
      </c>
      <c r="F329" s="702">
        <v>500</v>
      </c>
      <c r="G329" s="1173">
        <f t="shared" si="71"/>
        <v>100</v>
      </c>
      <c r="H329" s="1084">
        <v>1000</v>
      </c>
      <c r="I329" s="454">
        <f t="shared" si="74"/>
        <v>200</v>
      </c>
      <c r="J329" s="454">
        <f t="shared" si="75"/>
        <v>200</v>
      </c>
      <c r="K329" s="717"/>
    </row>
    <row r="330" spans="1:11" ht="12.75" customHeight="1" x14ac:dyDescent="0.25">
      <c r="A330" s="691"/>
      <c r="B330" s="452"/>
      <c r="C330" s="1082"/>
      <c r="D330" s="966" t="s">
        <v>141</v>
      </c>
      <c r="E330" s="1165">
        <f t="shared" ref="E330:F330" si="76">SUM(E331:E349)</f>
        <v>20363</v>
      </c>
      <c r="F330" s="1165">
        <f t="shared" si="76"/>
        <v>20363</v>
      </c>
      <c r="G330" s="728">
        <f t="shared" si="71"/>
        <v>100</v>
      </c>
      <c r="H330" s="1119">
        <f>SUM(H331:H349)</f>
        <v>20003</v>
      </c>
      <c r="I330" s="456">
        <f t="shared" si="74"/>
        <v>98.232087609880665</v>
      </c>
      <c r="J330" s="925">
        <f t="shared" si="75"/>
        <v>98.232087609880665</v>
      </c>
      <c r="K330" s="926"/>
    </row>
    <row r="331" spans="1:11" ht="12.75" customHeight="1" x14ac:dyDescent="0.25">
      <c r="A331" s="691"/>
      <c r="B331" s="452"/>
      <c r="C331" s="1029">
        <v>3020</v>
      </c>
      <c r="D331" s="1100" t="s">
        <v>37</v>
      </c>
      <c r="E331" s="1031">
        <v>138</v>
      </c>
      <c r="F331" s="1031">
        <v>138</v>
      </c>
      <c r="G331" s="1171">
        <f t="shared" si="71"/>
        <v>100</v>
      </c>
      <c r="H331" s="1083"/>
      <c r="I331" s="454">
        <f t="shared" si="74"/>
        <v>0</v>
      </c>
      <c r="J331" s="454">
        <f t="shared" si="75"/>
        <v>0</v>
      </c>
      <c r="K331" s="1033"/>
    </row>
    <row r="332" spans="1:11" ht="12.75" customHeight="1" x14ac:dyDescent="0.25">
      <c r="A332" s="691"/>
      <c r="B332" s="452"/>
      <c r="C332" s="466">
        <v>4010</v>
      </c>
      <c r="D332" s="428" t="s">
        <v>39</v>
      </c>
      <c r="E332" s="697">
        <v>4158</v>
      </c>
      <c r="F332" s="697">
        <v>4158</v>
      </c>
      <c r="G332" s="1172">
        <f t="shared" si="71"/>
        <v>100</v>
      </c>
      <c r="H332" s="775">
        <v>6518</v>
      </c>
      <c r="I332" s="454">
        <f t="shared" ref="I332:I349" si="77">SUM(H332/F332*100)</f>
        <v>156.75805675805677</v>
      </c>
      <c r="J332" s="454">
        <f t="shared" ref="J332:J349" si="78">SUM(H332/E332*100)</f>
        <v>156.75805675805677</v>
      </c>
      <c r="K332" s="706"/>
    </row>
    <row r="333" spans="1:11" ht="12.75" customHeight="1" x14ac:dyDescent="0.25">
      <c r="A333" s="691"/>
      <c r="B333" s="452"/>
      <c r="C333" s="466">
        <v>4040</v>
      </c>
      <c r="D333" s="428" t="s">
        <v>41</v>
      </c>
      <c r="E333" s="697">
        <v>65</v>
      </c>
      <c r="F333" s="697">
        <v>65</v>
      </c>
      <c r="G333" s="1172">
        <f t="shared" si="71"/>
        <v>100</v>
      </c>
      <c r="H333" s="775">
        <v>324</v>
      </c>
      <c r="I333" s="454">
        <f t="shared" si="77"/>
        <v>498.46153846153845</v>
      </c>
      <c r="J333" s="454">
        <f t="shared" si="78"/>
        <v>498.46153846153845</v>
      </c>
      <c r="K333" s="706"/>
    </row>
    <row r="334" spans="1:11" ht="12.75" customHeight="1" x14ac:dyDescent="0.25">
      <c r="A334" s="691"/>
      <c r="B334" s="452"/>
      <c r="C334" s="466">
        <v>4110</v>
      </c>
      <c r="D334" s="428" t="s">
        <v>42</v>
      </c>
      <c r="E334" s="697">
        <v>754</v>
      </c>
      <c r="F334" s="697">
        <v>754</v>
      </c>
      <c r="G334" s="1172">
        <f t="shared" si="71"/>
        <v>100</v>
      </c>
      <c r="H334" s="775">
        <v>1176</v>
      </c>
      <c r="I334" s="454">
        <f t="shared" si="77"/>
        <v>155.9681697612732</v>
      </c>
      <c r="J334" s="454">
        <f t="shared" si="78"/>
        <v>155.9681697612732</v>
      </c>
      <c r="K334" s="706"/>
    </row>
    <row r="335" spans="1:11" ht="25.95" customHeight="1" x14ac:dyDescent="0.25">
      <c r="A335" s="691"/>
      <c r="B335" s="452"/>
      <c r="C335" s="466">
        <v>4120</v>
      </c>
      <c r="D335" s="178" t="s">
        <v>286</v>
      </c>
      <c r="E335" s="697">
        <v>104</v>
      </c>
      <c r="F335" s="697">
        <v>104</v>
      </c>
      <c r="G335" s="1172">
        <f t="shared" si="71"/>
        <v>100</v>
      </c>
      <c r="H335" s="775">
        <v>168</v>
      </c>
      <c r="I335" s="454">
        <f t="shared" si="77"/>
        <v>161.53846153846155</v>
      </c>
      <c r="J335" s="454">
        <f t="shared" si="78"/>
        <v>161.53846153846155</v>
      </c>
      <c r="K335" s="706"/>
    </row>
    <row r="336" spans="1:11" ht="12.75" customHeight="1" x14ac:dyDescent="0.25">
      <c r="A336" s="691"/>
      <c r="B336" s="452"/>
      <c r="C336" s="466">
        <v>4170</v>
      </c>
      <c r="D336" s="428" t="s">
        <v>45</v>
      </c>
      <c r="E336" s="697">
        <v>170</v>
      </c>
      <c r="F336" s="697">
        <v>170</v>
      </c>
      <c r="G336" s="1172">
        <f t="shared" si="71"/>
        <v>100</v>
      </c>
      <c r="H336" s="775"/>
      <c r="I336" s="1339">
        <f t="shared" si="77"/>
        <v>0</v>
      </c>
      <c r="J336" s="1339">
        <f t="shared" si="78"/>
        <v>0</v>
      </c>
      <c r="K336" s="706"/>
    </row>
    <row r="337" spans="1:11" ht="12.75" customHeight="1" x14ac:dyDescent="0.25">
      <c r="A337" s="691"/>
      <c r="B337" s="452"/>
      <c r="C337" s="466">
        <v>4210</v>
      </c>
      <c r="D337" s="428" t="s">
        <v>31</v>
      </c>
      <c r="E337" s="697">
        <v>987</v>
      </c>
      <c r="F337" s="697">
        <v>987</v>
      </c>
      <c r="G337" s="1172">
        <f t="shared" si="71"/>
        <v>100</v>
      </c>
      <c r="H337" s="775">
        <v>5000</v>
      </c>
      <c r="I337" s="454">
        <f t="shared" si="77"/>
        <v>506.5856129685917</v>
      </c>
      <c r="J337" s="454">
        <f t="shared" si="78"/>
        <v>506.5856129685917</v>
      </c>
      <c r="K337" s="706"/>
    </row>
    <row r="338" spans="1:11" ht="12.75" customHeight="1" x14ac:dyDescent="0.25">
      <c r="A338" s="691"/>
      <c r="B338" s="452"/>
      <c r="C338" s="466">
        <v>4240</v>
      </c>
      <c r="D338" s="428" t="s">
        <v>86</v>
      </c>
      <c r="E338" s="697">
        <v>154</v>
      </c>
      <c r="F338" s="697">
        <v>154</v>
      </c>
      <c r="G338" s="1172">
        <f t="shared" si="71"/>
        <v>100</v>
      </c>
      <c r="H338" s="775">
        <v>6817</v>
      </c>
      <c r="I338" s="454">
        <f t="shared" si="77"/>
        <v>4426.6233766233763</v>
      </c>
      <c r="J338" s="454">
        <f t="shared" si="78"/>
        <v>4426.6233766233763</v>
      </c>
      <c r="K338" s="706"/>
    </row>
    <row r="339" spans="1:11" ht="12.75" customHeight="1" x14ac:dyDescent="0.25">
      <c r="A339" s="691"/>
      <c r="B339" s="452"/>
      <c r="C339" s="466">
        <v>4260</v>
      </c>
      <c r="D339" s="428" t="s">
        <v>46</v>
      </c>
      <c r="E339" s="697">
        <v>11054</v>
      </c>
      <c r="F339" s="697">
        <v>11054</v>
      </c>
      <c r="G339" s="1172">
        <f t="shared" si="71"/>
        <v>100</v>
      </c>
      <c r="H339" s="775"/>
      <c r="I339" s="1339">
        <f t="shared" si="77"/>
        <v>0</v>
      </c>
      <c r="J339" s="1339">
        <f t="shared" si="78"/>
        <v>0</v>
      </c>
      <c r="K339" s="706"/>
    </row>
    <row r="340" spans="1:11" ht="12.75" customHeight="1" x14ac:dyDescent="0.25">
      <c r="A340" s="691"/>
      <c r="B340" s="452"/>
      <c r="C340" s="466">
        <v>4270</v>
      </c>
      <c r="D340" s="428" t="s">
        <v>47</v>
      </c>
      <c r="E340" s="697">
        <v>286</v>
      </c>
      <c r="F340" s="697">
        <v>286</v>
      </c>
      <c r="G340" s="1172">
        <f t="shared" si="71"/>
        <v>100</v>
      </c>
      <c r="H340" s="775"/>
      <c r="I340" s="1339">
        <f t="shared" si="77"/>
        <v>0</v>
      </c>
      <c r="J340" s="1339">
        <f t="shared" si="78"/>
        <v>0</v>
      </c>
      <c r="K340" s="706"/>
    </row>
    <row r="341" spans="1:11" ht="12.75" customHeight="1" x14ac:dyDescent="0.25">
      <c r="A341" s="691"/>
      <c r="B341" s="452"/>
      <c r="C341" s="466">
        <v>4280</v>
      </c>
      <c r="D341" s="428" t="s">
        <v>48</v>
      </c>
      <c r="E341" s="697">
        <v>130</v>
      </c>
      <c r="F341" s="697">
        <v>130</v>
      </c>
      <c r="G341" s="1172">
        <f t="shared" si="71"/>
        <v>100</v>
      </c>
      <c r="H341" s="775"/>
      <c r="I341" s="1339">
        <f t="shared" si="77"/>
        <v>0</v>
      </c>
      <c r="J341" s="1339">
        <f t="shared" si="78"/>
        <v>0</v>
      </c>
      <c r="K341" s="706"/>
    </row>
    <row r="342" spans="1:11" ht="12.75" customHeight="1" x14ac:dyDescent="0.25">
      <c r="A342" s="691"/>
      <c r="B342" s="452"/>
      <c r="C342" s="466">
        <v>4300</v>
      </c>
      <c r="D342" s="776" t="s">
        <v>22</v>
      </c>
      <c r="E342" s="697">
        <v>1506</v>
      </c>
      <c r="F342" s="697">
        <v>1506</v>
      </c>
      <c r="G342" s="1172">
        <f t="shared" si="71"/>
        <v>100</v>
      </c>
      <c r="H342" s="775"/>
      <c r="I342" s="1339">
        <f t="shared" si="77"/>
        <v>0</v>
      </c>
      <c r="J342" s="1339">
        <f t="shared" si="78"/>
        <v>0</v>
      </c>
      <c r="K342" s="706"/>
    </row>
    <row r="343" spans="1:11" ht="12.75" customHeight="1" x14ac:dyDescent="0.25">
      <c r="A343" s="691"/>
      <c r="B343" s="452"/>
      <c r="C343" s="466">
        <v>4360</v>
      </c>
      <c r="D343" s="776" t="s">
        <v>227</v>
      </c>
      <c r="E343" s="697">
        <v>268</v>
      </c>
      <c r="F343" s="697">
        <v>268</v>
      </c>
      <c r="G343" s="1172">
        <f t="shared" si="71"/>
        <v>100</v>
      </c>
      <c r="H343" s="775"/>
      <c r="I343" s="1339">
        <f t="shared" si="77"/>
        <v>0</v>
      </c>
      <c r="J343" s="1339">
        <f t="shared" si="78"/>
        <v>0</v>
      </c>
      <c r="K343" s="706"/>
    </row>
    <row r="344" spans="1:11" ht="12.75" customHeight="1" x14ac:dyDescent="0.25">
      <c r="A344" s="691"/>
      <c r="B344" s="452"/>
      <c r="C344" s="466">
        <v>4410</v>
      </c>
      <c r="D344" s="428" t="s">
        <v>54</v>
      </c>
      <c r="E344" s="697">
        <v>226</v>
      </c>
      <c r="F344" s="697">
        <v>226</v>
      </c>
      <c r="G344" s="1172">
        <f t="shared" si="71"/>
        <v>100</v>
      </c>
      <c r="H344" s="775"/>
      <c r="I344" s="1339">
        <f t="shared" si="77"/>
        <v>0</v>
      </c>
      <c r="J344" s="1339">
        <f t="shared" si="78"/>
        <v>0</v>
      </c>
      <c r="K344" s="706"/>
    </row>
    <row r="345" spans="1:11" ht="12.75" customHeight="1" x14ac:dyDescent="0.25">
      <c r="A345" s="691"/>
      <c r="B345" s="452"/>
      <c r="C345" s="466">
        <v>4420</v>
      </c>
      <c r="D345" s="251" t="s">
        <v>103</v>
      </c>
      <c r="E345" s="697">
        <v>20</v>
      </c>
      <c r="F345" s="697">
        <v>20</v>
      </c>
      <c r="G345" s="1172">
        <f t="shared" si="71"/>
        <v>100</v>
      </c>
      <c r="H345" s="775"/>
      <c r="I345" s="1339">
        <f t="shared" si="77"/>
        <v>0</v>
      </c>
      <c r="J345" s="1339">
        <f t="shared" si="78"/>
        <v>0</v>
      </c>
      <c r="K345" s="706"/>
    </row>
    <row r="346" spans="1:11" ht="12.75" customHeight="1" x14ac:dyDescent="0.25">
      <c r="A346" s="691"/>
      <c r="B346" s="452"/>
      <c r="C346" s="466">
        <v>4440</v>
      </c>
      <c r="D346" s="428" t="s">
        <v>55</v>
      </c>
      <c r="E346" s="697">
        <v>115</v>
      </c>
      <c r="F346" s="697">
        <v>115</v>
      </c>
      <c r="G346" s="1172">
        <f t="shared" si="71"/>
        <v>100</v>
      </c>
      <c r="H346" s="775"/>
      <c r="I346" s="1339">
        <f t="shared" si="77"/>
        <v>0</v>
      </c>
      <c r="J346" s="1339">
        <f t="shared" si="78"/>
        <v>0</v>
      </c>
      <c r="K346" s="706"/>
    </row>
    <row r="347" spans="1:11" ht="12.75" customHeight="1" x14ac:dyDescent="0.25">
      <c r="A347" s="691"/>
      <c r="B347" s="452"/>
      <c r="C347" s="466">
        <v>4480</v>
      </c>
      <c r="D347" s="428" t="s">
        <v>56</v>
      </c>
      <c r="E347" s="697">
        <v>44</v>
      </c>
      <c r="F347" s="697">
        <v>44</v>
      </c>
      <c r="G347" s="1172">
        <f t="shared" si="71"/>
        <v>100</v>
      </c>
      <c r="H347" s="775"/>
      <c r="I347" s="1339">
        <f t="shared" si="77"/>
        <v>0</v>
      </c>
      <c r="J347" s="1339">
        <f t="shared" si="78"/>
        <v>0</v>
      </c>
      <c r="K347" s="706"/>
    </row>
    <row r="348" spans="1:11" ht="12.75" customHeight="1" x14ac:dyDescent="0.25">
      <c r="A348" s="691"/>
      <c r="B348" s="452"/>
      <c r="C348" s="466">
        <v>4520</v>
      </c>
      <c r="D348" s="1020" t="s">
        <v>208</v>
      </c>
      <c r="E348" s="697">
        <v>22</v>
      </c>
      <c r="F348" s="697">
        <v>22</v>
      </c>
      <c r="G348" s="1172">
        <f t="shared" si="71"/>
        <v>100</v>
      </c>
      <c r="H348" s="775"/>
      <c r="I348" s="1339">
        <f t="shared" si="77"/>
        <v>0</v>
      </c>
      <c r="J348" s="1339">
        <f t="shared" si="78"/>
        <v>0</v>
      </c>
      <c r="K348" s="706"/>
    </row>
    <row r="349" spans="1:11" ht="36.6" customHeight="1" x14ac:dyDescent="0.25">
      <c r="A349" s="691"/>
      <c r="B349" s="452"/>
      <c r="C349" s="1704">
        <v>4700</v>
      </c>
      <c r="D349" s="1754" t="s">
        <v>60</v>
      </c>
      <c r="E349" s="1706">
        <v>162</v>
      </c>
      <c r="F349" s="1706">
        <v>162</v>
      </c>
      <c r="G349" s="1755">
        <f t="shared" si="71"/>
        <v>100</v>
      </c>
      <c r="H349" s="1756"/>
      <c r="I349" s="1339">
        <f t="shared" si="77"/>
        <v>0</v>
      </c>
      <c r="J349" s="1339">
        <f t="shared" si="78"/>
        <v>0</v>
      </c>
      <c r="K349" s="1710"/>
    </row>
    <row r="350" spans="1:11" ht="48" customHeight="1" x14ac:dyDescent="0.25">
      <c r="A350" s="691"/>
      <c r="B350" s="1757">
        <v>80153</v>
      </c>
      <c r="C350" s="1757"/>
      <c r="D350" s="1758" t="s">
        <v>264</v>
      </c>
      <c r="E350" s="1741">
        <f>SUM(E351)</f>
        <v>17782.900000000001</v>
      </c>
      <c r="F350" s="1741">
        <f>SUM(F351)</f>
        <v>17782.900000000001</v>
      </c>
      <c r="G350" s="1742">
        <f>SUM(F350/E350*100)</f>
        <v>100</v>
      </c>
      <c r="H350" s="1759">
        <f>SUM(H351)</f>
        <v>0</v>
      </c>
      <c r="I350" s="1760">
        <f>SUM(H350/F350*100)</f>
        <v>0</v>
      </c>
      <c r="J350" s="1760">
        <f>SUM(H350/E350*100)</f>
        <v>0</v>
      </c>
      <c r="K350" s="1761"/>
    </row>
    <row r="351" spans="1:11" ht="17.399999999999999" customHeight="1" x14ac:dyDescent="0.25">
      <c r="A351" s="884"/>
      <c r="B351" s="1732"/>
      <c r="C351" s="1732">
        <v>4240</v>
      </c>
      <c r="D351" s="1762" t="s">
        <v>86</v>
      </c>
      <c r="E351" s="1746">
        <v>17782.900000000001</v>
      </c>
      <c r="F351" s="1746">
        <v>17782.900000000001</v>
      </c>
      <c r="G351" s="1469">
        <f t="shared" ref="G351" si="79">SUM(F351/E351*100)</f>
        <v>100</v>
      </c>
      <c r="H351" s="1763"/>
      <c r="I351" s="1764">
        <f t="shared" ref="I351" si="80">SUM(H351/F351*100)</f>
        <v>0</v>
      </c>
      <c r="J351" s="1764">
        <f t="shared" ref="J351" si="81">SUM(H351/E351*100)</f>
        <v>0</v>
      </c>
      <c r="K351" s="1118"/>
    </row>
    <row r="352" spans="1:11" s="31" customFormat="1" ht="15" customHeight="1" x14ac:dyDescent="0.25">
      <c r="A352" s="668"/>
      <c r="B352" s="1749">
        <v>80195</v>
      </c>
      <c r="C352" s="1749"/>
      <c r="D352" s="1750" t="s">
        <v>71</v>
      </c>
      <c r="E352" s="1751">
        <f>SUM(E385+E425+E432+E434+E353+E379+E420)</f>
        <v>2644432</v>
      </c>
      <c r="F352" s="1751">
        <f>SUM(F385+F425+F432+F434+F353+F379+F420)</f>
        <v>2644432</v>
      </c>
      <c r="G352" s="1752">
        <f>SUM(F352/E352*100)</f>
        <v>100</v>
      </c>
      <c r="H352" s="1751">
        <f>SUM(H385+H425+H432+H434+H353+H379+H420)</f>
        <v>2602523</v>
      </c>
      <c r="I352" s="1752">
        <f>SUM(H352/F352*100)</f>
        <v>98.415198424463185</v>
      </c>
      <c r="J352" s="1752">
        <f>SUM(H352/E352*100)</f>
        <v>98.415198424463185</v>
      </c>
      <c r="K352" s="1753"/>
    </row>
    <row r="353" spans="1:11" s="31" customFormat="1" ht="15" customHeight="1" x14ac:dyDescent="0.25">
      <c r="A353" s="668"/>
      <c r="B353" s="936"/>
      <c r="C353" s="1004"/>
      <c r="D353" s="986" t="s">
        <v>143</v>
      </c>
      <c r="E353" s="1005">
        <f>SUM(E354:E378)</f>
        <v>1610534</v>
      </c>
      <c r="F353" s="1005">
        <f>SUM(F354:F378)</f>
        <v>1610534</v>
      </c>
      <c r="G353" s="456">
        <f>SUM(F353/E353*100)</f>
        <v>100</v>
      </c>
      <c r="H353" s="1005">
        <f>SUM(H354:H378)</f>
        <v>602445</v>
      </c>
      <c r="I353" s="925">
        <f>SUM(H353/F353*100)</f>
        <v>37.406537210639449</v>
      </c>
      <c r="J353" s="925">
        <f>SUM(H353/E353*100)</f>
        <v>37.406537210639449</v>
      </c>
      <c r="K353" s="987"/>
    </row>
    <row r="354" spans="1:11" s="31" customFormat="1" ht="15" customHeight="1" x14ac:dyDescent="0.25">
      <c r="A354" s="668"/>
      <c r="B354" s="733"/>
      <c r="C354" s="795">
        <v>3267</v>
      </c>
      <c r="D354" s="777" t="s">
        <v>214</v>
      </c>
      <c r="E354" s="894">
        <v>436620</v>
      </c>
      <c r="F354" s="894">
        <v>436620</v>
      </c>
      <c r="G354" s="692">
        <f t="shared" ref="G354:G386" si="82">SUM(F354/E354*100)</f>
        <v>100</v>
      </c>
      <c r="H354" s="962"/>
      <c r="I354" s="1311">
        <f t="shared" ref="I354:I375" si="83">SUM(H354/F354*100)</f>
        <v>0</v>
      </c>
      <c r="J354" s="1311">
        <f t="shared" ref="J354:J375" si="84">SUM(H354/E354*100)</f>
        <v>0</v>
      </c>
      <c r="K354" s="774"/>
    </row>
    <row r="355" spans="1:11" s="31" customFormat="1" ht="15" customHeight="1" x14ac:dyDescent="0.25">
      <c r="A355" s="668"/>
      <c r="B355" s="733"/>
      <c r="C355" s="795">
        <v>3269</v>
      </c>
      <c r="D355" s="777" t="s">
        <v>214</v>
      </c>
      <c r="E355" s="894">
        <v>46749</v>
      </c>
      <c r="F355" s="894">
        <v>46749</v>
      </c>
      <c r="G355" s="692">
        <f t="shared" si="82"/>
        <v>100</v>
      </c>
      <c r="H355" s="962"/>
      <c r="I355" s="1311">
        <f t="shared" ref="I355:I357" si="85">SUM(H355/F355*100)</f>
        <v>0</v>
      </c>
      <c r="J355" s="1311">
        <f t="shared" ref="J355:J357" si="86">SUM(H355/E355*100)</f>
        <v>0</v>
      </c>
      <c r="K355" s="774"/>
    </row>
    <row r="356" spans="1:11" s="31" customFormat="1" ht="15" customHeight="1" x14ac:dyDescent="0.25">
      <c r="A356" s="668"/>
      <c r="B356" s="733"/>
      <c r="C356" s="795">
        <v>4017</v>
      </c>
      <c r="D356" s="1020" t="s">
        <v>39</v>
      </c>
      <c r="E356" s="894">
        <v>31748</v>
      </c>
      <c r="F356" s="894">
        <v>31748</v>
      </c>
      <c r="G356" s="692">
        <f t="shared" si="82"/>
        <v>100</v>
      </c>
      <c r="H356" s="962">
        <v>75156</v>
      </c>
      <c r="I356" s="808">
        <f t="shared" si="85"/>
        <v>236.72672294317755</v>
      </c>
      <c r="J356" s="808">
        <f t="shared" si="86"/>
        <v>236.72672294317755</v>
      </c>
      <c r="K356" s="774"/>
    </row>
    <row r="357" spans="1:11" s="31" customFormat="1" ht="15" customHeight="1" x14ac:dyDescent="0.25">
      <c r="A357" s="668"/>
      <c r="B357" s="733"/>
      <c r="C357" s="795">
        <v>4019</v>
      </c>
      <c r="D357" s="1020" t="s">
        <v>39</v>
      </c>
      <c r="E357" s="894">
        <v>5123</v>
      </c>
      <c r="F357" s="894">
        <v>5123</v>
      </c>
      <c r="G357" s="692">
        <f t="shared" si="82"/>
        <v>100</v>
      </c>
      <c r="H357" s="962">
        <v>13264</v>
      </c>
      <c r="I357" s="808">
        <f t="shared" si="85"/>
        <v>258.91079445637325</v>
      </c>
      <c r="J357" s="808">
        <f t="shared" si="86"/>
        <v>258.91079445637325</v>
      </c>
      <c r="K357" s="774"/>
    </row>
    <row r="358" spans="1:11" s="31" customFormat="1" ht="15" customHeight="1" x14ac:dyDescent="0.25">
      <c r="A358" s="668"/>
      <c r="B358" s="733"/>
      <c r="C358" s="504">
        <v>4117</v>
      </c>
      <c r="D358" s="1020" t="s">
        <v>42</v>
      </c>
      <c r="E358" s="718">
        <v>14098</v>
      </c>
      <c r="F358" s="718">
        <v>14098</v>
      </c>
      <c r="G358" s="692">
        <f t="shared" si="82"/>
        <v>100</v>
      </c>
      <c r="H358" s="778"/>
      <c r="I358" s="1311">
        <f t="shared" si="83"/>
        <v>0</v>
      </c>
      <c r="J358" s="1311">
        <f t="shared" si="84"/>
        <v>0</v>
      </c>
      <c r="K358" s="706"/>
    </row>
    <row r="359" spans="1:11" s="31" customFormat="1" ht="15" customHeight="1" x14ac:dyDescent="0.25">
      <c r="A359" s="668"/>
      <c r="B359" s="733"/>
      <c r="C359" s="504">
        <v>4119</v>
      </c>
      <c r="D359" s="1020" t="s">
        <v>42</v>
      </c>
      <c r="E359" s="718">
        <v>2127</v>
      </c>
      <c r="F359" s="718">
        <v>2127</v>
      </c>
      <c r="G359" s="692">
        <f t="shared" si="82"/>
        <v>100</v>
      </c>
      <c r="H359" s="778"/>
      <c r="I359" s="1311">
        <f t="shared" ref="I359" si="87">SUM(H359/F359*100)</f>
        <v>0</v>
      </c>
      <c r="J359" s="1311">
        <f t="shared" ref="J359" si="88">SUM(H359/E359*100)</f>
        <v>0</v>
      </c>
      <c r="K359" s="706"/>
    </row>
    <row r="360" spans="1:11" s="31" customFormat="1" ht="28.2" customHeight="1" x14ac:dyDescent="0.25">
      <c r="A360" s="668"/>
      <c r="B360" s="733"/>
      <c r="C360" s="504">
        <v>4127</v>
      </c>
      <c r="D360" s="178" t="s">
        <v>286</v>
      </c>
      <c r="E360" s="718">
        <v>1655</v>
      </c>
      <c r="F360" s="718">
        <v>1655</v>
      </c>
      <c r="G360" s="692">
        <f t="shared" si="82"/>
        <v>100</v>
      </c>
      <c r="H360" s="778"/>
      <c r="I360" s="1311">
        <f t="shared" si="83"/>
        <v>0</v>
      </c>
      <c r="J360" s="1311">
        <f t="shared" si="84"/>
        <v>0</v>
      </c>
      <c r="K360" s="706"/>
    </row>
    <row r="361" spans="1:11" s="31" customFormat="1" ht="27" customHeight="1" x14ac:dyDescent="0.25">
      <c r="A361" s="668"/>
      <c r="B361" s="733"/>
      <c r="C361" s="504">
        <v>4129</v>
      </c>
      <c r="D361" s="178" t="s">
        <v>286</v>
      </c>
      <c r="E361" s="718">
        <v>243</v>
      </c>
      <c r="F361" s="718">
        <v>243</v>
      </c>
      <c r="G361" s="692">
        <f t="shared" si="82"/>
        <v>100</v>
      </c>
      <c r="H361" s="778"/>
      <c r="I361" s="1311">
        <f t="shared" ref="I361" si="89">SUM(H361/F361*100)</f>
        <v>0</v>
      </c>
      <c r="J361" s="1311">
        <f t="shared" ref="J361" si="90">SUM(H361/E361*100)</f>
        <v>0</v>
      </c>
      <c r="K361" s="706"/>
    </row>
    <row r="362" spans="1:11" s="31" customFormat="1" ht="15" customHeight="1" x14ac:dyDescent="0.25">
      <c r="A362" s="668"/>
      <c r="B362" s="733"/>
      <c r="C362" s="504">
        <v>4177</v>
      </c>
      <c r="D362" s="1020" t="s">
        <v>45</v>
      </c>
      <c r="E362" s="718">
        <v>179101</v>
      </c>
      <c r="F362" s="718">
        <v>179101</v>
      </c>
      <c r="G362" s="692">
        <f t="shared" si="82"/>
        <v>100</v>
      </c>
      <c r="H362" s="778"/>
      <c r="I362" s="1311">
        <f t="shared" si="83"/>
        <v>0</v>
      </c>
      <c r="J362" s="1311">
        <f t="shared" si="84"/>
        <v>0</v>
      </c>
      <c r="K362" s="706"/>
    </row>
    <row r="363" spans="1:11" s="31" customFormat="1" ht="15" customHeight="1" x14ac:dyDescent="0.25">
      <c r="A363" s="668"/>
      <c r="B363" s="733"/>
      <c r="C363" s="504">
        <v>4179</v>
      </c>
      <c r="D363" s="1020" t="s">
        <v>45</v>
      </c>
      <c r="E363" s="718">
        <v>37293</v>
      </c>
      <c r="F363" s="718">
        <v>37293</v>
      </c>
      <c r="G363" s="692">
        <f t="shared" si="82"/>
        <v>100</v>
      </c>
      <c r="H363" s="778"/>
      <c r="I363" s="1311">
        <f t="shared" ref="I363" si="91">SUM(H363/F363*100)</f>
        <v>0</v>
      </c>
      <c r="J363" s="1311">
        <f t="shared" ref="J363" si="92">SUM(H363/E363*100)</f>
        <v>0</v>
      </c>
      <c r="K363" s="706"/>
    </row>
    <row r="364" spans="1:11" s="31" customFormat="1" ht="15" customHeight="1" x14ac:dyDescent="0.25">
      <c r="A364" s="668"/>
      <c r="B364" s="733"/>
      <c r="C364" s="504">
        <v>4217</v>
      </c>
      <c r="D364" s="506" t="s">
        <v>31</v>
      </c>
      <c r="E364" s="718">
        <v>309092</v>
      </c>
      <c r="F364" s="718">
        <v>309092</v>
      </c>
      <c r="G364" s="692">
        <f t="shared" si="82"/>
        <v>100</v>
      </c>
      <c r="H364" s="778">
        <v>156153</v>
      </c>
      <c r="I364" s="808">
        <f t="shared" si="83"/>
        <v>50.519909929729657</v>
      </c>
      <c r="J364" s="808">
        <f t="shared" si="84"/>
        <v>50.519909929729657</v>
      </c>
      <c r="K364" s="706"/>
    </row>
    <row r="365" spans="1:11" s="31" customFormat="1" ht="15" customHeight="1" x14ac:dyDescent="0.25">
      <c r="A365" s="668"/>
      <c r="B365" s="733"/>
      <c r="C365" s="504">
        <v>4219</v>
      </c>
      <c r="D365" s="506" t="s">
        <v>31</v>
      </c>
      <c r="E365" s="718">
        <v>53091</v>
      </c>
      <c r="F365" s="718">
        <v>53091</v>
      </c>
      <c r="G365" s="692">
        <f t="shared" si="82"/>
        <v>100</v>
      </c>
      <c r="H365" s="778">
        <v>27558</v>
      </c>
      <c r="I365" s="808">
        <f t="shared" ref="I365" si="93">SUM(H365/F365*100)</f>
        <v>51.90710289879641</v>
      </c>
      <c r="J365" s="808">
        <f t="shared" ref="J365" si="94">SUM(H365/E365*100)</f>
        <v>51.90710289879641</v>
      </c>
      <c r="K365" s="706"/>
    </row>
    <row r="366" spans="1:11" s="31" customFormat="1" ht="15" hidden="1" customHeight="1" x14ac:dyDescent="0.25">
      <c r="A366" s="668"/>
      <c r="B366" s="733"/>
      <c r="C366" s="504">
        <v>4247</v>
      </c>
      <c r="D366" s="506" t="s">
        <v>86</v>
      </c>
      <c r="E366" s="718"/>
      <c r="F366" s="718"/>
      <c r="G366" s="692" t="e">
        <f t="shared" si="82"/>
        <v>#DIV/0!</v>
      </c>
      <c r="H366" s="778"/>
      <c r="I366" s="1311" t="e">
        <f t="shared" si="83"/>
        <v>#DIV/0!</v>
      </c>
      <c r="J366" s="1311" t="e">
        <f t="shared" si="84"/>
        <v>#DIV/0!</v>
      </c>
      <c r="K366" s="706"/>
    </row>
    <row r="367" spans="1:11" s="31" customFormat="1" ht="15" hidden="1" customHeight="1" x14ac:dyDescent="0.25">
      <c r="A367" s="668"/>
      <c r="B367" s="733"/>
      <c r="C367" s="504">
        <v>4277</v>
      </c>
      <c r="D367" s="428" t="s">
        <v>47</v>
      </c>
      <c r="E367" s="718"/>
      <c r="F367" s="718"/>
      <c r="G367" s="692" t="e">
        <f t="shared" si="82"/>
        <v>#DIV/0!</v>
      </c>
      <c r="H367" s="778"/>
      <c r="I367" s="1311" t="e">
        <f t="shared" ref="I367:I368" si="95">SUM(H367/F367*100)</f>
        <v>#DIV/0!</v>
      </c>
      <c r="J367" s="1311" t="e">
        <f t="shared" ref="J367:J368" si="96">SUM(H367/E367*100)</f>
        <v>#DIV/0!</v>
      </c>
      <c r="K367" s="706"/>
    </row>
    <row r="368" spans="1:11" s="31" customFormat="1" ht="15" hidden="1" customHeight="1" x14ac:dyDescent="0.25">
      <c r="A368" s="668"/>
      <c r="B368" s="733"/>
      <c r="C368" s="504">
        <v>4279</v>
      </c>
      <c r="D368" s="428" t="s">
        <v>47</v>
      </c>
      <c r="E368" s="718"/>
      <c r="F368" s="718"/>
      <c r="G368" s="692" t="e">
        <f t="shared" si="82"/>
        <v>#DIV/0!</v>
      </c>
      <c r="H368" s="778"/>
      <c r="I368" s="1311" t="e">
        <f t="shared" si="95"/>
        <v>#DIV/0!</v>
      </c>
      <c r="J368" s="1311" t="e">
        <f t="shared" si="96"/>
        <v>#DIV/0!</v>
      </c>
      <c r="K368" s="706"/>
    </row>
    <row r="369" spans="1:11" s="31" customFormat="1" ht="15" customHeight="1" x14ac:dyDescent="0.25">
      <c r="A369" s="668"/>
      <c r="B369" s="733"/>
      <c r="C369" s="504">
        <v>4307</v>
      </c>
      <c r="D369" s="507" t="s">
        <v>22</v>
      </c>
      <c r="E369" s="718">
        <v>299436</v>
      </c>
      <c r="F369" s="718">
        <v>299436</v>
      </c>
      <c r="G369" s="692">
        <f t="shared" si="82"/>
        <v>100</v>
      </c>
      <c r="H369" s="778">
        <v>70817</v>
      </c>
      <c r="I369" s="808">
        <f t="shared" si="83"/>
        <v>23.650128909015617</v>
      </c>
      <c r="J369" s="808">
        <f t="shared" si="84"/>
        <v>23.650128909015617</v>
      </c>
      <c r="K369" s="706"/>
    </row>
    <row r="370" spans="1:11" s="31" customFormat="1" ht="15" customHeight="1" x14ac:dyDescent="0.25">
      <c r="A370" s="668"/>
      <c r="B370" s="733"/>
      <c r="C370" s="504">
        <v>4309</v>
      </c>
      <c r="D370" s="507" t="s">
        <v>22</v>
      </c>
      <c r="E370" s="718">
        <v>51769</v>
      </c>
      <c r="F370" s="718">
        <v>51769</v>
      </c>
      <c r="G370" s="692">
        <f t="shared" si="82"/>
        <v>100</v>
      </c>
      <c r="H370" s="778">
        <v>12497</v>
      </c>
      <c r="I370" s="808">
        <f t="shared" ref="I370:I372" si="97">SUM(H370/F370*100)</f>
        <v>24.13992930131932</v>
      </c>
      <c r="J370" s="808">
        <f t="shared" ref="J370:J372" si="98">SUM(H370/E370*100)</f>
        <v>24.13992930131932</v>
      </c>
      <c r="K370" s="706"/>
    </row>
    <row r="371" spans="1:11" s="31" customFormat="1" ht="30.6" customHeight="1" x14ac:dyDescent="0.25">
      <c r="A371" s="668"/>
      <c r="B371" s="733"/>
      <c r="C371" s="504">
        <v>4707</v>
      </c>
      <c r="D371" s="178" t="s">
        <v>60</v>
      </c>
      <c r="E371" s="718">
        <v>59410</v>
      </c>
      <c r="F371" s="718">
        <v>59410</v>
      </c>
      <c r="G371" s="692">
        <f t="shared" si="82"/>
        <v>100</v>
      </c>
      <c r="H371" s="698">
        <v>58982</v>
      </c>
      <c r="I371" s="808">
        <f t="shared" si="97"/>
        <v>99.279582561858277</v>
      </c>
      <c r="J371" s="808">
        <f t="shared" si="98"/>
        <v>99.279582561858277</v>
      </c>
      <c r="K371" s="706"/>
    </row>
    <row r="372" spans="1:11" s="31" customFormat="1" ht="30.6" customHeight="1" x14ac:dyDescent="0.25">
      <c r="A372" s="668"/>
      <c r="B372" s="733"/>
      <c r="C372" s="504">
        <v>4709</v>
      </c>
      <c r="D372" s="178" t="s">
        <v>60</v>
      </c>
      <c r="E372" s="718">
        <v>10484</v>
      </c>
      <c r="F372" s="718">
        <v>10484</v>
      </c>
      <c r="G372" s="692">
        <f t="shared" si="82"/>
        <v>100</v>
      </c>
      <c r="H372" s="698">
        <v>10408</v>
      </c>
      <c r="I372" s="808">
        <f t="shared" si="97"/>
        <v>99.275085845097294</v>
      </c>
      <c r="J372" s="808">
        <f t="shared" si="98"/>
        <v>99.275085845097294</v>
      </c>
      <c r="K372" s="706"/>
    </row>
    <row r="373" spans="1:11" s="31" customFormat="1" ht="15" customHeight="1" x14ac:dyDescent="0.25">
      <c r="A373" s="668"/>
      <c r="B373" s="733"/>
      <c r="C373" s="504">
        <v>4417</v>
      </c>
      <c r="D373" s="507" t="s">
        <v>209</v>
      </c>
      <c r="E373" s="718">
        <v>519</v>
      </c>
      <c r="F373" s="718">
        <v>519</v>
      </c>
      <c r="G373" s="692">
        <f t="shared" si="82"/>
        <v>100</v>
      </c>
      <c r="H373" s="698"/>
      <c r="I373" s="1311">
        <f t="shared" ref="I373:I374" si="99">SUM(H373/F373*100)</f>
        <v>0</v>
      </c>
      <c r="J373" s="1311">
        <f t="shared" si="84"/>
        <v>0</v>
      </c>
      <c r="K373" s="706"/>
    </row>
    <row r="374" spans="1:11" s="31" customFormat="1" ht="15" customHeight="1" x14ac:dyDescent="0.25">
      <c r="A374" s="668"/>
      <c r="B374" s="733"/>
      <c r="C374" s="504">
        <v>4419</v>
      </c>
      <c r="D374" s="507" t="s">
        <v>209</v>
      </c>
      <c r="E374" s="718">
        <v>32</v>
      </c>
      <c r="F374" s="718">
        <v>32</v>
      </c>
      <c r="G374" s="692">
        <f t="shared" si="82"/>
        <v>100</v>
      </c>
      <c r="H374" s="698"/>
      <c r="I374" s="1311">
        <f t="shared" si="99"/>
        <v>0</v>
      </c>
      <c r="J374" s="1311">
        <f t="shared" ref="J374" si="100">SUM(H374/E374*100)</f>
        <v>0</v>
      </c>
      <c r="K374" s="706"/>
    </row>
    <row r="375" spans="1:11" s="31" customFormat="1" ht="15" customHeight="1" x14ac:dyDescent="0.25">
      <c r="A375" s="668"/>
      <c r="B375" s="733"/>
      <c r="C375" s="504">
        <v>4427</v>
      </c>
      <c r="D375" s="429" t="s">
        <v>103</v>
      </c>
      <c r="E375" s="718">
        <v>45731</v>
      </c>
      <c r="F375" s="718">
        <v>45731</v>
      </c>
      <c r="G375" s="692">
        <f t="shared" si="82"/>
        <v>100</v>
      </c>
      <c r="H375" s="698"/>
      <c r="I375" s="1311">
        <f t="shared" si="83"/>
        <v>0</v>
      </c>
      <c r="J375" s="1311">
        <f t="shared" si="84"/>
        <v>0</v>
      </c>
      <c r="K375" s="706"/>
    </row>
    <row r="376" spans="1:11" s="31" customFormat="1" ht="15" customHeight="1" x14ac:dyDescent="0.25">
      <c r="A376" s="668"/>
      <c r="B376" s="733"/>
      <c r="C376" s="504">
        <v>4429</v>
      </c>
      <c r="D376" s="429" t="s">
        <v>103</v>
      </c>
      <c r="E376" s="718">
        <v>2770</v>
      </c>
      <c r="F376" s="718">
        <v>2770</v>
      </c>
      <c r="G376" s="692">
        <f t="shared" si="82"/>
        <v>100</v>
      </c>
      <c r="H376" s="698"/>
      <c r="I376" s="1311">
        <f t="shared" ref="I376:I384" si="101">SUM(H376/F376*100)</f>
        <v>0</v>
      </c>
      <c r="J376" s="1311">
        <f t="shared" ref="J376:J384" si="102">SUM(H376/E376*100)</f>
        <v>0</v>
      </c>
      <c r="K376" s="706"/>
    </row>
    <row r="377" spans="1:11" s="31" customFormat="1" ht="25.2" customHeight="1" x14ac:dyDescent="0.25">
      <c r="A377" s="668"/>
      <c r="B377" s="733"/>
      <c r="C377" s="504">
        <v>6067</v>
      </c>
      <c r="D377" s="1221" t="s">
        <v>62</v>
      </c>
      <c r="E377" s="718">
        <v>19926</v>
      </c>
      <c r="F377" s="718">
        <v>19926</v>
      </c>
      <c r="G377" s="692">
        <f t="shared" si="82"/>
        <v>100</v>
      </c>
      <c r="H377" s="698">
        <v>150968</v>
      </c>
      <c r="I377" s="808">
        <f t="shared" si="101"/>
        <v>757.64328013650504</v>
      </c>
      <c r="J377" s="808">
        <f t="shared" si="102"/>
        <v>757.64328013650504</v>
      </c>
      <c r="K377" s="706"/>
    </row>
    <row r="378" spans="1:11" s="31" customFormat="1" ht="26.4" customHeight="1" x14ac:dyDescent="0.25">
      <c r="A378" s="668"/>
      <c r="B378" s="733"/>
      <c r="C378" s="976">
        <v>6069</v>
      </c>
      <c r="D378" s="1222" t="s">
        <v>62</v>
      </c>
      <c r="E378" s="977">
        <v>3517</v>
      </c>
      <c r="F378" s="977">
        <v>3517</v>
      </c>
      <c r="G378" s="886">
        <f t="shared" si="82"/>
        <v>100</v>
      </c>
      <c r="H378" s="887">
        <v>26642</v>
      </c>
      <c r="I378" s="1685">
        <f t="shared" si="101"/>
        <v>757.52061415979529</v>
      </c>
      <c r="J378" s="1686">
        <f t="shared" si="102"/>
        <v>757.52061415979529</v>
      </c>
      <c r="K378" s="889"/>
    </row>
    <row r="379" spans="1:11" s="31" customFormat="1" ht="15" customHeight="1" x14ac:dyDescent="0.25">
      <c r="A379" s="668"/>
      <c r="B379" s="733"/>
      <c r="C379" s="1127"/>
      <c r="D379" s="1164" t="s">
        <v>139</v>
      </c>
      <c r="E379" s="1169">
        <f>SUM(E380:E384)</f>
        <v>115808</v>
      </c>
      <c r="F379" s="1169">
        <f>SUM(F380:F384)</f>
        <v>115808</v>
      </c>
      <c r="G379" s="1132">
        <f t="shared" si="82"/>
        <v>100</v>
      </c>
      <c r="H379" s="1169">
        <f>SUM(H380:H384)</f>
        <v>148860</v>
      </c>
      <c r="I379" s="1412">
        <f t="shared" si="101"/>
        <v>128.5403426360873</v>
      </c>
      <c r="J379" s="1412">
        <f t="shared" si="102"/>
        <v>128.5403426360873</v>
      </c>
      <c r="K379" s="1118"/>
    </row>
    <row r="380" spans="1:11" s="31" customFormat="1" ht="15" hidden="1" customHeight="1" x14ac:dyDescent="0.25">
      <c r="A380" s="668"/>
      <c r="B380" s="733"/>
      <c r="C380" s="795">
        <v>4174</v>
      </c>
      <c r="D380" s="777" t="s">
        <v>45</v>
      </c>
      <c r="E380" s="894"/>
      <c r="F380" s="894"/>
      <c r="G380" s="454" t="e">
        <f t="shared" si="82"/>
        <v>#DIV/0!</v>
      </c>
      <c r="H380" s="1467"/>
      <c r="I380" s="1313" t="e">
        <f t="shared" si="101"/>
        <v>#DIV/0!</v>
      </c>
      <c r="J380" s="1313" t="e">
        <f t="shared" si="102"/>
        <v>#DIV/0!</v>
      </c>
      <c r="K380" s="774"/>
    </row>
    <row r="381" spans="1:11" s="31" customFormat="1" ht="15" customHeight="1" x14ac:dyDescent="0.25">
      <c r="A381" s="668"/>
      <c r="B381" s="733"/>
      <c r="C381" s="795">
        <v>4217</v>
      </c>
      <c r="D381" s="506" t="s">
        <v>31</v>
      </c>
      <c r="E381" s="894">
        <v>98437</v>
      </c>
      <c r="F381" s="894">
        <v>98437</v>
      </c>
      <c r="G381" s="454"/>
      <c r="H381" s="1467">
        <v>126531</v>
      </c>
      <c r="I381" s="1313"/>
      <c r="J381" s="1313"/>
      <c r="K381" s="774"/>
    </row>
    <row r="382" spans="1:11" s="31" customFormat="1" ht="15" customHeight="1" x14ac:dyDescent="0.25">
      <c r="A382" s="668"/>
      <c r="B382" s="733"/>
      <c r="C382" s="795">
        <v>4219</v>
      </c>
      <c r="D382" s="1767" t="s">
        <v>31</v>
      </c>
      <c r="E382" s="894">
        <v>17371</v>
      </c>
      <c r="F382" s="894">
        <v>17371</v>
      </c>
      <c r="G382" s="454"/>
      <c r="H382" s="1467">
        <v>22329</v>
      </c>
      <c r="I382" s="1313"/>
      <c r="J382" s="1313"/>
      <c r="K382" s="774"/>
    </row>
    <row r="383" spans="1:11" s="31" customFormat="1" ht="15" hidden="1" customHeight="1" x14ac:dyDescent="0.25">
      <c r="A383" s="668"/>
      <c r="B383" s="733"/>
      <c r="C383" s="1768">
        <v>4304</v>
      </c>
      <c r="D383" s="1769" t="s">
        <v>22</v>
      </c>
      <c r="E383" s="1680"/>
      <c r="F383" s="1680"/>
      <c r="G383" s="1681" t="e">
        <f t="shared" si="82"/>
        <v>#DIV/0!</v>
      </c>
      <c r="H383" s="1770"/>
      <c r="I383" s="1712" t="e">
        <f t="shared" si="101"/>
        <v>#DIV/0!</v>
      </c>
      <c r="J383" s="1712" t="e">
        <f t="shared" si="102"/>
        <v>#DIV/0!</v>
      </c>
      <c r="K383" s="1703"/>
    </row>
    <row r="384" spans="1:11" s="31" customFormat="1" ht="15" hidden="1" customHeight="1" x14ac:dyDescent="0.25">
      <c r="A384" s="1314"/>
      <c r="B384" s="1771"/>
      <c r="C384" s="1772">
        <v>6050</v>
      </c>
      <c r="D384" s="1773" t="s">
        <v>61</v>
      </c>
      <c r="E384" s="1774"/>
      <c r="F384" s="1774"/>
      <c r="G384" s="1717" t="e">
        <f t="shared" si="82"/>
        <v>#DIV/0!</v>
      </c>
      <c r="H384" s="1775"/>
      <c r="I384" s="1776" t="e">
        <f t="shared" si="101"/>
        <v>#DIV/0!</v>
      </c>
      <c r="J384" s="1776" t="e">
        <f t="shared" si="102"/>
        <v>#DIV/0!</v>
      </c>
      <c r="K384" s="1720"/>
    </row>
    <row r="385" spans="1:11" s="31" customFormat="1" ht="15" customHeight="1" x14ac:dyDescent="0.25">
      <c r="A385" s="668"/>
      <c r="B385" s="733"/>
      <c r="C385" s="1771"/>
      <c r="D385" s="1777" t="s">
        <v>141</v>
      </c>
      <c r="E385" s="1778">
        <f>SUM(E386:E417)</f>
        <v>764912</v>
      </c>
      <c r="F385" s="1778">
        <f>SUM(F386:F417)</f>
        <v>764912</v>
      </c>
      <c r="G385" s="1469">
        <f t="shared" ref="G385:G424" si="103">SUM(F385/E385*100)</f>
        <v>100</v>
      </c>
      <c r="H385" s="1779">
        <f>SUM(H386:H419)</f>
        <v>1677418</v>
      </c>
      <c r="I385" s="1780">
        <f>SUM(H385/F385*100)</f>
        <v>219.29555295249648</v>
      </c>
      <c r="J385" s="1780">
        <f t="shared" ref="J385:J415" si="104">SUM(H385/E385*100)</f>
        <v>219.29555295249648</v>
      </c>
      <c r="K385" s="1133"/>
    </row>
    <row r="386" spans="1:11" s="31" customFormat="1" ht="15" customHeight="1" x14ac:dyDescent="0.25">
      <c r="A386" s="1314"/>
      <c r="B386" s="1781"/>
      <c r="C386" s="1782">
        <v>3247</v>
      </c>
      <c r="D386" s="1783" t="s">
        <v>190</v>
      </c>
      <c r="E386" s="1784">
        <v>128444</v>
      </c>
      <c r="F386" s="1784">
        <v>128444</v>
      </c>
      <c r="G386" s="1469">
        <f t="shared" si="82"/>
        <v>100</v>
      </c>
      <c r="H386" s="1785">
        <v>128444</v>
      </c>
      <c r="I386" s="1786">
        <f t="shared" ref="I386:I387" si="105">SUM(H386/F386*100)</f>
        <v>100</v>
      </c>
      <c r="J386" s="1786">
        <f t="shared" ref="J386:J387" si="106">SUM(H386/E386*100)</f>
        <v>100</v>
      </c>
      <c r="K386" s="1787"/>
    </row>
    <row r="387" spans="1:11" s="31" customFormat="1" ht="15" customHeight="1" x14ac:dyDescent="0.25">
      <c r="A387" s="668"/>
      <c r="B387" s="734"/>
      <c r="C387" s="795">
        <v>3249</v>
      </c>
      <c r="D387" s="777" t="s">
        <v>190</v>
      </c>
      <c r="E387" s="1765">
        <v>7556</v>
      </c>
      <c r="F387" s="1765">
        <v>7556</v>
      </c>
      <c r="G387" s="454">
        <f t="shared" si="103"/>
        <v>100</v>
      </c>
      <c r="H387" s="962">
        <v>7556</v>
      </c>
      <c r="I387" s="1766">
        <f t="shared" si="105"/>
        <v>100</v>
      </c>
      <c r="J387" s="1766">
        <f t="shared" si="106"/>
        <v>100</v>
      </c>
      <c r="K387" s="774"/>
    </row>
    <row r="388" spans="1:11" s="31" customFormat="1" ht="15" customHeight="1" x14ac:dyDescent="0.25">
      <c r="A388" s="668"/>
      <c r="B388" s="734"/>
      <c r="C388" s="504">
        <v>3267</v>
      </c>
      <c r="D388" s="1020" t="s">
        <v>214</v>
      </c>
      <c r="E388" s="780"/>
      <c r="F388" s="780"/>
      <c r="G388" s="1277" t="e">
        <f t="shared" si="103"/>
        <v>#DIV/0!</v>
      </c>
      <c r="H388" s="698">
        <v>20426</v>
      </c>
      <c r="I388" s="1311" t="e">
        <f t="shared" ref="I388:I406" si="107">SUM(H388/F388*100)</f>
        <v>#DIV/0!</v>
      </c>
      <c r="J388" s="1311" t="e">
        <f t="shared" si="104"/>
        <v>#DIV/0!</v>
      </c>
      <c r="K388" s="706"/>
    </row>
    <row r="389" spans="1:11" s="31" customFormat="1" ht="15" hidden="1" customHeight="1" x14ac:dyDescent="0.25">
      <c r="A389" s="668"/>
      <c r="B389" s="734"/>
      <c r="C389" s="504">
        <v>3269</v>
      </c>
      <c r="D389" s="1020" t="s">
        <v>214</v>
      </c>
      <c r="E389" s="780"/>
      <c r="F389" s="780"/>
      <c r="G389" s="692" t="e">
        <f t="shared" si="103"/>
        <v>#DIV/0!</v>
      </c>
      <c r="H389" s="698"/>
      <c r="I389" s="1311" t="e">
        <f t="shared" ref="I389" si="108">SUM(H389/F389*100)</f>
        <v>#DIV/0!</v>
      </c>
      <c r="J389" s="1311" t="e">
        <f t="shared" ref="J389" si="109">SUM(H389/E389*100)</f>
        <v>#DIV/0!</v>
      </c>
      <c r="K389" s="706"/>
    </row>
    <row r="390" spans="1:11" s="31" customFormat="1" ht="15" customHeight="1" x14ac:dyDescent="0.25">
      <c r="A390" s="668"/>
      <c r="B390" s="734"/>
      <c r="C390" s="504">
        <v>4017</v>
      </c>
      <c r="D390" s="1020" t="s">
        <v>39</v>
      </c>
      <c r="E390" s="780">
        <v>1433</v>
      </c>
      <c r="F390" s="780">
        <v>1433</v>
      </c>
      <c r="G390" s="692">
        <f t="shared" si="103"/>
        <v>100</v>
      </c>
      <c r="H390" s="698">
        <v>8815</v>
      </c>
      <c r="I390" s="808">
        <f t="shared" si="107"/>
        <v>615.14305652477321</v>
      </c>
      <c r="J390" s="808">
        <f t="shared" si="104"/>
        <v>615.14305652477321</v>
      </c>
      <c r="K390" s="720"/>
    </row>
    <row r="391" spans="1:11" s="31" customFormat="1" ht="15" customHeight="1" x14ac:dyDescent="0.25">
      <c r="A391" s="668"/>
      <c r="B391" s="733"/>
      <c r="C391" s="1018">
        <v>4019</v>
      </c>
      <c r="D391" s="1020" t="s">
        <v>39</v>
      </c>
      <c r="E391" s="780">
        <v>87</v>
      </c>
      <c r="F391" s="780">
        <v>87</v>
      </c>
      <c r="G391" s="692">
        <f t="shared" si="103"/>
        <v>100</v>
      </c>
      <c r="H391" s="698">
        <v>14518</v>
      </c>
      <c r="I391" s="808">
        <f t="shared" si="107"/>
        <v>16687.356321839081</v>
      </c>
      <c r="J391" s="808">
        <f t="shared" si="104"/>
        <v>16687.356321839081</v>
      </c>
      <c r="K391" s="720"/>
    </row>
    <row r="392" spans="1:11" s="31" customFormat="1" ht="15" customHeight="1" x14ac:dyDescent="0.25">
      <c r="A392" s="668"/>
      <c r="B392" s="733"/>
      <c r="C392" s="1018">
        <v>4117</v>
      </c>
      <c r="D392" s="1020" t="s">
        <v>42</v>
      </c>
      <c r="E392" s="780">
        <v>3416</v>
      </c>
      <c r="F392" s="780">
        <v>3416</v>
      </c>
      <c r="G392" s="692">
        <f t="shared" si="103"/>
        <v>100</v>
      </c>
      <c r="H392" s="698">
        <v>3672</v>
      </c>
      <c r="I392" s="808">
        <f t="shared" si="107"/>
        <v>107.49414519906324</v>
      </c>
      <c r="J392" s="808">
        <f t="shared" si="104"/>
        <v>107.49414519906324</v>
      </c>
      <c r="K392" s="720"/>
    </row>
    <row r="393" spans="1:11" s="31" customFormat="1" ht="15" customHeight="1" x14ac:dyDescent="0.25">
      <c r="A393" s="668"/>
      <c r="B393" s="733"/>
      <c r="C393" s="802">
        <v>4119</v>
      </c>
      <c r="D393" s="1020" t="s">
        <v>42</v>
      </c>
      <c r="E393" s="780">
        <v>2511</v>
      </c>
      <c r="F393" s="780">
        <v>2511</v>
      </c>
      <c r="G393" s="692">
        <f t="shared" si="103"/>
        <v>100</v>
      </c>
      <c r="H393" s="698">
        <v>2495</v>
      </c>
      <c r="I393" s="808">
        <f t="shared" si="107"/>
        <v>99.362803663878935</v>
      </c>
      <c r="J393" s="808">
        <f t="shared" si="104"/>
        <v>99.362803663878935</v>
      </c>
      <c r="K393" s="720"/>
    </row>
    <row r="394" spans="1:11" s="31" customFormat="1" ht="27" customHeight="1" x14ac:dyDescent="0.25">
      <c r="A394" s="668"/>
      <c r="B394" s="733"/>
      <c r="C394" s="1019">
        <v>4127</v>
      </c>
      <c r="D394" s="178" t="s">
        <v>286</v>
      </c>
      <c r="E394" s="1679">
        <v>455</v>
      </c>
      <c r="F394" s="1680">
        <v>455</v>
      </c>
      <c r="G394" s="1681">
        <f t="shared" si="103"/>
        <v>100</v>
      </c>
      <c r="H394" s="1682">
        <v>523</v>
      </c>
      <c r="I394" s="1681">
        <f t="shared" si="107"/>
        <v>114.94505494505493</v>
      </c>
      <c r="J394" s="1681">
        <f t="shared" si="104"/>
        <v>114.94505494505493</v>
      </c>
      <c r="K394" s="1683"/>
    </row>
    <row r="395" spans="1:11" s="31" customFormat="1" ht="34.799999999999997" customHeight="1" x14ac:dyDescent="0.25">
      <c r="A395" s="668"/>
      <c r="B395" s="733"/>
      <c r="C395" s="1019">
        <v>4129</v>
      </c>
      <c r="D395" s="178" t="s">
        <v>286</v>
      </c>
      <c r="E395" s="1679">
        <v>356</v>
      </c>
      <c r="F395" s="1680">
        <v>356</v>
      </c>
      <c r="G395" s="1681">
        <f t="shared" si="103"/>
        <v>100</v>
      </c>
      <c r="H395" s="1682">
        <v>355</v>
      </c>
      <c r="I395" s="1681">
        <f t="shared" si="107"/>
        <v>99.719101123595507</v>
      </c>
      <c r="J395" s="1681">
        <f t="shared" si="104"/>
        <v>99.719101123595507</v>
      </c>
      <c r="K395" s="1683"/>
    </row>
    <row r="396" spans="1:11" s="31" customFormat="1" ht="15" hidden="1" customHeight="1" x14ac:dyDescent="0.25">
      <c r="A396" s="668"/>
      <c r="B396" s="734"/>
      <c r="C396" s="504">
        <v>4170</v>
      </c>
      <c r="D396" s="1020" t="s">
        <v>45</v>
      </c>
      <c r="E396" s="1679"/>
      <c r="F396" s="1680"/>
      <c r="G396" s="1681" t="e">
        <f t="shared" si="103"/>
        <v>#DIV/0!</v>
      </c>
      <c r="H396" s="1682"/>
      <c r="I396" s="1681" t="e">
        <f t="shared" si="107"/>
        <v>#DIV/0!</v>
      </c>
      <c r="J396" s="1681" t="e">
        <f t="shared" si="104"/>
        <v>#DIV/0!</v>
      </c>
      <c r="K396" s="1683"/>
    </row>
    <row r="397" spans="1:11" s="31" customFormat="1" ht="15" customHeight="1" x14ac:dyDescent="0.25">
      <c r="A397" s="668"/>
      <c r="B397" s="734"/>
      <c r="C397" s="504">
        <v>4177</v>
      </c>
      <c r="D397" s="1020" t="s">
        <v>45</v>
      </c>
      <c r="E397" s="1684">
        <v>71808</v>
      </c>
      <c r="F397" s="1680">
        <v>71808</v>
      </c>
      <c r="G397" s="1681">
        <f t="shared" si="103"/>
        <v>100</v>
      </c>
      <c r="H397" s="1682">
        <v>105015</v>
      </c>
      <c r="I397" s="1681">
        <f t="shared" si="107"/>
        <v>146.24415106951872</v>
      </c>
      <c r="J397" s="1681">
        <f t="shared" si="104"/>
        <v>146.24415106951872</v>
      </c>
      <c r="K397" s="1683"/>
    </row>
    <row r="398" spans="1:11" s="31" customFormat="1" ht="15" hidden="1" customHeight="1" x14ac:dyDescent="0.25">
      <c r="A398" s="668"/>
      <c r="B398" s="734"/>
      <c r="C398" s="505">
        <v>4210</v>
      </c>
      <c r="D398" s="506" t="s">
        <v>31</v>
      </c>
      <c r="E398" s="1684"/>
      <c r="F398" s="1680"/>
      <c r="G398" s="1681" t="e">
        <f t="shared" si="103"/>
        <v>#DIV/0!</v>
      </c>
      <c r="H398" s="1682"/>
      <c r="I398" s="1681" t="e">
        <f t="shared" si="107"/>
        <v>#DIV/0!</v>
      </c>
      <c r="J398" s="1681" t="e">
        <f t="shared" si="104"/>
        <v>#DIV/0!</v>
      </c>
      <c r="K398" s="1683"/>
    </row>
    <row r="399" spans="1:11" s="31" customFormat="1" ht="15" customHeight="1" x14ac:dyDescent="0.25">
      <c r="A399" s="668"/>
      <c r="B399" s="734"/>
      <c r="C399" s="505">
        <v>4179</v>
      </c>
      <c r="D399" s="1020" t="s">
        <v>45</v>
      </c>
      <c r="E399" s="1684">
        <v>77581</v>
      </c>
      <c r="F399" s="1680">
        <v>77581</v>
      </c>
      <c r="G399" s="1681">
        <f t="shared" si="103"/>
        <v>100</v>
      </c>
      <c r="H399" s="1682">
        <v>94145</v>
      </c>
      <c r="I399" s="1681">
        <f t="shared" si="107"/>
        <v>121.35058841726712</v>
      </c>
      <c r="J399" s="1681">
        <f t="shared" si="104"/>
        <v>121.35058841726712</v>
      </c>
      <c r="K399" s="1683"/>
    </row>
    <row r="400" spans="1:11" s="31" customFormat="1" ht="15" customHeight="1" x14ac:dyDescent="0.25">
      <c r="A400" s="668"/>
      <c r="B400" s="734"/>
      <c r="C400" s="505">
        <v>4210</v>
      </c>
      <c r="D400" s="506" t="s">
        <v>31</v>
      </c>
      <c r="E400" s="779">
        <v>600</v>
      </c>
      <c r="F400" s="779">
        <v>600</v>
      </c>
      <c r="G400" s="692">
        <f t="shared" si="103"/>
        <v>100</v>
      </c>
      <c r="H400" s="698">
        <v>600</v>
      </c>
      <c r="I400" s="692">
        <f t="shared" ref="I400:I415" si="110">SUM(H400/F400*100)</f>
        <v>100</v>
      </c>
      <c r="J400" s="1913">
        <f t="shared" si="104"/>
        <v>100</v>
      </c>
      <c r="K400" s="720"/>
    </row>
    <row r="401" spans="1:11" s="31" customFormat="1" ht="15" customHeight="1" x14ac:dyDescent="0.25">
      <c r="A401" s="668"/>
      <c r="B401" s="733"/>
      <c r="C401" s="505">
        <v>4217</v>
      </c>
      <c r="D401" s="506" t="s">
        <v>31</v>
      </c>
      <c r="E401" s="779">
        <v>38363</v>
      </c>
      <c r="F401" s="779">
        <v>38363</v>
      </c>
      <c r="G401" s="692">
        <f t="shared" si="103"/>
        <v>100</v>
      </c>
      <c r="H401" s="698">
        <v>330423</v>
      </c>
      <c r="I401" s="692">
        <f t="shared" si="110"/>
        <v>861.3064671688868</v>
      </c>
      <c r="J401" s="692">
        <f t="shared" si="104"/>
        <v>861.3064671688868</v>
      </c>
      <c r="K401" s="706"/>
    </row>
    <row r="402" spans="1:11" s="31" customFormat="1" ht="15" customHeight="1" x14ac:dyDescent="0.25">
      <c r="A402" s="668"/>
      <c r="B402" s="733"/>
      <c r="C402" s="505">
        <v>4219</v>
      </c>
      <c r="D402" s="506" t="s">
        <v>31</v>
      </c>
      <c r="E402" s="779">
        <v>2583</v>
      </c>
      <c r="F402" s="779">
        <v>2583</v>
      </c>
      <c r="G402" s="692">
        <f t="shared" si="103"/>
        <v>100</v>
      </c>
      <c r="H402" s="698">
        <v>18988</v>
      </c>
      <c r="I402" s="808">
        <f t="shared" si="107"/>
        <v>735.11420828493999</v>
      </c>
      <c r="J402" s="692">
        <f t="shared" si="104"/>
        <v>735.11420828493999</v>
      </c>
      <c r="K402" s="706"/>
    </row>
    <row r="403" spans="1:11" s="31" customFormat="1" ht="16.2" customHeight="1" x14ac:dyDescent="0.25">
      <c r="A403" s="668"/>
      <c r="B403" s="733"/>
      <c r="C403" s="505">
        <v>4247</v>
      </c>
      <c r="D403" s="506" t="s">
        <v>86</v>
      </c>
      <c r="E403" s="779">
        <v>32465</v>
      </c>
      <c r="F403" s="779">
        <v>32465</v>
      </c>
      <c r="G403" s="692">
        <f t="shared" si="103"/>
        <v>100</v>
      </c>
      <c r="H403" s="698">
        <v>10473</v>
      </c>
      <c r="I403" s="692">
        <f t="shared" si="110"/>
        <v>32.259356229785922</v>
      </c>
      <c r="J403" s="692">
        <f t="shared" si="104"/>
        <v>32.259356229785922</v>
      </c>
      <c r="K403" s="706"/>
    </row>
    <row r="404" spans="1:11" s="31" customFormat="1" ht="15" customHeight="1" x14ac:dyDescent="0.25">
      <c r="A404" s="668"/>
      <c r="B404" s="733"/>
      <c r="C404" s="505">
        <v>4249</v>
      </c>
      <c r="D404" s="506" t="s">
        <v>86</v>
      </c>
      <c r="E404" s="779">
        <v>1797</v>
      </c>
      <c r="F404" s="779">
        <v>1797</v>
      </c>
      <c r="G404" s="692">
        <f t="shared" si="103"/>
        <v>100</v>
      </c>
      <c r="H404" s="698">
        <v>453</v>
      </c>
      <c r="I404" s="692">
        <f t="shared" si="110"/>
        <v>25.208681135225376</v>
      </c>
      <c r="J404" s="692">
        <f t="shared" si="104"/>
        <v>25.208681135225376</v>
      </c>
      <c r="K404" s="706"/>
    </row>
    <row r="405" spans="1:11" s="31" customFormat="1" ht="15" hidden="1" customHeight="1" x14ac:dyDescent="0.25">
      <c r="A405" s="668"/>
      <c r="B405" s="733"/>
      <c r="C405" s="505">
        <v>4277</v>
      </c>
      <c r="D405" s="506" t="s">
        <v>47</v>
      </c>
      <c r="E405" s="779"/>
      <c r="F405" s="779"/>
      <c r="G405" s="692" t="e">
        <f t="shared" si="103"/>
        <v>#DIV/0!</v>
      </c>
      <c r="H405" s="698"/>
      <c r="I405" s="808" t="e">
        <f t="shared" si="107"/>
        <v>#DIV/0!</v>
      </c>
      <c r="J405" s="692" t="e">
        <f t="shared" si="104"/>
        <v>#DIV/0!</v>
      </c>
      <c r="K405" s="706"/>
    </row>
    <row r="406" spans="1:11" s="31" customFormat="1" ht="15" hidden="1" customHeight="1" x14ac:dyDescent="0.25">
      <c r="A406" s="668"/>
      <c r="B406" s="733"/>
      <c r="C406" s="505">
        <v>4279</v>
      </c>
      <c r="D406" s="506" t="s">
        <v>47</v>
      </c>
      <c r="E406" s="779"/>
      <c r="F406" s="779"/>
      <c r="G406" s="692" t="e">
        <f t="shared" si="103"/>
        <v>#DIV/0!</v>
      </c>
      <c r="H406" s="698"/>
      <c r="I406" s="808" t="e">
        <f t="shared" si="107"/>
        <v>#DIV/0!</v>
      </c>
      <c r="J406" s="692" t="e">
        <f t="shared" si="104"/>
        <v>#DIV/0!</v>
      </c>
      <c r="K406" s="706"/>
    </row>
    <row r="407" spans="1:11" s="31" customFormat="1" ht="15" hidden="1" customHeight="1" x14ac:dyDescent="0.25">
      <c r="A407" s="668"/>
      <c r="B407" s="733"/>
      <c r="C407" s="505">
        <v>4300</v>
      </c>
      <c r="D407" s="507" t="s">
        <v>22</v>
      </c>
      <c r="E407" s="779"/>
      <c r="F407" s="779"/>
      <c r="G407" s="692" t="e">
        <f t="shared" si="103"/>
        <v>#DIV/0!</v>
      </c>
      <c r="H407" s="698"/>
      <c r="I407" s="692" t="e">
        <f t="shared" si="110"/>
        <v>#DIV/0!</v>
      </c>
      <c r="J407" s="692" t="e">
        <f t="shared" si="104"/>
        <v>#DIV/0!</v>
      </c>
      <c r="K407" s="706"/>
    </row>
    <row r="408" spans="1:11" s="31" customFormat="1" ht="15" customHeight="1" x14ac:dyDescent="0.25">
      <c r="A408" s="668"/>
      <c r="B408" s="733"/>
      <c r="C408" s="505">
        <v>4307</v>
      </c>
      <c r="D408" s="507" t="s">
        <v>22</v>
      </c>
      <c r="E408" s="779">
        <v>340629</v>
      </c>
      <c r="F408" s="779">
        <v>340629</v>
      </c>
      <c r="G408" s="692">
        <f t="shared" si="103"/>
        <v>100</v>
      </c>
      <c r="H408" s="698">
        <v>614228</v>
      </c>
      <c r="I408" s="692">
        <f t="shared" si="110"/>
        <v>180.32169897454415</v>
      </c>
      <c r="J408" s="692">
        <f t="shared" si="104"/>
        <v>180.32169897454415</v>
      </c>
      <c r="K408" s="706"/>
    </row>
    <row r="409" spans="1:11" s="31" customFormat="1" ht="15" customHeight="1" x14ac:dyDescent="0.25">
      <c r="A409" s="668"/>
      <c r="B409" s="733"/>
      <c r="C409" s="505">
        <v>4309</v>
      </c>
      <c r="D409" s="507" t="s">
        <v>22</v>
      </c>
      <c r="E409" s="1174">
        <v>17996</v>
      </c>
      <c r="F409" s="1174">
        <v>17996</v>
      </c>
      <c r="G409" s="692">
        <f t="shared" si="103"/>
        <v>100</v>
      </c>
      <c r="H409" s="698">
        <v>14830</v>
      </c>
      <c r="I409" s="692">
        <f t="shared" si="110"/>
        <v>82.407201600355634</v>
      </c>
      <c r="J409" s="692">
        <f t="shared" si="104"/>
        <v>82.407201600355634</v>
      </c>
      <c r="K409" s="706"/>
    </row>
    <row r="410" spans="1:11" s="31" customFormat="1" ht="15" customHeight="1" x14ac:dyDescent="0.25">
      <c r="A410" s="668"/>
      <c r="B410" s="733"/>
      <c r="C410" s="505">
        <v>4417</v>
      </c>
      <c r="D410" s="507" t="s">
        <v>209</v>
      </c>
      <c r="E410" s="1174">
        <v>2313</v>
      </c>
      <c r="F410" s="1174">
        <v>2313</v>
      </c>
      <c r="G410" s="692">
        <f t="shared" si="103"/>
        <v>100</v>
      </c>
      <c r="H410" s="698">
        <v>623</v>
      </c>
      <c r="I410" s="692">
        <f t="shared" si="110"/>
        <v>26.934716817985301</v>
      </c>
      <c r="J410" s="692">
        <f t="shared" si="104"/>
        <v>26.934716817985301</v>
      </c>
      <c r="K410" s="706"/>
    </row>
    <row r="411" spans="1:11" s="31" customFormat="1" ht="15" hidden="1" customHeight="1" x14ac:dyDescent="0.25">
      <c r="A411" s="668"/>
      <c r="B411" s="733"/>
      <c r="C411" s="505">
        <v>4419</v>
      </c>
      <c r="D411" s="507" t="s">
        <v>209</v>
      </c>
      <c r="E411" s="780"/>
      <c r="F411" s="780"/>
      <c r="G411" s="692" t="e">
        <f t="shared" si="103"/>
        <v>#DIV/0!</v>
      </c>
      <c r="H411" s="698">
        <v>37</v>
      </c>
      <c r="I411" s="692" t="e">
        <f t="shared" si="110"/>
        <v>#DIV/0!</v>
      </c>
      <c r="J411" s="692" t="e">
        <f t="shared" si="104"/>
        <v>#DIV/0!</v>
      </c>
      <c r="K411" s="706"/>
    </row>
    <row r="412" spans="1:11" s="31" customFormat="1" ht="15" customHeight="1" x14ac:dyDescent="0.25">
      <c r="A412" s="668"/>
      <c r="B412" s="733"/>
      <c r="C412" s="504">
        <v>4427</v>
      </c>
      <c r="D412" s="429" t="s">
        <v>103</v>
      </c>
      <c r="E412" s="718">
        <v>12411</v>
      </c>
      <c r="F412" s="718">
        <v>12411</v>
      </c>
      <c r="G412" s="692">
        <f t="shared" si="103"/>
        <v>100</v>
      </c>
      <c r="H412" s="698">
        <v>49613</v>
      </c>
      <c r="I412" s="692">
        <f t="shared" si="110"/>
        <v>399.75022157763271</v>
      </c>
      <c r="J412" s="692">
        <f t="shared" si="104"/>
        <v>399.75022157763271</v>
      </c>
      <c r="K412" s="706"/>
    </row>
    <row r="413" spans="1:11" s="31" customFormat="1" ht="15" hidden="1" customHeight="1" x14ac:dyDescent="0.25">
      <c r="A413" s="668"/>
      <c r="B413" s="733"/>
      <c r="C413" s="504">
        <v>4427</v>
      </c>
      <c r="D413" s="429" t="s">
        <v>103</v>
      </c>
      <c r="E413" s="718"/>
      <c r="F413" s="718"/>
      <c r="G413" s="692" t="e">
        <f t="shared" si="103"/>
        <v>#DIV/0!</v>
      </c>
      <c r="H413" s="698"/>
      <c r="I413" s="1311" t="e">
        <f t="shared" si="110"/>
        <v>#DIV/0!</v>
      </c>
      <c r="J413" s="1311" t="e">
        <f t="shared" si="104"/>
        <v>#DIV/0!</v>
      </c>
      <c r="K413" s="706"/>
    </row>
    <row r="414" spans="1:11" s="31" customFormat="1" ht="27.6" customHeight="1" x14ac:dyDescent="0.25">
      <c r="A414" s="668"/>
      <c r="B414" s="733"/>
      <c r="C414" s="504">
        <v>4707</v>
      </c>
      <c r="D414" s="178" t="s">
        <v>60</v>
      </c>
      <c r="E414" s="718">
        <v>21386</v>
      </c>
      <c r="F414" s="718">
        <v>21386</v>
      </c>
      <c r="G414" s="692">
        <f t="shared" si="103"/>
        <v>100</v>
      </c>
      <c r="H414" s="698">
        <v>193421</v>
      </c>
      <c r="I414" s="808">
        <f t="shared" si="110"/>
        <v>904.42813055269789</v>
      </c>
      <c r="J414" s="808">
        <f t="shared" si="104"/>
        <v>904.42813055269789</v>
      </c>
      <c r="K414" s="706"/>
    </row>
    <row r="415" spans="1:11" s="31" customFormat="1" ht="38.4" customHeight="1" x14ac:dyDescent="0.25">
      <c r="A415" s="668"/>
      <c r="B415" s="733"/>
      <c r="C415" s="976">
        <v>4709</v>
      </c>
      <c r="D415" s="515" t="s">
        <v>60</v>
      </c>
      <c r="E415" s="977">
        <v>722</v>
      </c>
      <c r="F415" s="977">
        <v>722</v>
      </c>
      <c r="G415" s="886">
        <f t="shared" si="103"/>
        <v>100</v>
      </c>
      <c r="H415" s="887">
        <v>4833</v>
      </c>
      <c r="I415" s="888">
        <f t="shared" si="110"/>
        <v>669.3905817174516</v>
      </c>
      <c r="J415" s="888">
        <f t="shared" si="104"/>
        <v>669.3905817174516</v>
      </c>
      <c r="K415" s="889"/>
    </row>
    <row r="416" spans="1:11" s="31" customFormat="1" ht="34.950000000000003" hidden="1" customHeight="1" x14ac:dyDescent="0.25">
      <c r="A416" s="668"/>
      <c r="B416" s="733"/>
      <c r="C416" s="795">
        <v>6067</v>
      </c>
      <c r="D416" s="346" t="s">
        <v>62</v>
      </c>
      <c r="E416" s="894"/>
      <c r="F416" s="894"/>
      <c r="G416" s="454" t="e">
        <f t="shared" si="103"/>
        <v>#DIV/0!</v>
      </c>
      <c r="H416" s="778"/>
      <c r="I416" s="454" t="e">
        <f t="shared" ref="I416:I417" si="111">SUM(H416/F416*100)</f>
        <v>#DIV/0!</v>
      </c>
      <c r="J416" s="454" t="e">
        <f t="shared" ref="J416:J421" si="112">SUM(H416/E416*100)</f>
        <v>#DIV/0!</v>
      </c>
      <c r="K416" s="774"/>
    </row>
    <row r="417" spans="1:11" s="31" customFormat="1" ht="34.950000000000003" hidden="1" customHeight="1" x14ac:dyDescent="0.25">
      <c r="A417" s="668"/>
      <c r="B417" s="733"/>
      <c r="C417" s="976">
        <v>6069</v>
      </c>
      <c r="D417" s="515" t="s">
        <v>62</v>
      </c>
      <c r="E417" s="977"/>
      <c r="F417" s="977"/>
      <c r="G417" s="886" t="e">
        <f t="shared" si="103"/>
        <v>#DIV/0!</v>
      </c>
      <c r="H417" s="887"/>
      <c r="I417" s="886" t="e">
        <f t="shared" si="111"/>
        <v>#DIV/0!</v>
      </c>
      <c r="J417" s="886" t="e">
        <f t="shared" si="112"/>
        <v>#DIV/0!</v>
      </c>
      <c r="K417" s="889"/>
    </row>
    <row r="418" spans="1:11" s="31" customFormat="1" ht="40.200000000000003" customHeight="1" x14ac:dyDescent="0.25">
      <c r="A418" s="668"/>
      <c r="B418" s="734"/>
      <c r="C418" s="1471">
        <v>6067</v>
      </c>
      <c r="D418" s="1472" t="s">
        <v>62</v>
      </c>
      <c r="E418" s="1473"/>
      <c r="F418" s="1473"/>
      <c r="G418" s="1474"/>
      <c r="H418" s="1475">
        <v>49991</v>
      </c>
      <c r="I418" s="1474"/>
      <c r="J418" s="1474"/>
      <c r="K418" s="1476"/>
    </row>
    <row r="419" spans="1:11" s="31" customFormat="1" ht="30.6" customHeight="1" thickBot="1" x14ac:dyDescent="0.3">
      <c r="A419" s="668"/>
      <c r="B419" s="733"/>
      <c r="C419" s="735">
        <v>6069</v>
      </c>
      <c r="D419" s="1472" t="s">
        <v>62</v>
      </c>
      <c r="E419" s="1468"/>
      <c r="F419" s="1468"/>
      <c r="G419" s="1469"/>
      <c r="H419" s="1470">
        <v>2941</v>
      </c>
      <c r="I419" s="462"/>
      <c r="J419" s="462"/>
      <c r="K419" s="1118"/>
    </row>
    <row r="420" spans="1:11" s="31" customFormat="1" ht="16.95" customHeight="1" thickTop="1" thickBot="1" x14ac:dyDescent="0.3">
      <c r="A420" s="668"/>
      <c r="B420" s="733"/>
      <c r="C420" s="451"/>
      <c r="D420" s="451" t="s">
        <v>134</v>
      </c>
      <c r="E420" s="1169">
        <f>SUM(E421:E424)</f>
        <v>31200</v>
      </c>
      <c r="F420" s="1169">
        <f>SUM(F421:F424)</f>
        <v>31200</v>
      </c>
      <c r="G420" s="1130">
        <f t="shared" si="103"/>
        <v>100</v>
      </c>
      <c r="H420" s="1169">
        <f>SUM(H421:H424)</f>
        <v>46800</v>
      </c>
      <c r="I420" s="1146">
        <f t="shared" ref="I420" si="113">SUM(H420/F420*100)</f>
        <v>150</v>
      </c>
      <c r="J420" s="1146">
        <f t="shared" si="112"/>
        <v>150</v>
      </c>
      <c r="K420" s="1133"/>
    </row>
    <row r="421" spans="1:11" s="31" customFormat="1" ht="18.600000000000001" customHeight="1" x14ac:dyDescent="0.25">
      <c r="A421" s="668"/>
      <c r="B421" s="733"/>
      <c r="C421" s="1789">
        <v>4110</v>
      </c>
      <c r="D421" s="1790" t="s">
        <v>42</v>
      </c>
      <c r="E421" s="1791">
        <v>4460</v>
      </c>
      <c r="F421" s="1791">
        <v>4460</v>
      </c>
      <c r="G421" s="985">
        <f t="shared" si="103"/>
        <v>100</v>
      </c>
      <c r="H421" s="1792">
        <v>6700</v>
      </c>
      <c r="I421" s="1731">
        <f t="shared" ref="I421" si="114">SUM(H421/F421*100)</f>
        <v>150.22421524663676</v>
      </c>
      <c r="J421" s="1731">
        <f t="shared" si="112"/>
        <v>150.22421524663676</v>
      </c>
      <c r="K421" s="1793"/>
    </row>
    <row r="422" spans="1:11" s="31" customFormat="1" ht="30" customHeight="1" x14ac:dyDescent="0.25">
      <c r="A422" s="1314"/>
      <c r="B422" s="1771"/>
      <c r="C422" s="1772">
        <v>4120</v>
      </c>
      <c r="D422" s="1794" t="s">
        <v>286</v>
      </c>
      <c r="E422" s="1774">
        <v>620</v>
      </c>
      <c r="F422" s="1774">
        <v>620</v>
      </c>
      <c r="G422" s="1795">
        <f t="shared" si="103"/>
        <v>100</v>
      </c>
      <c r="H422" s="1722">
        <v>910</v>
      </c>
      <c r="I422" s="1786">
        <f t="shared" ref="I422:I424" si="115">SUM(H422/F422*100)</f>
        <v>146.7741935483871</v>
      </c>
      <c r="J422" s="1786">
        <f t="shared" ref="J422:J424" si="116">SUM(H422/E422*100)</f>
        <v>146.7741935483871</v>
      </c>
      <c r="K422" s="1720"/>
    </row>
    <row r="423" spans="1:11" s="31" customFormat="1" ht="17.399999999999999" customHeight="1" x14ac:dyDescent="0.25">
      <c r="A423" s="668"/>
      <c r="B423" s="733"/>
      <c r="C423" s="795">
        <v>4170</v>
      </c>
      <c r="D423" s="777" t="s">
        <v>45</v>
      </c>
      <c r="E423" s="894">
        <v>25740</v>
      </c>
      <c r="F423" s="894">
        <v>25740</v>
      </c>
      <c r="G423" s="1788">
        <f t="shared" si="103"/>
        <v>100</v>
      </c>
      <c r="H423" s="778">
        <v>38610</v>
      </c>
      <c r="I423" s="1766">
        <f t="shared" si="115"/>
        <v>150</v>
      </c>
      <c r="J423" s="1766">
        <f t="shared" si="116"/>
        <v>150</v>
      </c>
      <c r="K423" s="774"/>
    </row>
    <row r="424" spans="1:11" s="31" customFormat="1" ht="18.600000000000001" customHeight="1" x14ac:dyDescent="0.25">
      <c r="A424" s="668"/>
      <c r="B424" s="733"/>
      <c r="C424" s="976">
        <v>4780</v>
      </c>
      <c r="D424" s="714" t="s">
        <v>135</v>
      </c>
      <c r="E424" s="977">
        <v>380</v>
      </c>
      <c r="F424" s="977">
        <v>380</v>
      </c>
      <c r="G424" s="1220">
        <f t="shared" si="103"/>
        <v>100</v>
      </c>
      <c r="H424" s="887">
        <v>580</v>
      </c>
      <c r="I424" s="888">
        <f t="shared" si="115"/>
        <v>152.63157894736844</v>
      </c>
      <c r="J424" s="888">
        <f t="shared" si="116"/>
        <v>152.63157894736844</v>
      </c>
      <c r="K424" s="889"/>
    </row>
    <row r="425" spans="1:11" s="32" customFormat="1" ht="15" customHeight="1" x14ac:dyDescent="0.25">
      <c r="A425" s="691"/>
      <c r="B425" s="735"/>
      <c r="C425" s="1127"/>
      <c r="D425" s="1128" t="s">
        <v>136</v>
      </c>
      <c r="E425" s="1129">
        <f>SUM(E426:E431)</f>
        <v>121978</v>
      </c>
      <c r="F425" s="1129">
        <f>SUM(F426:F431)</f>
        <v>121978</v>
      </c>
      <c r="G425" s="1130">
        <f t="shared" ref="G425:G431" si="117">SUM(F425/E425*100)</f>
        <v>100</v>
      </c>
      <c r="H425" s="1131">
        <f>SUM(H426:H431)</f>
        <v>127000</v>
      </c>
      <c r="I425" s="1132">
        <f>SUM(H425/F425*100)</f>
        <v>104.11713587696141</v>
      </c>
      <c r="J425" s="1132">
        <f t="shared" ref="J425:J431" si="118">SUM(H425/E425*100)</f>
        <v>104.11713587696141</v>
      </c>
      <c r="K425" s="1133"/>
    </row>
    <row r="426" spans="1:11" s="32" customFormat="1" ht="60.75" hidden="1" customHeight="1" x14ac:dyDescent="0.25">
      <c r="A426" s="691"/>
      <c r="B426" s="735"/>
      <c r="C426" s="481">
        <v>2310</v>
      </c>
      <c r="D426" s="719" t="s">
        <v>146</v>
      </c>
      <c r="E426" s="984"/>
      <c r="F426" s="984"/>
      <c r="G426" s="985" t="e">
        <f t="shared" si="117"/>
        <v>#DIV/0!</v>
      </c>
      <c r="H426" s="467"/>
      <c r="I426" s="462" t="e">
        <f>SUM(H426/F426*100)</f>
        <v>#DIV/0!</v>
      </c>
      <c r="J426" s="462" t="e">
        <f t="shared" si="118"/>
        <v>#DIV/0!</v>
      </c>
      <c r="K426" s="463"/>
    </row>
    <row r="427" spans="1:11" s="32" customFormat="1" ht="80.25" hidden="1" customHeight="1" x14ac:dyDescent="0.25">
      <c r="A427" s="691"/>
      <c r="B427" s="452"/>
      <c r="C427" s="266" t="s">
        <v>72</v>
      </c>
      <c r="D427" s="358" t="s">
        <v>73</v>
      </c>
      <c r="E427" s="980"/>
      <c r="F427" s="980"/>
      <c r="G427" s="807" t="e">
        <f t="shared" si="117"/>
        <v>#DIV/0!</v>
      </c>
      <c r="H427" s="698"/>
      <c r="I427" s="808" t="e">
        <f>SUM(H427/F427*100)</f>
        <v>#DIV/0!</v>
      </c>
      <c r="J427" s="808" t="e">
        <f t="shared" ref="J427" si="119">SUM(H427/E427*100)</f>
        <v>#DIV/0!</v>
      </c>
      <c r="K427" s="981"/>
    </row>
    <row r="428" spans="1:11" s="32" customFormat="1" ht="12.75" customHeight="1" x14ac:dyDescent="0.25">
      <c r="A428" s="932"/>
      <c r="B428" s="805"/>
      <c r="C428" s="652">
        <v>3030</v>
      </c>
      <c r="D428" s="982" t="s">
        <v>27</v>
      </c>
      <c r="E428" s="806">
        <v>500</v>
      </c>
      <c r="F428" s="806">
        <v>500</v>
      </c>
      <c r="G428" s="807">
        <f t="shared" si="117"/>
        <v>100</v>
      </c>
      <c r="H428" s="983">
        <v>200</v>
      </c>
      <c r="I428" s="808">
        <f>SUM(H428/F428*100)</f>
        <v>40</v>
      </c>
      <c r="J428" s="808">
        <f t="shared" si="118"/>
        <v>40</v>
      </c>
      <c r="K428" s="809"/>
    </row>
    <row r="429" spans="1:11" s="32" customFormat="1" ht="12.75" customHeight="1" x14ac:dyDescent="0.25">
      <c r="A429" s="932"/>
      <c r="B429" s="805"/>
      <c r="C429" s="1648">
        <v>4170</v>
      </c>
      <c r="D429" s="653" t="s">
        <v>45</v>
      </c>
      <c r="E429" s="806">
        <v>2400</v>
      </c>
      <c r="F429" s="806">
        <v>2400</v>
      </c>
      <c r="G429" s="807">
        <f t="shared" si="117"/>
        <v>100</v>
      </c>
      <c r="H429" s="839">
        <v>1800</v>
      </c>
      <c r="I429" s="808">
        <f>SUM(H429/F429*100)</f>
        <v>75</v>
      </c>
      <c r="J429" s="808">
        <f t="shared" si="118"/>
        <v>75</v>
      </c>
      <c r="K429" s="809"/>
    </row>
    <row r="430" spans="1:11" s="32" customFormat="1" ht="12.75" hidden="1" customHeight="1" x14ac:dyDescent="0.25">
      <c r="A430" s="932"/>
      <c r="B430" s="805"/>
      <c r="C430" s="1648">
        <v>4270</v>
      </c>
      <c r="D430" s="428" t="s">
        <v>47</v>
      </c>
      <c r="E430" s="806"/>
      <c r="F430" s="806"/>
      <c r="G430" s="807" t="e">
        <f t="shared" si="117"/>
        <v>#DIV/0!</v>
      </c>
      <c r="H430" s="839"/>
      <c r="I430" s="808"/>
      <c r="J430" s="808"/>
      <c r="K430" s="809"/>
    </row>
    <row r="431" spans="1:11" ht="12.75" customHeight="1" x14ac:dyDescent="0.25">
      <c r="A431" s="978"/>
      <c r="B431" s="979"/>
      <c r="C431" s="1649">
        <v>4440</v>
      </c>
      <c r="D431" s="1650" t="s">
        <v>55</v>
      </c>
      <c r="E431" s="1651">
        <v>119078</v>
      </c>
      <c r="F431" s="1651">
        <v>119078</v>
      </c>
      <c r="G431" s="888">
        <f t="shared" si="117"/>
        <v>100</v>
      </c>
      <c r="H431" s="1652">
        <v>125000</v>
      </c>
      <c r="I431" s="888">
        <f>SUM(H431/F431*100)</f>
        <v>104.9732108365945</v>
      </c>
      <c r="J431" s="888">
        <f t="shared" si="118"/>
        <v>104.9732108365945</v>
      </c>
      <c r="K431" s="1653"/>
    </row>
    <row r="432" spans="1:11" ht="13.8" hidden="1" x14ac:dyDescent="0.25">
      <c r="A432" s="933"/>
      <c r="B432" s="810"/>
      <c r="C432" s="815"/>
      <c r="D432" s="895" t="s">
        <v>139</v>
      </c>
      <c r="E432" s="896">
        <f>SUM(E433)</f>
        <v>0</v>
      </c>
      <c r="F432" s="896">
        <f>SUM(F433)</f>
        <v>0</v>
      </c>
      <c r="G432" s="893" t="e">
        <f>SUM(F432/E432*100)</f>
        <v>#DIV/0!</v>
      </c>
      <c r="H432" s="896">
        <f>SUM(H433)</f>
        <v>0</v>
      </c>
      <c r="I432" s="897" t="e">
        <f>SUM(H432/F432*100)</f>
        <v>#DIV/0!</v>
      </c>
      <c r="J432" s="897" t="e">
        <f>SUM(H432/E432*100)</f>
        <v>#DIV/0!</v>
      </c>
      <c r="K432" s="928"/>
    </row>
    <row r="433" spans="1:11" ht="13.8" hidden="1" x14ac:dyDescent="0.25">
      <c r="A433" s="933"/>
      <c r="B433" s="810"/>
      <c r="C433" s="813">
        <v>4210</v>
      </c>
      <c r="D433" s="803" t="s">
        <v>31</v>
      </c>
      <c r="E433" s="816"/>
      <c r="F433" s="817"/>
      <c r="G433" s="457" t="e">
        <f>SUM(F433/E433*100)</f>
        <v>#DIV/0!</v>
      </c>
      <c r="H433" s="820"/>
      <c r="I433" s="898" t="e">
        <f>SUM(H433/F433*100)</f>
        <v>#DIV/0!</v>
      </c>
      <c r="J433" s="898" t="e">
        <f>SUM(H433/E433*100)</f>
        <v>#DIV/0!</v>
      </c>
      <c r="K433" s="929"/>
    </row>
    <row r="434" spans="1:11" ht="13.8" hidden="1" x14ac:dyDescent="0.25">
      <c r="A434" s="933"/>
      <c r="B434" s="810"/>
      <c r="C434" s="811"/>
      <c r="D434" s="812" t="s">
        <v>143</v>
      </c>
      <c r="E434" s="822">
        <f>SUM(E435)</f>
        <v>0</v>
      </c>
      <c r="F434" s="822">
        <f>SUM(F435)</f>
        <v>0</v>
      </c>
      <c r="G434" s="899" t="e">
        <f>SUM(F434/E434*100)</f>
        <v>#DIV/0!</v>
      </c>
      <c r="H434" s="822">
        <f>SUM(H435)</f>
        <v>0</v>
      </c>
      <c r="I434" s="900" t="e">
        <f>SUM(H434/F434*100)</f>
        <v>#DIV/0!</v>
      </c>
      <c r="J434" s="900" t="e">
        <f>SUM(H434/E434*100)</f>
        <v>#DIV/0!</v>
      </c>
      <c r="K434" s="930"/>
    </row>
    <row r="435" spans="1:11" ht="13.8" hidden="1" x14ac:dyDescent="0.25">
      <c r="A435" s="934"/>
      <c r="B435" s="814"/>
      <c r="C435" s="815">
        <v>4210</v>
      </c>
      <c r="D435" s="804" t="s">
        <v>31</v>
      </c>
      <c r="E435" s="818"/>
      <c r="F435" s="819"/>
      <c r="G435" s="893" t="e">
        <f>SUM(F435/E435*100)</f>
        <v>#DIV/0!</v>
      </c>
      <c r="H435" s="821"/>
      <c r="I435" s="897" t="e">
        <f>SUM(H435/F435*100)</f>
        <v>#DIV/0!</v>
      </c>
      <c r="J435" s="897" t="e">
        <f>SUM(H435/E435*100)</f>
        <v>#DIV/0!</v>
      </c>
      <c r="K435" s="931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fitToHeight="0" orientation="landscape" r:id="rId1"/>
  <headerFooter alignWithMargins="0"/>
  <rowBreaks count="9" manualBreakCount="9">
    <brk id="45" max="10" man="1"/>
    <brk id="86" max="10" man="1"/>
    <brk id="134" max="10" man="1"/>
    <brk id="166" max="10" man="1"/>
    <brk id="241" max="10" man="1"/>
    <brk id="281" max="10" man="1"/>
    <brk id="314" max="10" man="1"/>
    <brk id="386" max="10" man="1"/>
    <brk id="422" max="10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101" zoomScaleNormal="10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J18" sqref="J18"/>
    </sheetView>
  </sheetViews>
  <sheetFormatPr defaultColWidth="9.109375" defaultRowHeight="13.2" x14ac:dyDescent="0.25"/>
  <cols>
    <col min="1" max="1" width="5.33203125" style="1" customWidth="1"/>
    <col min="2" max="2" width="7.5546875" style="1" customWidth="1"/>
    <col min="3" max="3" width="7.44140625" style="2" customWidth="1"/>
    <col min="4" max="4" width="44.6640625" style="3" customWidth="1"/>
    <col min="5" max="5" width="14.6640625" style="3" customWidth="1"/>
    <col min="6" max="6" width="14.6640625" style="1" customWidth="1"/>
    <col min="7" max="7" width="11.109375" style="1" bestFit="1" customWidth="1"/>
    <col min="8" max="8" width="14.6640625" style="1" customWidth="1"/>
    <col min="9" max="10" width="11.109375" style="1" bestFit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51"/>
      <c r="I1" s="49"/>
      <c r="J1" s="49"/>
      <c r="K1" s="49"/>
    </row>
    <row r="2" spans="1:11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49"/>
      <c r="K2" s="49"/>
    </row>
    <row r="3" spans="1:11" ht="13.8" x14ac:dyDescent="0.25">
      <c r="A3" s="49"/>
      <c r="B3" s="49"/>
      <c r="C3" s="50"/>
      <c r="D3" s="49"/>
      <c r="E3" s="49"/>
      <c r="F3" s="49"/>
      <c r="G3" s="49"/>
      <c r="H3" s="51"/>
      <c r="I3" s="49"/>
      <c r="J3" s="49"/>
      <c r="K3" s="49"/>
    </row>
    <row r="4" spans="1:11" ht="13.8" x14ac:dyDescent="0.25">
      <c r="A4" s="49"/>
      <c r="B4" s="49"/>
      <c r="C4" s="50"/>
      <c r="D4" s="91" t="s">
        <v>263</v>
      </c>
      <c r="E4" s="91"/>
      <c r="F4" s="49"/>
      <c r="G4" s="49"/>
      <c r="H4" s="49"/>
      <c r="I4" s="49"/>
      <c r="J4" s="49"/>
      <c r="K4" s="49"/>
    </row>
    <row r="5" spans="1:11" ht="13.8" x14ac:dyDescent="0.25">
      <c r="A5" s="49"/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1" ht="13.8" x14ac:dyDescent="0.25">
      <c r="A6" s="57"/>
      <c r="B6" s="92"/>
      <c r="C6" s="59"/>
      <c r="D6" s="1973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1" ht="13.8" x14ac:dyDescent="0.25">
      <c r="A7" s="63" t="s">
        <v>6</v>
      </c>
      <c r="B7" s="65" t="s">
        <v>7</v>
      </c>
      <c r="C7" s="65" t="s">
        <v>8</v>
      </c>
      <c r="D7" s="1973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1" ht="13.8" x14ac:dyDescent="0.25">
      <c r="A8" s="145"/>
      <c r="B8" s="65"/>
      <c r="C8" s="65"/>
      <c r="D8" s="1973"/>
      <c r="E8" s="66" t="s">
        <v>262</v>
      </c>
      <c r="F8" s="67" t="s">
        <v>277</v>
      </c>
      <c r="G8" s="67" t="s">
        <v>16</v>
      </c>
      <c r="H8" s="67" t="s">
        <v>278</v>
      </c>
      <c r="I8" s="67" t="s">
        <v>16</v>
      </c>
      <c r="J8" s="67" t="s">
        <v>16</v>
      </c>
      <c r="K8" s="70"/>
    </row>
    <row r="9" spans="1:11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1" s="35" customFormat="1" ht="25.5" customHeight="1" thickTop="1" thickBot="1" x14ac:dyDescent="0.3">
      <c r="A10" s="396">
        <v>851</v>
      </c>
      <c r="B10" s="403"/>
      <c r="C10" s="397"/>
      <c r="D10" s="398" t="s">
        <v>147</v>
      </c>
      <c r="E10" s="88">
        <f>SUM(E11+E19+E29+E17)</f>
        <v>3418978</v>
      </c>
      <c r="F10" s="88">
        <f>SUM(F11+F19+F29+F17)</f>
        <v>3418978</v>
      </c>
      <c r="G10" s="88">
        <f t="shared" ref="G10:G30" si="0">SUM(F10/E10*100)</f>
        <v>100</v>
      </c>
      <c r="H10" s="43">
        <f>SUM(H11+H19+H29+H17)</f>
        <v>3514155</v>
      </c>
      <c r="I10" s="88">
        <f t="shared" ref="I10:I25" si="1">SUM(H10/F10*100)</f>
        <v>102.78378509601407</v>
      </c>
      <c r="J10" s="399">
        <f t="shared" ref="J10:J25" si="2">SUM(H10/E10*100)</f>
        <v>102.78378509601407</v>
      </c>
      <c r="K10" s="400"/>
    </row>
    <row r="11" spans="1:11" s="35" customFormat="1" ht="24" customHeight="1" x14ac:dyDescent="0.25">
      <c r="A11" s="401"/>
      <c r="B11" s="414">
        <v>85111</v>
      </c>
      <c r="C11" s="402"/>
      <c r="D11" s="404" t="s">
        <v>148</v>
      </c>
      <c r="E11" s="81">
        <f>SUM(E12:E16)</f>
        <v>1290000</v>
      </c>
      <c r="F11" s="81">
        <f>SUM(F12:F16)</f>
        <v>1290000</v>
      </c>
      <c r="G11" s="81">
        <f t="shared" si="0"/>
        <v>100</v>
      </c>
      <c r="H11" s="80">
        <f>SUM(H12:H16)</f>
        <v>1848859</v>
      </c>
      <c r="I11" s="81">
        <f t="shared" si="1"/>
        <v>143.3224031007752</v>
      </c>
      <c r="J11" s="415">
        <f t="shared" si="2"/>
        <v>143.3224031007752</v>
      </c>
      <c r="K11" s="416"/>
    </row>
    <row r="12" spans="1:11" s="35" customFormat="1" ht="24" customHeight="1" x14ac:dyDescent="0.25">
      <c r="A12" s="401"/>
      <c r="B12" s="417"/>
      <c r="C12" s="1516">
        <v>4150</v>
      </c>
      <c r="D12" s="1517" t="s">
        <v>283</v>
      </c>
      <c r="E12" s="1936">
        <v>1192000</v>
      </c>
      <c r="F12" s="1936">
        <v>1192000</v>
      </c>
      <c r="G12" s="1936">
        <f t="shared" si="0"/>
        <v>100</v>
      </c>
      <c r="H12" s="1937">
        <v>705859</v>
      </c>
      <c r="I12" s="1936">
        <f t="shared" si="1"/>
        <v>59.216359060402681</v>
      </c>
      <c r="J12" s="1938">
        <f t="shared" si="2"/>
        <v>59.216359060402681</v>
      </c>
      <c r="K12" s="1939"/>
    </row>
    <row r="13" spans="1:11" s="35" customFormat="1" ht="63.75" hidden="1" customHeight="1" x14ac:dyDescent="0.25">
      <c r="A13" s="401"/>
      <c r="B13" s="417"/>
      <c r="C13" s="1518">
        <v>4160</v>
      </c>
      <c r="D13" s="1519" t="s">
        <v>149</v>
      </c>
      <c r="E13" s="1886"/>
      <c r="F13" s="1886"/>
      <c r="G13" s="1886" t="e">
        <f t="shared" si="0"/>
        <v>#DIV/0!</v>
      </c>
      <c r="H13" s="1940"/>
      <c r="I13" s="1886" t="e">
        <f t="shared" si="1"/>
        <v>#DIV/0!</v>
      </c>
      <c r="J13" s="1941" t="e">
        <f t="shared" si="2"/>
        <v>#DIV/0!</v>
      </c>
      <c r="K13" s="1942"/>
    </row>
    <row r="14" spans="1:11" s="35" customFormat="1" ht="20.25" hidden="1" customHeight="1" x14ac:dyDescent="0.25">
      <c r="A14" s="401"/>
      <c r="B14" s="417"/>
      <c r="C14" s="177">
        <v>4580</v>
      </c>
      <c r="D14" s="428" t="s">
        <v>105</v>
      </c>
      <c r="E14" s="1886"/>
      <c r="F14" s="1886"/>
      <c r="G14" s="1886" t="e">
        <f t="shared" si="0"/>
        <v>#DIV/0!</v>
      </c>
      <c r="H14" s="1940"/>
      <c r="I14" s="1886" t="e">
        <f t="shared" si="1"/>
        <v>#DIV/0!</v>
      </c>
      <c r="J14" s="1941" t="e">
        <f t="shared" si="2"/>
        <v>#DIV/0!</v>
      </c>
      <c r="K14" s="1942"/>
    </row>
    <row r="15" spans="1:11" s="35" customFormat="1" ht="20.25" customHeight="1" x14ac:dyDescent="0.25">
      <c r="A15" s="401"/>
      <c r="B15" s="417"/>
      <c r="C15" s="490">
        <v>6010</v>
      </c>
      <c r="D15" s="1520" t="s">
        <v>275</v>
      </c>
      <c r="E15" s="1943">
        <v>98000</v>
      </c>
      <c r="F15" s="1943">
        <v>98000</v>
      </c>
      <c r="G15" s="1943">
        <f t="shared" si="0"/>
        <v>100</v>
      </c>
      <c r="H15" s="1944">
        <v>1143000</v>
      </c>
      <c r="I15" s="1943">
        <f t="shared" si="1"/>
        <v>1166.3265306122448</v>
      </c>
      <c r="J15" s="1945">
        <f t="shared" si="2"/>
        <v>1166.3265306122448</v>
      </c>
      <c r="K15" s="1946"/>
    </row>
    <row r="16" spans="1:11" s="35" customFormat="1" ht="60" hidden="1" customHeight="1" x14ac:dyDescent="0.25">
      <c r="A16" s="401"/>
      <c r="B16" s="417"/>
      <c r="C16" s="1511">
        <v>6030</v>
      </c>
      <c r="D16" s="1512" t="s">
        <v>272</v>
      </c>
      <c r="E16" s="1513"/>
      <c r="F16" s="1513"/>
      <c r="G16" s="1513" t="e">
        <f t="shared" si="0"/>
        <v>#DIV/0!</v>
      </c>
      <c r="H16" s="1514"/>
      <c r="I16" s="243" t="e">
        <f t="shared" ref="I16" si="3">SUM(H16/F16*100)</f>
        <v>#DIV/0!</v>
      </c>
      <c r="J16" s="951" t="e">
        <f t="shared" ref="J16" si="4">SUM(H16/E16*100)</f>
        <v>#DIV/0!</v>
      </c>
      <c r="K16" s="1515"/>
    </row>
    <row r="17" spans="1:11" s="35" customFormat="1" ht="20.25" customHeight="1" x14ac:dyDescent="0.25">
      <c r="A17" s="401"/>
      <c r="B17" s="965" t="s">
        <v>242</v>
      </c>
      <c r="C17" s="209"/>
      <c r="D17" s="988" t="s">
        <v>243</v>
      </c>
      <c r="E17" s="204">
        <f>SUM(E18)</f>
        <v>350000</v>
      </c>
      <c r="F17" s="204">
        <f>SUM(F18)</f>
        <v>350000</v>
      </c>
      <c r="G17" s="204">
        <f t="shared" si="0"/>
        <v>100</v>
      </c>
      <c r="H17" s="211"/>
      <c r="I17" s="204">
        <f>SUM(H17/F17*100)</f>
        <v>0</v>
      </c>
      <c r="J17" s="989">
        <f>SUM(H17/E17*100)</f>
        <v>0</v>
      </c>
      <c r="K17" s="990"/>
    </row>
    <row r="18" spans="1:11" s="35" customFormat="1" ht="72" customHeight="1" x14ac:dyDescent="0.25">
      <c r="A18" s="401"/>
      <c r="B18" s="417"/>
      <c r="C18" s="147">
        <v>6230</v>
      </c>
      <c r="D18" s="509" t="s">
        <v>244</v>
      </c>
      <c r="E18" s="150">
        <v>350000</v>
      </c>
      <c r="F18" s="150">
        <v>350000</v>
      </c>
      <c r="G18" s="150">
        <f t="shared" si="0"/>
        <v>100</v>
      </c>
      <c r="H18" s="149"/>
      <c r="I18" s="150">
        <f>SUM(H18/F18*100)</f>
        <v>0</v>
      </c>
      <c r="J18" s="405">
        <f>SUM(H18/E18*100)</f>
        <v>0</v>
      </c>
      <c r="K18" s="406"/>
    </row>
    <row r="19" spans="1:11" s="9" customFormat="1" ht="48" customHeight="1" x14ac:dyDescent="0.25">
      <c r="A19" s="143"/>
      <c r="B19" s="214">
        <v>85156</v>
      </c>
      <c r="C19" s="214"/>
      <c r="D19" s="407" t="s">
        <v>150</v>
      </c>
      <c r="E19" s="137">
        <f>SUM(E20+E22+E24+E26)</f>
        <v>1778978</v>
      </c>
      <c r="F19" s="137">
        <f>SUM(F20+F22+F24+F26)</f>
        <v>1778978</v>
      </c>
      <c r="G19" s="137">
        <f t="shared" si="0"/>
        <v>100</v>
      </c>
      <c r="H19" s="136">
        <f>SUM(H20+H22+H24+H26)</f>
        <v>1665296</v>
      </c>
      <c r="I19" s="139">
        <f t="shared" si="1"/>
        <v>93.609701750105955</v>
      </c>
      <c r="J19" s="140">
        <f t="shared" si="2"/>
        <v>93.609701750105955</v>
      </c>
      <c r="K19" s="212"/>
    </row>
    <row r="20" spans="1:11" s="21" customFormat="1" ht="15" customHeight="1" x14ac:dyDescent="0.25">
      <c r="A20" s="143"/>
      <c r="B20" s="276"/>
      <c r="C20" s="214"/>
      <c r="D20" s="418" t="s">
        <v>151</v>
      </c>
      <c r="E20" s="277">
        <f>SUM(E21:E21)</f>
        <v>1744158</v>
      </c>
      <c r="F20" s="277">
        <f>SUM(F21:F21)</f>
        <v>1744158</v>
      </c>
      <c r="G20" s="419">
        <f t="shared" si="0"/>
        <v>100</v>
      </c>
      <c r="H20" s="93">
        <f>SUM(H21:H21)</f>
        <v>1627798</v>
      </c>
      <c r="I20" s="83">
        <f t="shared" si="1"/>
        <v>93.328586056997125</v>
      </c>
      <c r="J20" s="420">
        <f t="shared" si="2"/>
        <v>93.328586056997125</v>
      </c>
      <c r="K20" s="280"/>
    </row>
    <row r="21" spans="1:11" s="21" customFormat="1" ht="12.75" customHeight="1" x14ac:dyDescent="0.25">
      <c r="A21" s="143"/>
      <c r="B21" s="87"/>
      <c r="C21" s="408">
        <v>4130</v>
      </c>
      <c r="D21" s="293" t="s">
        <v>152</v>
      </c>
      <c r="E21" s="498">
        <v>1744158</v>
      </c>
      <c r="F21" s="498">
        <v>1744158</v>
      </c>
      <c r="G21" s="366">
        <f t="shared" si="0"/>
        <v>100</v>
      </c>
      <c r="H21" s="294">
        <v>1627798</v>
      </c>
      <c r="I21" s="202">
        <f t="shared" si="1"/>
        <v>93.328586056997125</v>
      </c>
      <c r="J21" s="202">
        <f t="shared" si="2"/>
        <v>93.328586056997125</v>
      </c>
      <c r="K21" s="409"/>
    </row>
    <row r="22" spans="1:11" s="21" customFormat="1" ht="15" customHeight="1" x14ac:dyDescent="0.25">
      <c r="A22" s="1376"/>
      <c r="B22" s="87"/>
      <c r="C22" s="1413"/>
      <c r="D22" s="1300" t="s">
        <v>153</v>
      </c>
      <c r="E22" s="1414">
        <f>SUM(E23)</f>
        <v>17410</v>
      </c>
      <c r="F22" s="1414">
        <f>SUM(F23)</f>
        <v>17410</v>
      </c>
      <c r="G22" s="1415">
        <f t="shared" si="0"/>
        <v>100</v>
      </c>
      <c r="H22" s="1249">
        <f>SUM(H23)</f>
        <v>20088</v>
      </c>
      <c r="I22" s="1248">
        <f t="shared" si="1"/>
        <v>115.38196438828258</v>
      </c>
      <c r="J22" s="1248">
        <f t="shared" si="2"/>
        <v>115.38196438828258</v>
      </c>
      <c r="K22" s="1303"/>
    </row>
    <row r="23" spans="1:11" s="18" customFormat="1" ht="12.75" customHeight="1" x14ac:dyDescent="0.25">
      <c r="A23" s="168"/>
      <c r="B23" s="147"/>
      <c r="C23" s="408">
        <v>4130</v>
      </c>
      <c r="D23" s="1416" t="s">
        <v>152</v>
      </c>
      <c r="E23" s="500">
        <v>17410</v>
      </c>
      <c r="F23" s="500">
        <v>17410</v>
      </c>
      <c r="G23" s="196">
        <f t="shared" si="0"/>
        <v>100</v>
      </c>
      <c r="H23" s="175">
        <v>20088</v>
      </c>
      <c r="I23" s="196">
        <f t="shared" si="1"/>
        <v>115.38196438828258</v>
      </c>
      <c r="J23" s="197">
        <f t="shared" si="2"/>
        <v>115.38196438828258</v>
      </c>
      <c r="K23" s="198"/>
    </row>
    <row r="24" spans="1:11" s="18" customFormat="1" ht="12.75" customHeight="1" x14ac:dyDescent="0.25">
      <c r="A24" s="168"/>
      <c r="B24" s="147"/>
      <c r="C24" s="1417"/>
      <c r="D24" s="1300" t="s">
        <v>154</v>
      </c>
      <c r="E24" s="1418">
        <f>SUM(E25)</f>
        <v>17410</v>
      </c>
      <c r="F24" s="1418">
        <f>SUM(F25)</f>
        <v>17410</v>
      </c>
      <c r="G24" s="1419">
        <f t="shared" si="0"/>
        <v>100</v>
      </c>
      <c r="H24" s="1362">
        <f>SUM(H25)</f>
        <v>17410</v>
      </c>
      <c r="I24" s="1419">
        <f t="shared" si="1"/>
        <v>100</v>
      </c>
      <c r="J24" s="1419">
        <f t="shared" si="2"/>
        <v>100</v>
      </c>
      <c r="K24" s="1363"/>
    </row>
    <row r="25" spans="1:11" s="18" customFormat="1" ht="13.5" customHeight="1" thickBot="1" x14ac:dyDescent="0.3">
      <c r="A25" s="121"/>
      <c r="B25" s="441"/>
      <c r="C25" s="1420">
        <v>4130</v>
      </c>
      <c r="D25" s="1421" t="s">
        <v>152</v>
      </c>
      <c r="E25" s="1422">
        <v>17410</v>
      </c>
      <c r="F25" s="1422">
        <v>17410</v>
      </c>
      <c r="G25" s="1423">
        <f t="shared" si="0"/>
        <v>100</v>
      </c>
      <c r="H25" s="1424">
        <v>17410</v>
      </c>
      <c r="I25" s="1423">
        <f t="shared" si="1"/>
        <v>100</v>
      </c>
      <c r="J25" s="1425">
        <f t="shared" si="2"/>
        <v>100</v>
      </c>
      <c r="K25" s="1426"/>
    </row>
    <row r="26" spans="1:11" s="18" customFormat="1" ht="13.5" hidden="1" customHeight="1" x14ac:dyDescent="0.25">
      <c r="A26" s="168"/>
      <c r="B26" s="147"/>
      <c r="C26" s="952"/>
      <c r="D26" s="740" t="s">
        <v>136</v>
      </c>
      <c r="E26" s="1016"/>
      <c r="F26" s="1016"/>
      <c r="G26" s="956"/>
      <c r="H26" s="953"/>
      <c r="I26" s="956"/>
      <c r="J26" s="956"/>
      <c r="K26" s="954"/>
    </row>
    <row r="27" spans="1:11" s="18" customFormat="1" ht="68.25" hidden="1" customHeight="1" x14ac:dyDescent="0.25">
      <c r="A27" s="483"/>
      <c r="B27" s="488"/>
      <c r="C27" s="920">
        <v>2910</v>
      </c>
      <c r="D27" s="510" t="s">
        <v>236</v>
      </c>
      <c r="E27" s="511"/>
      <c r="F27" s="511"/>
      <c r="G27" s="512" t="e">
        <f t="shared" si="0"/>
        <v>#DIV/0!</v>
      </c>
      <c r="H27" s="349"/>
      <c r="I27" s="512" t="e">
        <f>SUM(H27/F27*100)</f>
        <v>#DIV/0!</v>
      </c>
      <c r="J27" s="901" t="e">
        <f>SUM(H27/E27*100)</f>
        <v>#DIV/0!</v>
      </c>
      <c r="K27" s="508"/>
    </row>
    <row r="28" spans="1:11" s="18" customFormat="1" ht="81.75" hidden="1" customHeight="1" x14ac:dyDescent="0.25">
      <c r="A28" s="168"/>
      <c r="B28" s="488"/>
      <c r="C28" s="920">
        <v>4560</v>
      </c>
      <c r="D28" s="510" t="s">
        <v>237</v>
      </c>
      <c r="E28" s="511"/>
      <c r="F28" s="511"/>
      <c r="G28" s="512" t="e">
        <f t="shared" si="0"/>
        <v>#DIV/0!</v>
      </c>
      <c r="H28" s="349"/>
      <c r="I28" s="512" t="e">
        <f>SUM(H28/F28*100)</f>
        <v>#DIV/0!</v>
      </c>
      <c r="J28" s="901" t="e">
        <f>SUM(H28/E28*100)</f>
        <v>#DIV/0!</v>
      </c>
      <c r="K28" s="508"/>
    </row>
    <row r="29" spans="1:11" ht="13.8" hidden="1" x14ac:dyDescent="0.25">
      <c r="A29" s="199"/>
      <c r="B29" s="209">
        <v>85195</v>
      </c>
      <c r="C29" s="209"/>
      <c r="D29" s="210" t="s">
        <v>71</v>
      </c>
      <c r="E29" s="433">
        <f>SUM(E30:E30)</f>
        <v>0</v>
      </c>
      <c r="F29" s="433">
        <f>SUM(F30:F30)</f>
        <v>0</v>
      </c>
      <c r="G29" s="956" t="e">
        <f t="shared" si="0"/>
        <v>#DIV/0!</v>
      </c>
      <c r="H29" s="205">
        <f>SUM(H30:H30)</f>
        <v>0</v>
      </c>
      <c r="I29" s="847" t="e">
        <f t="shared" ref="I29:I30" si="5">SUM(H29/F29*100)</f>
        <v>#DIV/0!</v>
      </c>
      <c r="J29" s="847" t="e">
        <f t="shared" ref="J29:J30" si="6">SUM(H29/E29*100)</f>
        <v>#DIV/0!</v>
      </c>
      <c r="K29" s="208"/>
    </row>
    <row r="30" spans="1:11" ht="76.5" hidden="1" customHeight="1" thickBot="1" x14ac:dyDescent="0.3">
      <c r="A30" s="230"/>
      <c r="B30" s="311"/>
      <c r="C30" s="411" t="s">
        <v>72</v>
      </c>
      <c r="D30" s="412" t="s">
        <v>73</v>
      </c>
      <c r="E30" s="413"/>
      <c r="F30" s="1017"/>
      <c r="G30" s="512" t="e">
        <f t="shared" si="0"/>
        <v>#DIV/0!</v>
      </c>
      <c r="H30" s="840"/>
      <c r="I30" s="1036" t="e">
        <f t="shared" si="5"/>
        <v>#DIV/0!</v>
      </c>
      <c r="J30" s="1037" t="e">
        <f t="shared" si="6"/>
        <v>#DIV/0!</v>
      </c>
      <c r="K30" s="841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" top="0.98425196850393704" bottom="0.70866141732283472" header="0" footer="0"/>
  <pageSetup paperSize="9" scale="85" firstPageNumber="0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view="pageBreakPreview" topLeftCell="A47" zoomScale="115" zoomScaleNormal="100" zoomScaleSheetLayoutView="115" workbookViewId="0">
      <selection activeCell="F49" sqref="F49"/>
    </sheetView>
  </sheetViews>
  <sheetFormatPr defaultColWidth="9.109375" defaultRowHeight="13.2" x14ac:dyDescent="0.25"/>
  <cols>
    <col min="1" max="1" width="5.33203125" style="1" customWidth="1"/>
    <col min="2" max="2" width="8" style="1" customWidth="1"/>
    <col min="3" max="3" width="5.6640625" style="2" customWidth="1"/>
    <col min="4" max="4" width="44.6640625" style="3" customWidth="1"/>
    <col min="5" max="5" width="14.6640625" style="3" customWidth="1"/>
    <col min="6" max="6" width="14.6640625" style="1" customWidth="1"/>
    <col min="7" max="7" width="9.6640625" style="1" customWidth="1"/>
    <col min="8" max="8" width="14.6640625" style="1" customWidth="1"/>
    <col min="9" max="10" width="9.6640625" style="1" customWidth="1"/>
    <col min="11" max="11" width="8.6640625" style="1" customWidth="1"/>
    <col min="12" max="16384" width="9.109375" style="1"/>
  </cols>
  <sheetData>
    <row r="1" spans="1:13" ht="13.8" x14ac:dyDescent="0.25">
      <c r="A1" s="49"/>
      <c r="B1" s="49"/>
      <c r="C1" s="50"/>
      <c r="D1" s="49"/>
      <c r="E1" s="49"/>
      <c r="F1" s="49"/>
      <c r="G1" s="49"/>
      <c r="H1" s="51"/>
      <c r="I1" s="49"/>
      <c r="J1" s="49"/>
      <c r="K1" s="49"/>
    </row>
    <row r="2" spans="1:13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51"/>
      <c r="K2" s="49"/>
    </row>
    <row r="3" spans="1:13" ht="13.8" x14ac:dyDescent="0.25">
      <c r="A3" s="49"/>
      <c r="B3" s="49"/>
      <c r="C3" s="50"/>
      <c r="D3" s="49"/>
      <c r="E3" s="49"/>
      <c r="F3" s="49"/>
      <c r="G3" s="49"/>
      <c r="H3" s="51"/>
      <c r="I3" s="49"/>
      <c r="J3" s="49"/>
      <c r="K3" s="49"/>
    </row>
    <row r="4" spans="1:13" ht="27.6" customHeight="1" x14ac:dyDescent="0.25">
      <c r="A4" s="49"/>
      <c r="B4" s="49"/>
      <c r="C4" s="50"/>
      <c r="D4" s="91" t="s">
        <v>289</v>
      </c>
      <c r="E4" s="91"/>
      <c r="F4" s="49"/>
      <c r="G4" s="49"/>
      <c r="H4" s="49"/>
      <c r="I4" s="49"/>
      <c r="J4" s="49"/>
      <c r="K4" s="49"/>
    </row>
    <row r="5" spans="1:13" ht="13.8" x14ac:dyDescent="0.25">
      <c r="A5" s="49"/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3" ht="13.8" x14ac:dyDescent="0.25">
      <c r="A6" s="57"/>
      <c r="B6" s="92"/>
      <c r="C6" s="59"/>
      <c r="D6" s="1973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3" ht="13.8" x14ac:dyDescent="0.25">
      <c r="A7" s="63" t="s">
        <v>6</v>
      </c>
      <c r="B7" s="65" t="s">
        <v>7</v>
      </c>
      <c r="C7" s="65" t="s">
        <v>8</v>
      </c>
      <c r="D7" s="1973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3" ht="13.8" x14ac:dyDescent="0.25">
      <c r="A8" s="145"/>
      <c r="B8" s="65"/>
      <c r="C8" s="65"/>
      <c r="D8" s="1973"/>
      <c r="E8" s="66" t="s">
        <v>262</v>
      </c>
      <c r="F8" s="67" t="s">
        <v>279</v>
      </c>
      <c r="G8" s="67" t="s">
        <v>16</v>
      </c>
      <c r="H8" s="67" t="s">
        <v>278</v>
      </c>
      <c r="I8" s="67" t="s">
        <v>16</v>
      </c>
      <c r="J8" s="67" t="s">
        <v>16</v>
      </c>
      <c r="K8" s="70"/>
    </row>
    <row r="9" spans="1:13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3" s="35" customFormat="1" ht="25.5" customHeight="1" thickTop="1" thickBot="1" x14ac:dyDescent="0.3">
      <c r="A10" s="396">
        <v>852</v>
      </c>
      <c r="B10" s="403"/>
      <c r="C10" s="397"/>
      <c r="D10" s="398" t="s">
        <v>155</v>
      </c>
      <c r="E10" s="43">
        <f>SUM(E14+E47+E49+E55+E82+E91+E74+E89)</f>
        <v>4883455</v>
      </c>
      <c r="F10" s="43">
        <f>SUM(F14+F47+F49+F55+F82+F91+F74+F89)</f>
        <v>4883455</v>
      </c>
      <c r="G10" s="88">
        <f t="shared" ref="G10:G102" si="0">SUM(F10/E10*100)</f>
        <v>100</v>
      </c>
      <c r="H10" s="43">
        <f>SUM(H14+H47+H49+H55+H82+H91+H74+H89)</f>
        <v>4804975</v>
      </c>
      <c r="I10" s="88">
        <f t="shared" ref="I10:I98" si="1">SUM(H10/F10*100)</f>
        <v>98.392941063243128</v>
      </c>
      <c r="J10" s="543">
        <f t="shared" ref="J10:J98" si="2">SUM(H10/E10*100)</f>
        <v>98.392941063243128</v>
      </c>
      <c r="K10" s="400"/>
      <c r="M10" s="36"/>
    </row>
    <row r="11" spans="1:13" ht="66.75" hidden="1" customHeight="1" x14ac:dyDescent="0.25">
      <c r="A11" s="268"/>
      <c r="B11" s="147"/>
      <c r="C11" s="282">
        <v>2830</v>
      </c>
      <c r="D11" s="346" t="s">
        <v>158</v>
      </c>
      <c r="E11" s="305"/>
      <c r="F11" s="305"/>
      <c r="G11" s="245" t="e">
        <f t="shared" si="0"/>
        <v>#DIV/0!</v>
      </c>
      <c r="H11" s="305"/>
      <c r="I11" s="245" t="e">
        <f t="shared" si="1"/>
        <v>#DIV/0!</v>
      </c>
      <c r="J11" s="245" t="e">
        <f t="shared" si="2"/>
        <v>#DIV/0!</v>
      </c>
      <c r="K11" s="246"/>
    </row>
    <row r="12" spans="1:13" ht="13.8" hidden="1" x14ac:dyDescent="0.25">
      <c r="A12" s="268"/>
      <c r="B12" s="147"/>
      <c r="C12" s="177">
        <v>4010</v>
      </c>
      <c r="D12" s="251" t="s">
        <v>39</v>
      </c>
      <c r="E12" s="185"/>
      <c r="F12" s="185"/>
      <c r="G12" s="180" t="e">
        <f t="shared" si="0"/>
        <v>#DIV/0!</v>
      </c>
      <c r="H12" s="185"/>
      <c r="I12" s="180" t="e">
        <f t="shared" si="1"/>
        <v>#DIV/0!</v>
      </c>
      <c r="J12" s="180" t="e">
        <f t="shared" si="2"/>
        <v>#DIV/0!</v>
      </c>
      <c r="K12" s="193"/>
    </row>
    <row r="13" spans="1:13" ht="13.8" hidden="1" x14ac:dyDescent="0.25">
      <c r="A13" s="268"/>
      <c r="B13" s="147"/>
      <c r="C13" s="177">
        <v>4110</v>
      </c>
      <c r="D13" s="251" t="s">
        <v>42</v>
      </c>
      <c r="E13" s="185"/>
      <c r="F13" s="185"/>
      <c r="G13" s="180" t="e">
        <f t="shared" si="0"/>
        <v>#DIV/0!</v>
      </c>
      <c r="H13" s="185"/>
      <c r="I13" s="180" t="e">
        <f t="shared" si="1"/>
        <v>#DIV/0!</v>
      </c>
      <c r="J13" s="180" t="e">
        <f t="shared" si="2"/>
        <v>#DIV/0!</v>
      </c>
      <c r="K13" s="193"/>
    </row>
    <row r="14" spans="1:13" ht="15" customHeight="1" x14ac:dyDescent="0.25">
      <c r="A14" s="268"/>
      <c r="B14" s="214">
        <v>85202</v>
      </c>
      <c r="C14" s="214"/>
      <c r="D14" s="112" t="s">
        <v>159</v>
      </c>
      <c r="E14" s="136">
        <f>SUM(E15+E45)</f>
        <v>3593011</v>
      </c>
      <c r="F14" s="136">
        <f>SUM(F15+F45)</f>
        <v>3593011</v>
      </c>
      <c r="G14" s="137">
        <f t="shared" si="0"/>
        <v>100</v>
      </c>
      <c r="H14" s="136">
        <f>SUM(H15+H45)</f>
        <v>3382102</v>
      </c>
      <c r="I14" s="139">
        <f t="shared" si="1"/>
        <v>94.130020754180819</v>
      </c>
      <c r="J14" s="140">
        <f t="shared" si="2"/>
        <v>94.130020754180819</v>
      </c>
      <c r="K14" s="212"/>
    </row>
    <row r="15" spans="1:13" ht="15" customHeight="1" x14ac:dyDescent="0.25">
      <c r="A15" s="268"/>
      <c r="B15" s="87"/>
      <c r="C15" s="214"/>
      <c r="D15" s="112" t="s">
        <v>160</v>
      </c>
      <c r="E15" s="136">
        <f>SUM(E16:E44)</f>
        <v>3593011</v>
      </c>
      <c r="F15" s="136">
        <f>SUM(F16:F44)</f>
        <v>3593011</v>
      </c>
      <c r="G15" s="137">
        <f t="shared" si="0"/>
        <v>100</v>
      </c>
      <c r="H15" s="136">
        <f>SUM(H16:H44)</f>
        <v>3382102</v>
      </c>
      <c r="I15" s="139">
        <f t="shared" si="1"/>
        <v>94.130020754180819</v>
      </c>
      <c r="J15" s="140">
        <f t="shared" si="2"/>
        <v>94.130020754180819</v>
      </c>
      <c r="K15" s="212"/>
    </row>
    <row r="16" spans="1:13" ht="12.75" customHeight="1" x14ac:dyDescent="0.25">
      <c r="A16" s="268"/>
      <c r="B16" s="87"/>
      <c r="C16" s="1143">
        <v>3020</v>
      </c>
      <c r="D16" s="1631" t="s">
        <v>37</v>
      </c>
      <c r="E16" s="1796">
        <v>8826</v>
      </c>
      <c r="F16" s="1796">
        <v>8826</v>
      </c>
      <c r="G16" s="1797">
        <f t="shared" si="0"/>
        <v>100</v>
      </c>
      <c r="H16" s="1145">
        <v>10906</v>
      </c>
      <c r="I16" s="1144">
        <f t="shared" si="1"/>
        <v>123.56673464763199</v>
      </c>
      <c r="J16" s="1026">
        <f t="shared" si="2"/>
        <v>123.56673464763199</v>
      </c>
      <c r="K16" s="1216"/>
    </row>
    <row r="17" spans="1:12" ht="12.75" customHeight="1" x14ac:dyDescent="0.25">
      <c r="A17" s="268"/>
      <c r="B17" s="151"/>
      <c r="C17" s="177">
        <v>4010</v>
      </c>
      <c r="D17" s="251" t="s">
        <v>39</v>
      </c>
      <c r="E17" s="179">
        <v>1909056</v>
      </c>
      <c r="F17" s="179">
        <v>1909056</v>
      </c>
      <c r="G17" s="180">
        <f t="shared" si="0"/>
        <v>100</v>
      </c>
      <c r="H17" s="179">
        <v>2150359</v>
      </c>
      <c r="I17" s="180">
        <f t="shared" si="1"/>
        <v>112.63991208220187</v>
      </c>
      <c r="J17" s="181">
        <f t="shared" si="2"/>
        <v>112.63991208220187</v>
      </c>
      <c r="K17" s="182"/>
    </row>
    <row r="18" spans="1:12" ht="13.8" x14ac:dyDescent="0.25">
      <c r="A18" s="268"/>
      <c r="B18" s="151"/>
      <c r="C18" s="177">
        <v>4040</v>
      </c>
      <c r="D18" s="251" t="s">
        <v>41</v>
      </c>
      <c r="E18" s="179">
        <v>122712</v>
      </c>
      <c r="F18" s="179">
        <v>122712</v>
      </c>
      <c r="G18" s="180">
        <f t="shared" si="0"/>
        <v>100</v>
      </c>
      <c r="H18" s="179">
        <v>131266</v>
      </c>
      <c r="I18" s="180">
        <f t="shared" si="1"/>
        <v>106.97079340243822</v>
      </c>
      <c r="J18" s="181">
        <f t="shared" si="2"/>
        <v>106.97079340243822</v>
      </c>
      <c r="K18" s="182"/>
    </row>
    <row r="19" spans="1:12" ht="13.8" x14ac:dyDescent="0.25">
      <c r="A19" s="268"/>
      <c r="B19" s="151"/>
      <c r="C19" s="177">
        <v>4110</v>
      </c>
      <c r="D19" s="251" t="s">
        <v>42</v>
      </c>
      <c r="E19" s="179">
        <v>349428</v>
      </c>
      <c r="F19" s="179">
        <v>349428</v>
      </c>
      <c r="G19" s="180">
        <f t="shared" si="0"/>
        <v>100</v>
      </c>
      <c r="H19" s="179">
        <v>378427</v>
      </c>
      <c r="I19" s="180">
        <f t="shared" si="1"/>
        <v>108.29899149467128</v>
      </c>
      <c r="J19" s="181">
        <f t="shared" si="2"/>
        <v>108.29899149467128</v>
      </c>
      <c r="K19" s="182"/>
    </row>
    <row r="20" spans="1:12" ht="27.6" x14ac:dyDescent="0.25">
      <c r="A20" s="268"/>
      <c r="B20" s="151"/>
      <c r="C20" s="177">
        <v>4120</v>
      </c>
      <c r="D20" s="178" t="s">
        <v>286</v>
      </c>
      <c r="E20" s="179">
        <v>38090</v>
      </c>
      <c r="F20" s="179">
        <v>38090</v>
      </c>
      <c r="G20" s="180">
        <f t="shared" si="0"/>
        <v>100</v>
      </c>
      <c r="H20" s="179">
        <v>41558</v>
      </c>
      <c r="I20" s="180">
        <f t="shared" si="1"/>
        <v>109.10475190338671</v>
      </c>
      <c r="J20" s="181">
        <f t="shared" si="2"/>
        <v>109.10475190338671</v>
      </c>
      <c r="K20" s="182"/>
    </row>
    <row r="21" spans="1:12" ht="13.8" x14ac:dyDescent="0.25">
      <c r="A21" s="268"/>
      <c r="B21" s="151"/>
      <c r="C21" s="972">
        <v>4170</v>
      </c>
      <c r="D21" s="429" t="s">
        <v>200</v>
      </c>
      <c r="E21" s="973">
        <v>10848</v>
      </c>
      <c r="F21" s="973">
        <v>10848</v>
      </c>
      <c r="G21" s="974">
        <f t="shared" si="0"/>
        <v>100</v>
      </c>
      <c r="H21" s="973">
        <v>5600</v>
      </c>
      <c r="I21" s="974">
        <f t="shared" si="1"/>
        <v>51.622418879056042</v>
      </c>
      <c r="J21" s="1798">
        <f t="shared" si="2"/>
        <v>51.622418879056042</v>
      </c>
      <c r="K21" s="1799"/>
    </row>
    <row r="22" spans="1:12" ht="13.8" x14ac:dyDescent="0.25">
      <c r="A22" s="268"/>
      <c r="B22" s="151"/>
      <c r="C22" s="177">
        <v>4210</v>
      </c>
      <c r="D22" s="251" t="s">
        <v>31</v>
      </c>
      <c r="E22" s="179">
        <v>164067</v>
      </c>
      <c r="F22" s="179">
        <v>164067</v>
      </c>
      <c r="G22" s="180">
        <f t="shared" si="0"/>
        <v>100</v>
      </c>
      <c r="H22" s="179">
        <v>134819</v>
      </c>
      <c r="I22" s="180">
        <f t="shared" si="1"/>
        <v>82.173136584444165</v>
      </c>
      <c r="J22" s="181">
        <f t="shared" si="2"/>
        <v>82.173136584444165</v>
      </c>
      <c r="K22" s="182"/>
    </row>
    <row r="23" spans="1:12" ht="13.8" x14ac:dyDescent="0.25">
      <c r="A23" s="268"/>
      <c r="B23" s="151"/>
      <c r="C23" s="177">
        <v>4220</v>
      </c>
      <c r="D23" s="251" t="s">
        <v>157</v>
      </c>
      <c r="E23" s="179">
        <v>184145</v>
      </c>
      <c r="F23" s="179">
        <v>184145</v>
      </c>
      <c r="G23" s="180">
        <f t="shared" si="0"/>
        <v>100</v>
      </c>
      <c r="H23" s="179">
        <v>191352</v>
      </c>
      <c r="I23" s="180">
        <f t="shared" si="1"/>
        <v>103.91376361019849</v>
      </c>
      <c r="J23" s="181">
        <f t="shared" si="2"/>
        <v>103.91376361019849</v>
      </c>
      <c r="K23" s="182"/>
    </row>
    <row r="24" spans="1:12" ht="27.6" x14ac:dyDescent="0.25">
      <c r="A24" s="268"/>
      <c r="B24" s="151"/>
      <c r="C24" s="357">
        <v>4230</v>
      </c>
      <c r="D24" s="178" t="s">
        <v>101</v>
      </c>
      <c r="E24" s="179">
        <v>17500</v>
      </c>
      <c r="F24" s="179">
        <v>17500</v>
      </c>
      <c r="G24" s="180">
        <f t="shared" si="0"/>
        <v>100</v>
      </c>
      <c r="H24" s="179">
        <v>16852</v>
      </c>
      <c r="I24" s="180">
        <f t="shared" si="1"/>
        <v>96.297142857142859</v>
      </c>
      <c r="J24" s="181">
        <f t="shared" si="2"/>
        <v>96.297142857142859</v>
      </c>
      <c r="K24" s="182"/>
      <c r="L24" s="7"/>
    </row>
    <row r="25" spans="1:12" ht="13.8" x14ac:dyDescent="0.25">
      <c r="A25" s="268"/>
      <c r="B25" s="151"/>
      <c r="C25" s="177">
        <v>4260</v>
      </c>
      <c r="D25" s="251" t="s">
        <v>46</v>
      </c>
      <c r="E25" s="179">
        <v>78523</v>
      </c>
      <c r="F25" s="179">
        <v>78523</v>
      </c>
      <c r="G25" s="180">
        <f t="shared" si="0"/>
        <v>100</v>
      </c>
      <c r="H25" s="179">
        <v>77108</v>
      </c>
      <c r="I25" s="180">
        <f t="shared" si="1"/>
        <v>98.197980209620113</v>
      </c>
      <c r="J25" s="181">
        <f t="shared" si="2"/>
        <v>98.197980209620113</v>
      </c>
      <c r="K25" s="182"/>
    </row>
    <row r="26" spans="1:12" ht="13.8" x14ac:dyDescent="0.25">
      <c r="A26" s="268"/>
      <c r="B26" s="151"/>
      <c r="C26" s="177">
        <v>4270</v>
      </c>
      <c r="D26" s="251" t="s">
        <v>47</v>
      </c>
      <c r="E26" s="179">
        <v>128710</v>
      </c>
      <c r="F26" s="179">
        <v>128710</v>
      </c>
      <c r="G26" s="180">
        <f t="shared" si="0"/>
        <v>100</v>
      </c>
      <c r="H26" s="179">
        <v>46738</v>
      </c>
      <c r="I26" s="180">
        <f t="shared" si="1"/>
        <v>36.312640820449069</v>
      </c>
      <c r="J26" s="181">
        <f t="shared" si="2"/>
        <v>36.312640820449069</v>
      </c>
      <c r="K26" s="182"/>
    </row>
    <row r="27" spans="1:12" ht="13.8" x14ac:dyDescent="0.25">
      <c r="A27" s="268"/>
      <c r="B27" s="151"/>
      <c r="C27" s="177">
        <v>4280</v>
      </c>
      <c r="D27" s="251" t="s">
        <v>48</v>
      </c>
      <c r="E27" s="179">
        <v>19456</v>
      </c>
      <c r="F27" s="179">
        <v>19456</v>
      </c>
      <c r="G27" s="180">
        <f t="shared" si="0"/>
        <v>100</v>
      </c>
      <c r="H27" s="179">
        <v>23400</v>
      </c>
      <c r="I27" s="180">
        <f t="shared" si="1"/>
        <v>120.27138157894737</v>
      </c>
      <c r="J27" s="181">
        <f t="shared" si="2"/>
        <v>120.27138157894737</v>
      </c>
      <c r="K27" s="182"/>
    </row>
    <row r="28" spans="1:12" ht="13.8" x14ac:dyDescent="0.25">
      <c r="A28" s="268"/>
      <c r="B28" s="151"/>
      <c r="C28" s="177">
        <v>4300</v>
      </c>
      <c r="D28" s="251" t="s">
        <v>22</v>
      </c>
      <c r="E28" s="179">
        <v>51020</v>
      </c>
      <c r="F28" s="179">
        <v>51020</v>
      </c>
      <c r="G28" s="180">
        <f t="shared" si="0"/>
        <v>100</v>
      </c>
      <c r="H28" s="179">
        <v>50372</v>
      </c>
      <c r="I28" s="180">
        <f t="shared" si="1"/>
        <v>98.729909839278719</v>
      </c>
      <c r="J28" s="181">
        <f t="shared" si="2"/>
        <v>98.729909839278719</v>
      </c>
      <c r="K28" s="182"/>
    </row>
    <row r="29" spans="1:12" ht="13.8" x14ac:dyDescent="0.25">
      <c r="A29" s="268"/>
      <c r="B29" s="151"/>
      <c r="C29" s="177">
        <v>4360</v>
      </c>
      <c r="D29" s="776" t="s">
        <v>227</v>
      </c>
      <c r="E29" s="179">
        <v>5100</v>
      </c>
      <c r="F29" s="179">
        <v>5100</v>
      </c>
      <c r="G29" s="180">
        <f t="shared" si="0"/>
        <v>100</v>
      </c>
      <c r="H29" s="179">
        <v>4556</v>
      </c>
      <c r="I29" s="180">
        <f t="shared" si="1"/>
        <v>89.333333333333329</v>
      </c>
      <c r="J29" s="181">
        <f t="shared" si="2"/>
        <v>89.333333333333329</v>
      </c>
      <c r="K29" s="182"/>
    </row>
    <row r="30" spans="1:12" ht="52.5" hidden="1" customHeight="1" x14ac:dyDescent="0.25">
      <c r="A30" s="268"/>
      <c r="B30" s="151"/>
      <c r="C30" s="177">
        <v>4360</v>
      </c>
      <c r="D30" s="184" t="s">
        <v>50</v>
      </c>
      <c r="E30" s="179"/>
      <c r="F30" s="179"/>
      <c r="G30" s="180" t="e">
        <f t="shared" si="0"/>
        <v>#DIV/0!</v>
      </c>
      <c r="H30" s="179"/>
      <c r="I30" s="180" t="e">
        <f t="shared" si="1"/>
        <v>#DIV/0!</v>
      </c>
      <c r="J30" s="181" t="e">
        <f t="shared" si="2"/>
        <v>#DIV/0!</v>
      </c>
      <c r="K30" s="182"/>
    </row>
    <row r="31" spans="1:12" ht="36" hidden="1" customHeight="1" x14ac:dyDescent="0.25">
      <c r="A31" s="268"/>
      <c r="B31" s="151"/>
      <c r="C31" s="357">
        <v>4390</v>
      </c>
      <c r="D31" s="184" t="s">
        <v>52</v>
      </c>
      <c r="E31" s="179"/>
      <c r="F31" s="179"/>
      <c r="G31" s="180" t="e">
        <f t="shared" si="0"/>
        <v>#DIV/0!</v>
      </c>
      <c r="H31" s="179"/>
      <c r="I31" s="180" t="e">
        <f t="shared" si="1"/>
        <v>#DIV/0!</v>
      </c>
      <c r="J31" s="181" t="e">
        <f t="shared" si="2"/>
        <v>#DIV/0!</v>
      </c>
      <c r="K31" s="182"/>
    </row>
    <row r="32" spans="1:12" ht="31.5" hidden="1" customHeight="1" x14ac:dyDescent="0.25">
      <c r="A32" s="268"/>
      <c r="B32" s="151"/>
      <c r="C32" s="357">
        <v>4390</v>
      </c>
      <c r="D32" s="184" t="s">
        <v>52</v>
      </c>
      <c r="E32" s="179"/>
      <c r="F32" s="179"/>
      <c r="G32" s="180" t="e">
        <f t="shared" si="0"/>
        <v>#DIV/0!</v>
      </c>
      <c r="H32" s="179"/>
      <c r="I32" s="180"/>
      <c r="J32" s="181"/>
      <c r="K32" s="182"/>
    </row>
    <row r="33" spans="1:11" ht="13.8" x14ac:dyDescent="0.25">
      <c r="A33" s="268"/>
      <c r="B33" s="151"/>
      <c r="C33" s="177">
        <v>4410</v>
      </c>
      <c r="D33" s="251" t="s">
        <v>54</v>
      </c>
      <c r="E33" s="179">
        <v>500</v>
      </c>
      <c r="F33" s="179">
        <v>500</v>
      </c>
      <c r="G33" s="180">
        <f t="shared" si="0"/>
        <v>100</v>
      </c>
      <c r="H33" s="179">
        <v>500</v>
      </c>
      <c r="I33" s="180">
        <f t="shared" si="1"/>
        <v>100</v>
      </c>
      <c r="J33" s="181">
        <f t="shared" si="2"/>
        <v>100</v>
      </c>
      <c r="K33" s="182"/>
    </row>
    <row r="34" spans="1:11" ht="13.8" x14ac:dyDescent="0.25">
      <c r="A34" s="268"/>
      <c r="B34" s="151"/>
      <c r="C34" s="177">
        <v>4430</v>
      </c>
      <c r="D34" s="251" t="s">
        <v>91</v>
      </c>
      <c r="E34" s="179">
        <v>2870</v>
      </c>
      <c r="F34" s="179">
        <v>2870</v>
      </c>
      <c r="G34" s="180">
        <f t="shared" si="0"/>
        <v>100</v>
      </c>
      <c r="H34" s="179">
        <v>2870</v>
      </c>
      <c r="I34" s="180">
        <f t="shared" si="1"/>
        <v>100</v>
      </c>
      <c r="J34" s="181">
        <f t="shared" si="2"/>
        <v>100</v>
      </c>
      <c r="K34" s="182"/>
    </row>
    <row r="35" spans="1:11" ht="13.8" x14ac:dyDescent="0.25">
      <c r="A35" s="268"/>
      <c r="B35" s="151"/>
      <c r="C35" s="177">
        <v>4440</v>
      </c>
      <c r="D35" s="251" t="s">
        <v>55</v>
      </c>
      <c r="E35" s="179">
        <v>86666</v>
      </c>
      <c r="F35" s="179">
        <v>86666</v>
      </c>
      <c r="G35" s="180">
        <f t="shared" si="0"/>
        <v>100</v>
      </c>
      <c r="H35" s="179">
        <v>83388</v>
      </c>
      <c r="I35" s="180">
        <f t="shared" si="1"/>
        <v>96.217663212793951</v>
      </c>
      <c r="J35" s="181">
        <f t="shared" si="2"/>
        <v>96.217663212793951</v>
      </c>
      <c r="K35" s="182"/>
    </row>
    <row r="36" spans="1:11" ht="13.8" x14ac:dyDescent="0.25">
      <c r="A36" s="268"/>
      <c r="B36" s="151"/>
      <c r="C36" s="177">
        <v>4480</v>
      </c>
      <c r="D36" s="251" t="s">
        <v>56</v>
      </c>
      <c r="E36" s="179">
        <v>3937</v>
      </c>
      <c r="F36" s="179">
        <v>3937</v>
      </c>
      <c r="G36" s="180">
        <f t="shared" si="0"/>
        <v>100</v>
      </c>
      <c r="H36" s="179">
        <v>3937</v>
      </c>
      <c r="I36" s="180">
        <f t="shared" si="1"/>
        <v>100</v>
      </c>
      <c r="J36" s="181">
        <f t="shared" si="2"/>
        <v>100</v>
      </c>
      <c r="K36" s="182"/>
    </row>
    <row r="37" spans="1:11" ht="13.8" x14ac:dyDescent="0.25">
      <c r="A37" s="268"/>
      <c r="B37" s="151"/>
      <c r="C37" s="972">
        <v>4510</v>
      </c>
      <c r="D37" s="429" t="s">
        <v>201</v>
      </c>
      <c r="E37" s="973">
        <v>820</v>
      </c>
      <c r="F37" s="973">
        <v>820</v>
      </c>
      <c r="G37" s="974">
        <f t="shared" si="0"/>
        <v>100</v>
      </c>
      <c r="H37" s="973">
        <v>820</v>
      </c>
      <c r="I37" s="974">
        <f t="shared" si="1"/>
        <v>100</v>
      </c>
      <c r="J37" s="1798">
        <f t="shared" si="2"/>
        <v>100</v>
      </c>
      <c r="K37" s="1799"/>
    </row>
    <row r="38" spans="1:11" ht="33.75" customHeight="1" x14ac:dyDescent="0.25">
      <c r="A38" s="268"/>
      <c r="B38" s="151"/>
      <c r="C38" s="177">
        <v>4520</v>
      </c>
      <c r="D38" s="178" t="s">
        <v>58</v>
      </c>
      <c r="E38" s="179">
        <v>3</v>
      </c>
      <c r="F38" s="179">
        <v>3</v>
      </c>
      <c r="G38" s="180">
        <f t="shared" si="0"/>
        <v>100</v>
      </c>
      <c r="H38" s="179">
        <v>3</v>
      </c>
      <c r="I38" s="180">
        <f t="shared" si="1"/>
        <v>100</v>
      </c>
      <c r="J38" s="181">
        <f t="shared" si="2"/>
        <v>100</v>
      </c>
      <c r="K38" s="182"/>
    </row>
    <row r="39" spans="1:11" ht="33.75" hidden="1" customHeight="1" x14ac:dyDescent="0.25">
      <c r="A39" s="268"/>
      <c r="B39" s="151"/>
      <c r="C39" s="177">
        <v>4530</v>
      </c>
      <c r="D39" s="178" t="s">
        <v>194</v>
      </c>
      <c r="E39" s="179">
        <v>0</v>
      </c>
      <c r="F39" s="179">
        <v>0</v>
      </c>
      <c r="G39" s="180" t="e">
        <f t="shared" si="0"/>
        <v>#DIV/0!</v>
      </c>
      <c r="H39" s="179"/>
      <c r="I39" s="180" t="e">
        <f t="shared" si="1"/>
        <v>#DIV/0!</v>
      </c>
      <c r="J39" s="181" t="e">
        <f t="shared" si="2"/>
        <v>#DIV/0!</v>
      </c>
      <c r="K39" s="182"/>
    </row>
    <row r="40" spans="1:11" ht="12.75" hidden="1" customHeight="1" x14ac:dyDescent="0.25">
      <c r="A40" s="268"/>
      <c r="B40" s="151"/>
      <c r="C40" s="177">
        <v>4610</v>
      </c>
      <c r="D40" s="251" t="s">
        <v>93</v>
      </c>
      <c r="E40" s="179">
        <v>0</v>
      </c>
      <c r="F40" s="179">
        <v>0</v>
      </c>
      <c r="G40" s="180" t="e">
        <f t="shared" si="0"/>
        <v>#DIV/0!</v>
      </c>
      <c r="H40" s="179"/>
      <c r="I40" s="180" t="e">
        <f t="shared" si="1"/>
        <v>#DIV/0!</v>
      </c>
      <c r="J40" s="181" t="e">
        <f t="shared" si="2"/>
        <v>#DIV/0!</v>
      </c>
      <c r="K40" s="182"/>
    </row>
    <row r="41" spans="1:11" ht="27.6" x14ac:dyDescent="0.25">
      <c r="A41" s="268"/>
      <c r="B41" s="151"/>
      <c r="C41" s="177">
        <v>4700</v>
      </c>
      <c r="D41" s="178" t="s">
        <v>60</v>
      </c>
      <c r="E41" s="179">
        <v>8950</v>
      </c>
      <c r="F41" s="179">
        <v>8950</v>
      </c>
      <c r="G41" s="180">
        <f t="shared" si="0"/>
        <v>100</v>
      </c>
      <c r="H41" s="179">
        <v>5350</v>
      </c>
      <c r="I41" s="180">
        <f t="shared" si="1"/>
        <v>59.77653631284916</v>
      </c>
      <c r="J41" s="181">
        <f t="shared" si="2"/>
        <v>59.77653631284916</v>
      </c>
      <c r="K41" s="182"/>
    </row>
    <row r="42" spans="1:11" ht="12.75" customHeight="1" x14ac:dyDescent="0.25">
      <c r="A42" s="268"/>
      <c r="B42" s="151"/>
      <c r="C42" s="177">
        <v>4780</v>
      </c>
      <c r="D42" s="426" t="s">
        <v>135</v>
      </c>
      <c r="E42" s="179">
        <v>20350</v>
      </c>
      <c r="F42" s="179">
        <v>20350</v>
      </c>
      <c r="G42" s="180">
        <f t="shared" si="0"/>
        <v>100</v>
      </c>
      <c r="H42" s="179">
        <v>21921</v>
      </c>
      <c r="I42" s="180">
        <f t="shared" si="1"/>
        <v>107.71990171990171</v>
      </c>
      <c r="J42" s="180">
        <f t="shared" si="2"/>
        <v>107.71990171990171</v>
      </c>
      <c r="K42" s="182"/>
    </row>
    <row r="43" spans="1:11" ht="28.5" customHeight="1" x14ac:dyDescent="0.25">
      <c r="A43" s="268"/>
      <c r="B43" s="151"/>
      <c r="C43" s="177">
        <v>6050</v>
      </c>
      <c r="D43" s="178" t="s">
        <v>61</v>
      </c>
      <c r="E43" s="179">
        <v>352434</v>
      </c>
      <c r="F43" s="179">
        <v>352434</v>
      </c>
      <c r="G43" s="180">
        <f t="shared" si="0"/>
        <v>100</v>
      </c>
      <c r="H43" s="179"/>
      <c r="I43" s="736">
        <f t="shared" si="1"/>
        <v>0</v>
      </c>
      <c r="J43" s="736">
        <f t="shared" si="2"/>
        <v>0</v>
      </c>
      <c r="K43" s="182"/>
    </row>
    <row r="44" spans="1:11" ht="28.5" customHeight="1" x14ac:dyDescent="0.25">
      <c r="A44" s="533"/>
      <c r="B44" s="1137"/>
      <c r="C44" s="490">
        <v>6060</v>
      </c>
      <c r="D44" s="515" t="s">
        <v>62</v>
      </c>
      <c r="E44" s="530">
        <v>29000</v>
      </c>
      <c r="F44" s="530">
        <v>29000</v>
      </c>
      <c r="G44" s="492">
        <f t="shared" si="0"/>
        <v>100</v>
      </c>
      <c r="H44" s="530"/>
      <c r="I44" s="1272"/>
      <c r="J44" s="1272">
        <f t="shared" si="2"/>
        <v>0</v>
      </c>
      <c r="K44" s="494"/>
    </row>
    <row r="45" spans="1:11" ht="12.75" hidden="1" customHeight="1" x14ac:dyDescent="0.25">
      <c r="A45" s="268"/>
      <c r="B45" s="151"/>
      <c r="C45" s="1218"/>
      <c r="D45" s="1254" t="s">
        <v>136</v>
      </c>
      <c r="E45" s="1266">
        <f>SUM(E46:E46)</f>
        <v>0</v>
      </c>
      <c r="F45" s="1266">
        <f>SUM(F46:F46)</f>
        <v>0</v>
      </c>
      <c r="G45" s="1238" t="e">
        <f t="shared" si="0"/>
        <v>#DIV/0!</v>
      </c>
      <c r="H45" s="1266">
        <f>SUM(H46:H46)</f>
        <v>0</v>
      </c>
      <c r="I45" s="1238" t="e">
        <f t="shared" si="1"/>
        <v>#DIV/0!</v>
      </c>
      <c r="J45" s="1238" t="e">
        <f t="shared" si="2"/>
        <v>#DIV/0!</v>
      </c>
      <c r="K45" s="1101"/>
    </row>
    <row r="46" spans="1:11" ht="12.75" hidden="1" customHeight="1" x14ac:dyDescent="0.25">
      <c r="A46" s="268"/>
      <c r="B46" s="151"/>
      <c r="C46" s="282">
        <v>4110</v>
      </c>
      <c r="D46" s="283" t="s">
        <v>42</v>
      </c>
      <c r="E46" s="299"/>
      <c r="F46" s="299"/>
      <c r="G46" s="1123" t="e">
        <f t="shared" si="0"/>
        <v>#DIV/0!</v>
      </c>
      <c r="H46" s="299"/>
      <c r="I46" s="1123" t="e">
        <f t="shared" si="1"/>
        <v>#DIV/0!</v>
      </c>
      <c r="J46" s="1123" t="e">
        <f t="shared" si="2"/>
        <v>#DIV/0!</v>
      </c>
      <c r="K46" s="1125"/>
    </row>
    <row r="47" spans="1:11" ht="15" customHeight="1" x14ac:dyDescent="0.25">
      <c r="A47" s="268"/>
      <c r="B47" s="135">
        <v>85203</v>
      </c>
      <c r="C47" s="162"/>
      <c r="D47" s="288" t="s">
        <v>161</v>
      </c>
      <c r="E47" s="138">
        <f>SUM(E48:E48)</f>
        <v>675063</v>
      </c>
      <c r="F47" s="138">
        <f>SUM(F48:F48)</f>
        <v>675063</v>
      </c>
      <c r="G47" s="139">
        <f t="shared" si="0"/>
        <v>100</v>
      </c>
      <c r="H47" s="138">
        <f>SUM(H48:H48)</f>
        <v>675063</v>
      </c>
      <c r="I47" s="139">
        <f t="shared" si="1"/>
        <v>100</v>
      </c>
      <c r="J47" s="139">
        <f t="shared" si="2"/>
        <v>100</v>
      </c>
      <c r="K47" s="212"/>
    </row>
    <row r="48" spans="1:11" ht="52.95" customHeight="1" x14ac:dyDescent="0.25">
      <c r="A48" s="268"/>
      <c r="B48" s="1892"/>
      <c r="C48" s="1893">
        <v>2830</v>
      </c>
      <c r="D48" s="1894" t="s">
        <v>158</v>
      </c>
      <c r="E48" s="1892">
        <v>675063</v>
      </c>
      <c r="F48" s="1892">
        <v>675063</v>
      </c>
      <c r="G48" s="1895">
        <f t="shared" si="0"/>
        <v>100</v>
      </c>
      <c r="H48" s="1892">
        <v>675063</v>
      </c>
      <c r="I48" s="1895">
        <f t="shared" si="1"/>
        <v>100</v>
      </c>
      <c r="J48" s="1896">
        <f t="shared" si="2"/>
        <v>100</v>
      </c>
      <c r="K48" s="1897"/>
    </row>
    <row r="49" spans="1:11" ht="27.6" x14ac:dyDescent="0.25">
      <c r="A49" s="268"/>
      <c r="B49" s="209">
        <v>85205</v>
      </c>
      <c r="C49" s="991"/>
      <c r="D49" s="497" t="s">
        <v>164</v>
      </c>
      <c r="E49" s="770">
        <f>SUM(E50:E54)</f>
        <v>11614</v>
      </c>
      <c r="F49" s="770">
        <f>SUM(F50:F54)</f>
        <v>11614</v>
      </c>
      <c r="G49" s="204">
        <f t="shared" si="0"/>
        <v>100</v>
      </c>
      <c r="H49" s="205">
        <f>SUM(H50:H54)</f>
        <v>4000</v>
      </c>
      <c r="I49" s="206">
        <f t="shared" ref="I49:I54" si="3">SUM(H49/F49*100)</f>
        <v>34.441191665231621</v>
      </c>
      <c r="J49" s="206">
        <f t="shared" ref="J49:J54" si="4">SUM(H49/E49*100)</f>
        <v>34.441191665231621</v>
      </c>
      <c r="K49" s="208"/>
    </row>
    <row r="50" spans="1:11" ht="13.8" x14ac:dyDescent="0.25">
      <c r="A50" s="268"/>
      <c r="B50" s="87"/>
      <c r="C50" s="513">
        <v>3030</v>
      </c>
      <c r="D50" s="241" t="s">
        <v>265</v>
      </c>
      <c r="E50" s="528">
        <v>1000</v>
      </c>
      <c r="F50" s="528">
        <v>1000</v>
      </c>
      <c r="G50" s="529">
        <f t="shared" si="0"/>
        <v>100</v>
      </c>
      <c r="H50" s="294"/>
      <c r="I50" s="1800">
        <f t="shared" si="3"/>
        <v>0</v>
      </c>
      <c r="J50" s="1800">
        <f t="shared" si="4"/>
        <v>0</v>
      </c>
      <c r="K50" s="409"/>
    </row>
    <row r="51" spans="1:11" ht="13.8" x14ac:dyDescent="0.25">
      <c r="A51" s="268"/>
      <c r="B51" s="87"/>
      <c r="C51" s="514">
        <v>4110</v>
      </c>
      <c r="D51" s="251" t="s">
        <v>42</v>
      </c>
      <c r="E51" s="470">
        <v>55</v>
      </c>
      <c r="F51" s="470">
        <v>55</v>
      </c>
      <c r="G51" s="220">
        <f t="shared" si="0"/>
        <v>100</v>
      </c>
      <c r="H51" s="179"/>
      <c r="I51" s="736">
        <f t="shared" si="3"/>
        <v>0</v>
      </c>
      <c r="J51" s="736">
        <f t="shared" si="4"/>
        <v>0</v>
      </c>
      <c r="K51" s="286"/>
    </row>
    <row r="52" spans="1:11" ht="13.8" x14ac:dyDescent="0.25">
      <c r="A52" s="268"/>
      <c r="B52" s="87"/>
      <c r="C52" s="514">
        <v>4120</v>
      </c>
      <c r="D52" s="251" t="s">
        <v>43</v>
      </c>
      <c r="E52" s="470">
        <v>8</v>
      </c>
      <c r="F52" s="470">
        <v>8</v>
      </c>
      <c r="G52" s="220">
        <f t="shared" si="0"/>
        <v>100</v>
      </c>
      <c r="H52" s="179"/>
      <c r="I52" s="736">
        <f t="shared" ref="I52" si="5">SUM(H52/F52*100)</f>
        <v>0</v>
      </c>
      <c r="J52" s="736">
        <f t="shared" ref="J52" si="6">SUM(H52/E52*100)</f>
        <v>0</v>
      </c>
      <c r="K52" s="286"/>
    </row>
    <row r="53" spans="1:11" ht="13.8" x14ac:dyDescent="0.25">
      <c r="A53" s="268"/>
      <c r="B53" s="87"/>
      <c r="C53" s="514">
        <v>4170</v>
      </c>
      <c r="D53" s="251" t="s">
        <v>45</v>
      </c>
      <c r="E53" s="470">
        <v>6551</v>
      </c>
      <c r="F53" s="470">
        <v>6551</v>
      </c>
      <c r="G53" s="220">
        <f t="shared" si="0"/>
        <v>100</v>
      </c>
      <c r="H53" s="179"/>
      <c r="I53" s="736">
        <f t="shared" si="3"/>
        <v>0</v>
      </c>
      <c r="J53" s="736">
        <f t="shared" si="4"/>
        <v>0</v>
      </c>
      <c r="K53" s="286"/>
    </row>
    <row r="54" spans="1:11" ht="13.8" x14ac:dyDescent="0.25">
      <c r="A54" s="268"/>
      <c r="B54" s="87"/>
      <c r="C54" s="514">
        <v>4300</v>
      </c>
      <c r="D54" s="251" t="s">
        <v>22</v>
      </c>
      <c r="E54" s="470">
        <v>4000</v>
      </c>
      <c r="F54" s="470">
        <v>4000</v>
      </c>
      <c r="G54" s="220">
        <f t="shared" si="0"/>
        <v>100</v>
      </c>
      <c r="H54" s="179">
        <v>4000</v>
      </c>
      <c r="I54" s="180">
        <f t="shared" si="3"/>
        <v>100</v>
      </c>
      <c r="J54" s="180">
        <f t="shared" si="4"/>
        <v>100</v>
      </c>
      <c r="K54" s="286"/>
    </row>
    <row r="55" spans="1:11" ht="15" customHeight="1" x14ac:dyDescent="0.25">
      <c r="A55" s="268"/>
      <c r="B55" s="214">
        <v>85218</v>
      </c>
      <c r="C55" s="410"/>
      <c r="D55" s="112" t="s">
        <v>165</v>
      </c>
      <c r="E55" s="421">
        <f>SUM(E72+E56)</f>
        <v>570142</v>
      </c>
      <c r="F55" s="421">
        <f>SUM(F72+F56)</f>
        <v>570142</v>
      </c>
      <c r="G55" s="137">
        <f t="shared" si="0"/>
        <v>100</v>
      </c>
      <c r="H55" s="138">
        <f>SUM(H72+H56)</f>
        <v>708788</v>
      </c>
      <c r="I55" s="139">
        <f t="shared" si="1"/>
        <v>124.31780153014512</v>
      </c>
      <c r="J55" s="139">
        <f t="shared" si="2"/>
        <v>124.31780153014512</v>
      </c>
      <c r="K55" s="212"/>
    </row>
    <row r="56" spans="1:11" ht="13.95" customHeight="1" x14ac:dyDescent="0.25">
      <c r="A56" s="268"/>
      <c r="B56" s="87"/>
      <c r="C56" s="535"/>
      <c r="D56" s="418" t="s">
        <v>154</v>
      </c>
      <c r="E56" s="536">
        <f>SUM(E57:E71)</f>
        <v>570142</v>
      </c>
      <c r="F56" s="536">
        <f>SUM(F57:F71)</f>
        <v>570142</v>
      </c>
      <c r="G56" s="277">
        <f t="shared" si="0"/>
        <v>100</v>
      </c>
      <c r="H56" s="525">
        <f>SUM(H57:H71)</f>
        <v>708788</v>
      </c>
      <c r="I56" s="278">
        <f t="shared" si="1"/>
        <v>124.31780153014512</v>
      </c>
      <c r="J56" s="279">
        <f t="shared" si="2"/>
        <v>124.31780153014512</v>
      </c>
      <c r="K56" s="409"/>
    </row>
    <row r="57" spans="1:11" ht="15" customHeight="1" x14ac:dyDescent="0.25">
      <c r="A57" s="268"/>
      <c r="B57" s="87"/>
      <c r="C57" s="1143">
        <v>3020</v>
      </c>
      <c r="D57" s="1631" t="s">
        <v>37</v>
      </c>
      <c r="E57" s="527">
        <v>548</v>
      </c>
      <c r="F57" s="527">
        <v>548</v>
      </c>
      <c r="G57" s="116">
        <f t="shared" si="0"/>
        <v>100</v>
      </c>
      <c r="H57" s="117">
        <v>750</v>
      </c>
      <c r="I57" s="202">
        <f t="shared" ref="I57" si="7">SUM(H57/F57*100)</f>
        <v>136.86131386861314</v>
      </c>
      <c r="J57" s="202">
        <f t="shared" ref="J57" si="8">SUM(H57/E57*100)</f>
        <v>136.86131386861314</v>
      </c>
      <c r="K57" s="213"/>
    </row>
    <row r="58" spans="1:11" ht="13.8" x14ac:dyDescent="0.25">
      <c r="A58" s="268"/>
      <c r="B58" s="147"/>
      <c r="C58" s="955">
        <v>4010</v>
      </c>
      <c r="D58" s="283" t="s">
        <v>39</v>
      </c>
      <c r="E58" s="305">
        <v>384273</v>
      </c>
      <c r="F58" s="305">
        <v>384273</v>
      </c>
      <c r="G58" s="245">
        <f t="shared" si="0"/>
        <v>100</v>
      </c>
      <c r="H58" s="305">
        <v>496858</v>
      </c>
      <c r="I58" s="245">
        <f t="shared" si="1"/>
        <v>129.29818124094069</v>
      </c>
      <c r="J58" s="284">
        <f t="shared" si="2"/>
        <v>129.29818124094069</v>
      </c>
      <c r="K58" s="246"/>
    </row>
    <row r="59" spans="1:11" ht="13.8" x14ac:dyDescent="0.25">
      <c r="A59" s="268"/>
      <c r="B59" s="147"/>
      <c r="C59" s="514">
        <v>4040</v>
      </c>
      <c r="D59" s="251" t="s">
        <v>41</v>
      </c>
      <c r="E59" s="179">
        <v>31769</v>
      </c>
      <c r="F59" s="179">
        <v>31769</v>
      </c>
      <c r="G59" s="180">
        <f t="shared" si="0"/>
        <v>100</v>
      </c>
      <c r="H59" s="179">
        <v>38008</v>
      </c>
      <c r="I59" s="180">
        <f t="shared" si="1"/>
        <v>119.63864144291605</v>
      </c>
      <c r="J59" s="181">
        <f t="shared" si="2"/>
        <v>119.63864144291605</v>
      </c>
      <c r="K59" s="182"/>
    </row>
    <row r="60" spans="1:11" ht="13.8" x14ac:dyDescent="0.25">
      <c r="A60" s="268"/>
      <c r="B60" s="147"/>
      <c r="C60" s="177">
        <v>4110</v>
      </c>
      <c r="D60" s="251" t="s">
        <v>42</v>
      </c>
      <c r="E60" s="179">
        <v>74633</v>
      </c>
      <c r="F60" s="179">
        <v>74633</v>
      </c>
      <c r="G60" s="180">
        <f t="shared" si="0"/>
        <v>100</v>
      </c>
      <c r="H60" s="179">
        <v>89280</v>
      </c>
      <c r="I60" s="180">
        <f t="shared" si="1"/>
        <v>119.62536679484946</v>
      </c>
      <c r="J60" s="181">
        <f t="shared" si="2"/>
        <v>119.62536679484946</v>
      </c>
      <c r="K60" s="182"/>
    </row>
    <row r="61" spans="1:11" ht="27.6" x14ac:dyDescent="0.25">
      <c r="A61" s="268"/>
      <c r="B61" s="147"/>
      <c r="C61" s="177">
        <v>4120</v>
      </c>
      <c r="D61" s="178" t="s">
        <v>286</v>
      </c>
      <c r="E61" s="179">
        <v>10235</v>
      </c>
      <c r="F61" s="179">
        <v>10235</v>
      </c>
      <c r="G61" s="180">
        <f t="shared" si="0"/>
        <v>100</v>
      </c>
      <c r="H61" s="179">
        <v>9501</v>
      </c>
      <c r="I61" s="180">
        <f t="shared" si="1"/>
        <v>92.828529555446991</v>
      </c>
      <c r="J61" s="181">
        <f t="shared" si="2"/>
        <v>92.828529555446991</v>
      </c>
      <c r="K61" s="182"/>
    </row>
    <row r="62" spans="1:11" ht="13.8" x14ac:dyDescent="0.25">
      <c r="A62" s="268"/>
      <c r="B62" s="147"/>
      <c r="C62" s="177">
        <v>4170</v>
      </c>
      <c r="D62" s="251" t="s">
        <v>45</v>
      </c>
      <c r="E62" s="179">
        <v>17980</v>
      </c>
      <c r="F62" s="179">
        <v>17980</v>
      </c>
      <c r="G62" s="180">
        <f t="shared" si="0"/>
        <v>100</v>
      </c>
      <c r="H62" s="179">
        <v>19434</v>
      </c>
      <c r="I62" s="180">
        <f t="shared" si="1"/>
        <v>108.08676307007788</v>
      </c>
      <c r="J62" s="181">
        <f t="shared" si="2"/>
        <v>108.08676307007788</v>
      </c>
      <c r="K62" s="182"/>
    </row>
    <row r="63" spans="1:11" ht="13.8" x14ac:dyDescent="0.25">
      <c r="A63" s="268"/>
      <c r="B63" s="147"/>
      <c r="C63" s="177">
        <v>4210</v>
      </c>
      <c r="D63" s="251" t="s">
        <v>31</v>
      </c>
      <c r="E63" s="179">
        <v>15100</v>
      </c>
      <c r="F63" s="179">
        <v>15100</v>
      </c>
      <c r="G63" s="180">
        <f t="shared" si="0"/>
        <v>100</v>
      </c>
      <c r="H63" s="179">
        <v>15100</v>
      </c>
      <c r="I63" s="180">
        <f t="shared" si="1"/>
        <v>100</v>
      </c>
      <c r="J63" s="181">
        <f t="shared" si="2"/>
        <v>100</v>
      </c>
      <c r="K63" s="182"/>
    </row>
    <row r="64" spans="1:11" ht="13.8" x14ac:dyDescent="0.25">
      <c r="A64" s="268"/>
      <c r="B64" s="147"/>
      <c r="C64" s="177">
        <v>4280</v>
      </c>
      <c r="D64" s="251" t="s">
        <v>31</v>
      </c>
      <c r="E64" s="179">
        <v>450</v>
      </c>
      <c r="F64" s="179">
        <v>450</v>
      </c>
      <c r="G64" s="180">
        <f t="shared" si="0"/>
        <v>100</v>
      </c>
      <c r="H64" s="179">
        <v>360</v>
      </c>
      <c r="I64" s="180">
        <f t="shared" si="1"/>
        <v>80</v>
      </c>
      <c r="J64" s="181">
        <f t="shared" si="2"/>
        <v>80</v>
      </c>
      <c r="K64" s="182"/>
    </row>
    <row r="65" spans="1:11" ht="13.8" x14ac:dyDescent="0.25">
      <c r="A65" s="268"/>
      <c r="B65" s="147"/>
      <c r="C65" s="177">
        <v>4300</v>
      </c>
      <c r="D65" s="247" t="s">
        <v>22</v>
      </c>
      <c r="E65" s="179">
        <v>18283</v>
      </c>
      <c r="F65" s="179">
        <v>18283</v>
      </c>
      <c r="G65" s="180">
        <f t="shared" si="0"/>
        <v>100</v>
      </c>
      <c r="H65" s="179">
        <v>21844</v>
      </c>
      <c r="I65" s="180">
        <f t="shared" si="1"/>
        <v>119.47710988349833</v>
      </c>
      <c r="J65" s="181">
        <f t="shared" si="2"/>
        <v>119.47710988349833</v>
      </c>
      <c r="K65" s="182"/>
    </row>
    <row r="66" spans="1:11" ht="13.8" hidden="1" x14ac:dyDescent="0.25">
      <c r="A66" s="268"/>
      <c r="B66" s="147"/>
      <c r="C66" s="177">
        <v>4350</v>
      </c>
      <c r="D66" s="251" t="s">
        <v>49</v>
      </c>
      <c r="E66" s="179"/>
      <c r="F66" s="179"/>
      <c r="G66" s="180" t="e">
        <f t="shared" si="0"/>
        <v>#DIV/0!</v>
      </c>
      <c r="H66" s="179"/>
      <c r="I66" s="180" t="e">
        <f t="shared" si="1"/>
        <v>#DIV/0!</v>
      </c>
      <c r="J66" s="181" t="e">
        <f t="shared" si="2"/>
        <v>#DIV/0!</v>
      </c>
      <c r="K66" s="182"/>
    </row>
    <row r="67" spans="1:11" ht="17.25" customHeight="1" x14ac:dyDescent="0.25">
      <c r="A67" s="268"/>
      <c r="B67" s="147"/>
      <c r="C67" s="177">
        <v>4360</v>
      </c>
      <c r="D67" s="776" t="s">
        <v>227</v>
      </c>
      <c r="E67" s="179">
        <v>1800</v>
      </c>
      <c r="F67" s="179">
        <v>1800</v>
      </c>
      <c r="G67" s="180">
        <f t="shared" si="0"/>
        <v>100</v>
      </c>
      <c r="H67" s="179">
        <v>1800</v>
      </c>
      <c r="I67" s="180">
        <f t="shared" si="1"/>
        <v>100</v>
      </c>
      <c r="J67" s="180">
        <f t="shared" si="2"/>
        <v>100</v>
      </c>
      <c r="K67" s="182"/>
    </row>
    <row r="68" spans="1:11" ht="12.75" customHeight="1" x14ac:dyDescent="0.25">
      <c r="A68" s="268"/>
      <c r="B68" s="147"/>
      <c r="C68" s="177">
        <v>4410</v>
      </c>
      <c r="D68" s="251" t="s">
        <v>54</v>
      </c>
      <c r="E68" s="179">
        <v>1200</v>
      </c>
      <c r="F68" s="179">
        <v>1200</v>
      </c>
      <c r="G68" s="180">
        <f t="shared" si="0"/>
        <v>100</v>
      </c>
      <c r="H68" s="179">
        <v>1500</v>
      </c>
      <c r="I68" s="180">
        <f t="shared" si="1"/>
        <v>125</v>
      </c>
      <c r="J68" s="181">
        <f t="shared" si="2"/>
        <v>125</v>
      </c>
      <c r="K68" s="182"/>
    </row>
    <row r="69" spans="1:11" ht="13.8" x14ac:dyDescent="0.25">
      <c r="A69" s="268"/>
      <c r="B69" s="147"/>
      <c r="C69" s="177">
        <v>4440</v>
      </c>
      <c r="D69" s="251" t="s">
        <v>55</v>
      </c>
      <c r="E69" s="179">
        <v>11171</v>
      </c>
      <c r="F69" s="179">
        <v>11171</v>
      </c>
      <c r="G69" s="180">
        <f t="shared" ref="G69:G78" si="9">SUM(F69/E69*100)</f>
        <v>100</v>
      </c>
      <c r="H69" s="179">
        <v>11653</v>
      </c>
      <c r="I69" s="180">
        <f t="shared" si="1"/>
        <v>104.31474353236057</v>
      </c>
      <c r="J69" s="181">
        <f t="shared" si="2"/>
        <v>104.31474353236057</v>
      </c>
      <c r="K69" s="182"/>
    </row>
    <row r="70" spans="1:11" ht="13.8" hidden="1" x14ac:dyDescent="0.25">
      <c r="A70" s="268"/>
      <c r="B70" s="147"/>
      <c r="C70" s="155">
        <v>4610</v>
      </c>
      <c r="D70" s="251" t="s">
        <v>93</v>
      </c>
      <c r="E70" s="159"/>
      <c r="F70" s="159"/>
      <c r="G70" s="160" t="e">
        <f t="shared" si="9"/>
        <v>#DIV/0!</v>
      </c>
      <c r="H70" s="159"/>
      <c r="I70" s="180" t="e">
        <f t="shared" si="1"/>
        <v>#DIV/0!</v>
      </c>
      <c r="J70" s="249" t="e">
        <f t="shared" si="2"/>
        <v>#DIV/0!</v>
      </c>
      <c r="K70" s="161"/>
    </row>
    <row r="71" spans="1:11" ht="27.6" x14ac:dyDescent="0.25">
      <c r="A71" s="268"/>
      <c r="B71" s="147"/>
      <c r="C71" s="490">
        <v>4700</v>
      </c>
      <c r="D71" s="515" t="s">
        <v>60</v>
      </c>
      <c r="E71" s="530">
        <v>2700</v>
      </c>
      <c r="F71" s="530">
        <v>2700</v>
      </c>
      <c r="G71" s="492">
        <f t="shared" si="9"/>
        <v>100</v>
      </c>
      <c r="H71" s="530">
        <v>2700</v>
      </c>
      <c r="I71" s="492">
        <f t="shared" si="1"/>
        <v>100</v>
      </c>
      <c r="J71" s="492">
        <f t="shared" si="2"/>
        <v>100</v>
      </c>
      <c r="K71" s="494"/>
    </row>
    <row r="72" spans="1:11" ht="13.8" hidden="1" x14ac:dyDescent="0.25">
      <c r="A72" s="268"/>
      <c r="B72" s="147"/>
      <c r="C72" s="531"/>
      <c r="D72" s="537" t="s">
        <v>136</v>
      </c>
      <c r="E72" s="538">
        <f>SUM(E73)</f>
        <v>0</v>
      </c>
      <c r="F72" s="538">
        <f>SUM(F73)</f>
        <v>0</v>
      </c>
      <c r="G72" s="539" t="e">
        <f t="shared" si="9"/>
        <v>#DIV/0!</v>
      </c>
      <c r="H72" s="538">
        <f>SUM(H73)</f>
        <v>0</v>
      </c>
      <c r="I72" s="539" t="e">
        <f t="shared" si="1"/>
        <v>#DIV/0!</v>
      </c>
      <c r="J72" s="539" t="e">
        <f t="shared" si="2"/>
        <v>#DIV/0!</v>
      </c>
      <c r="K72" s="540"/>
    </row>
    <row r="73" spans="1:11" ht="13.8" hidden="1" x14ac:dyDescent="0.25">
      <c r="A73" s="268"/>
      <c r="B73" s="147"/>
      <c r="C73" s="155">
        <v>4110</v>
      </c>
      <c r="D73" s="287" t="s">
        <v>42</v>
      </c>
      <c r="E73" s="151"/>
      <c r="F73" s="151"/>
      <c r="G73" s="152" t="e">
        <f t="shared" si="9"/>
        <v>#DIV/0!</v>
      </c>
      <c r="H73" s="151"/>
      <c r="I73" s="152" t="e">
        <f t="shared" si="1"/>
        <v>#DIV/0!</v>
      </c>
      <c r="J73" s="152" t="e">
        <f t="shared" si="2"/>
        <v>#DIV/0!</v>
      </c>
      <c r="K73" s="154"/>
    </row>
    <row r="74" spans="1:11" ht="42" customHeight="1" x14ac:dyDescent="0.25">
      <c r="A74" s="268"/>
      <c r="B74" s="214">
        <v>85220</v>
      </c>
      <c r="C74" s="162"/>
      <c r="D74" s="304" t="s">
        <v>167</v>
      </c>
      <c r="E74" s="138">
        <f>SUM(E75+E80)</f>
        <v>26960</v>
      </c>
      <c r="F74" s="138">
        <f>SUM(F75+F80)</f>
        <v>26960</v>
      </c>
      <c r="G74" s="139">
        <f t="shared" si="9"/>
        <v>100</v>
      </c>
      <c r="H74" s="138">
        <f>SUM(H75+H80)</f>
        <v>28022</v>
      </c>
      <c r="I74" s="139">
        <f t="shared" si="1"/>
        <v>103.93916913946587</v>
      </c>
      <c r="J74" s="139">
        <f t="shared" si="2"/>
        <v>103.93916913946587</v>
      </c>
      <c r="K74" s="212"/>
    </row>
    <row r="75" spans="1:11" ht="13.2" customHeight="1" x14ac:dyDescent="0.25">
      <c r="A75" s="268"/>
      <c r="B75" s="532"/>
      <c r="C75" s="162"/>
      <c r="D75" s="112" t="s">
        <v>154</v>
      </c>
      <c r="E75" s="138">
        <f>SUM(E76:E79)</f>
        <v>26960</v>
      </c>
      <c r="F75" s="138">
        <f>SUM(F76:F79)</f>
        <v>26960</v>
      </c>
      <c r="G75" s="139">
        <f t="shared" si="9"/>
        <v>100</v>
      </c>
      <c r="H75" s="138">
        <f>SUM(H76:H79)</f>
        <v>28022</v>
      </c>
      <c r="I75" s="139">
        <f t="shared" si="1"/>
        <v>103.93916913946587</v>
      </c>
      <c r="J75" s="139">
        <f t="shared" si="2"/>
        <v>103.93916913946587</v>
      </c>
      <c r="K75" s="212"/>
    </row>
    <row r="76" spans="1:11" ht="13.2" customHeight="1" x14ac:dyDescent="0.25">
      <c r="A76" s="268"/>
      <c r="B76" s="532"/>
      <c r="C76" s="1439">
        <v>4110</v>
      </c>
      <c r="D76" s="1735" t="s">
        <v>42</v>
      </c>
      <c r="E76" s="1441">
        <v>1085</v>
      </c>
      <c r="F76" s="1441">
        <v>1085</v>
      </c>
      <c r="G76" s="1801">
        <f t="shared" si="0"/>
        <v>100</v>
      </c>
      <c r="H76" s="1441">
        <v>1592</v>
      </c>
      <c r="I76" s="1442">
        <f t="shared" ref="I76" si="10">SUM(H76/F76*100)</f>
        <v>146.72811059907832</v>
      </c>
      <c r="J76" s="1442">
        <f t="shared" ref="J76" si="11">SUM(H76/E76*100)</f>
        <v>146.72811059907832</v>
      </c>
      <c r="K76" s="1443"/>
    </row>
    <row r="77" spans="1:11" ht="12.75" customHeight="1" x14ac:dyDescent="0.25">
      <c r="A77" s="268"/>
      <c r="B77" s="532"/>
      <c r="C77" s="177">
        <v>4170</v>
      </c>
      <c r="D77" s="251" t="s">
        <v>45</v>
      </c>
      <c r="E77" s="1802">
        <v>8155</v>
      </c>
      <c r="F77" s="1802">
        <v>8155</v>
      </c>
      <c r="G77" s="1803">
        <f t="shared" si="9"/>
        <v>100</v>
      </c>
      <c r="H77" s="1802">
        <v>9240</v>
      </c>
      <c r="I77" s="1803">
        <f t="shared" si="1"/>
        <v>113.30472103004293</v>
      </c>
      <c r="J77" s="1804">
        <f t="shared" si="2"/>
        <v>113.30472103004293</v>
      </c>
      <c r="K77" s="1805"/>
    </row>
    <row r="78" spans="1:11" ht="12.75" customHeight="1" x14ac:dyDescent="0.25">
      <c r="A78" s="268"/>
      <c r="B78" s="532"/>
      <c r="C78" s="177">
        <v>4210</v>
      </c>
      <c r="D78" s="251" t="s">
        <v>31</v>
      </c>
      <c r="E78" s="1802">
        <v>110</v>
      </c>
      <c r="F78" s="1802">
        <v>110</v>
      </c>
      <c r="G78" s="1803">
        <f t="shared" si="9"/>
        <v>100</v>
      </c>
      <c r="H78" s="1802">
        <v>150</v>
      </c>
      <c r="I78" s="1803">
        <f t="shared" si="1"/>
        <v>136.36363636363635</v>
      </c>
      <c r="J78" s="1803">
        <f t="shared" si="2"/>
        <v>136.36363636363635</v>
      </c>
      <c r="K78" s="1805"/>
    </row>
    <row r="79" spans="1:11" ht="13.8" x14ac:dyDescent="0.25">
      <c r="A79" s="268"/>
      <c r="B79" s="904"/>
      <c r="C79" s="490">
        <v>4300</v>
      </c>
      <c r="D79" s="1526" t="s">
        <v>22</v>
      </c>
      <c r="E79" s="530">
        <v>17610</v>
      </c>
      <c r="F79" s="530">
        <v>17610</v>
      </c>
      <c r="G79" s="492">
        <f t="shared" ref="G79:G84" si="12">SUM(F79/E79*100)</f>
        <v>100</v>
      </c>
      <c r="H79" s="530">
        <v>17040</v>
      </c>
      <c r="I79" s="492">
        <f t="shared" si="1"/>
        <v>96.763202725724014</v>
      </c>
      <c r="J79" s="1288">
        <f t="shared" si="2"/>
        <v>96.763202725724014</v>
      </c>
      <c r="K79" s="494"/>
    </row>
    <row r="80" spans="1:11" ht="15" hidden="1" customHeight="1" x14ac:dyDescent="0.25">
      <c r="A80" s="268"/>
      <c r="B80" s="532"/>
      <c r="C80" s="298"/>
      <c r="D80" s="210" t="s">
        <v>136</v>
      </c>
      <c r="E80" s="205">
        <f>SUM(E81:E81)</f>
        <v>0</v>
      </c>
      <c r="F80" s="205">
        <f>SUM(F81:F81)</f>
        <v>0</v>
      </c>
      <c r="G80" s="206" t="e">
        <f t="shared" si="12"/>
        <v>#DIV/0!</v>
      </c>
      <c r="H80" s="205">
        <f>SUM(H81:H81)</f>
        <v>0</v>
      </c>
      <c r="I80" s="206" t="e">
        <f t="shared" si="1"/>
        <v>#DIV/0!</v>
      </c>
      <c r="J80" s="207" t="e">
        <f t="shared" si="2"/>
        <v>#DIV/0!</v>
      </c>
      <c r="K80" s="208"/>
    </row>
    <row r="81" spans="1:11" ht="58.5" hidden="1" customHeight="1" x14ac:dyDescent="0.25">
      <c r="A81" s="268"/>
      <c r="B81" s="532"/>
      <c r="C81" s="436" t="s">
        <v>72</v>
      </c>
      <c r="D81" s="832" t="s">
        <v>73</v>
      </c>
      <c r="E81" s="294"/>
      <c r="F81" s="294"/>
      <c r="G81" s="202" t="e">
        <f t="shared" si="12"/>
        <v>#DIV/0!</v>
      </c>
      <c r="H81" s="294"/>
      <c r="I81" s="202" t="e">
        <f t="shared" si="1"/>
        <v>#DIV/0!</v>
      </c>
      <c r="J81" s="296" t="e">
        <f t="shared" si="2"/>
        <v>#DIV/0!</v>
      </c>
      <c r="K81" s="297"/>
    </row>
    <row r="82" spans="1:11" ht="15" hidden="1" customHeight="1" x14ac:dyDescent="0.25">
      <c r="A82" s="268"/>
      <c r="B82" s="214">
        <v>85233</v>
      </c>
      <c r="C82" s="214"/>
      <c r="D82" s="304" t="s">
        <v>168</v>
      </c>
      <c r="E82" s="138">
        <f>SUM(E83+E85)</f>
        <v>0</v>
      </c>
      <c r="F82" s="138">
        <f>SUM(F83+F85)</f>
        <v>0</v>
      </c>
      <c r="G82" s="139" t="e">
        <f t="shared" si="12"/>
        <v>#DIV/0!</v>
      </c>
      <c r="H82" s="138">
        <f>SUM(H83+H85)</f>
        <v>0</v>
      </c>
      <c r="I82" s="139" t="e">
        <f t="shared" si="1"/>
        <v>#DIV/0!</v>
      </c>
      <c r="J82" s="139" t="e">
        <f t="shared" si="2"/>
        <v>#DIV/0!</v>
      </c>
      <c r="K82" s="212"/>
    </row>
    <row r="83" spans="1:11" ht="15" hidden="1" customHeight="1" x14ac:dyDescent="0.25">
      <c r="A83" s="268"/>
      <c r="B83" s="541"/>
      <c r="C83" s="214"/>
      <c r="D83" s="112" t="s">
        <v>153</v>
      </c>
      <c r="E83" s="138">
        <f>SUM(E84:E84)</f>
        <v>0</v>
      </c>
      <c r="F83" s="138">
        <f>SUM(F84:F84)</f>
        <v>0</v>
      </c>
      <c r="G83" s="139" t="e">
        <f t="shared" si="12"/>
        <v>#DIV/0!</v>
      </c>
      <c r="H83" s="138">
        <f>SUM(H84:H84)</f>
        <v>0</v>
      </c>
      <c r="I83" s="139" t="e">
        <f t="shared" si="1"/>
        <v>#DIV/0!</v>
      </c>
      <c r="J83" s="139" t="e">
        <f t="shared" si="2"/>
        <v>#DIV/0!</v>
      </c>
      <c r="K83" s="212"/>
    </row>
    <row r="84" spans="1:11" ht="31.5" hidden="1" customHeight="1" x14ac:dyDescent="0.25">
      <c r="A84" s="268"/>
      <c r="B84" s="147"/>
      <c r="C84" s="222">
        <v>4700</v>
      </c>
      <c r="D84" s="223" t="s">
        <v>60</v>
      </c>
      <c r="E84" s="224"/>
      <c r="F84" s="224"/>
      <c r="G84" s="302" t="e">
        <f t="shared" si="12"/>
        <v>#DIV/0!</v>
      </c>
      <c r="H84" s="224"/>
      <c r="I84" s="302" t="e">
        <f t="shared" si="1"/>
        <v>#DIV/0!</v>
      </c>
      <c r="J84" s="302" t="e">
        <f t="shared" si="2"/>
        <v>#DIV/0!</v>
      </c>
      <c r="K84" s="226"/>
    </row>
    <row r="85" spans="1:11" ht="15" hidden="1" customHeight="1" x14ac:dyDescent="0.25">
      <c r="A85" s="268"/>
      <c r="B85" s="147"/>
      <c r="C85" s="298"/>
      <c r="D85" s="112" t="s">
        <v>136</v>
      </c>
      <c r="E85" s="205">
        <f>SUM(E86:E88)</f>
        <v>0</v>
      </c>
      <c r="F85" s="205">
        <f>SUM(F86:F88)</f>
        <v>0</v>
      </c>
      <c r="G85" s="206"/>
      <c r="H85" s="205">
        <f>SUM(H86:H88)</f>
        <v>0</v>
      </c>
      <c r="I85" s="206"/>
      <c r="J85" s="206"/>
      <c r="K85" s="208"/>
    </row>
    <row r="86" spans="1:11" ht="12.75" hidden="1" customHeight="1" x14ac:dyDescent="0.25">
      <c r="A86" s="268"/>
      <c r="B86" s="147"/>
      <c r="C86" s="177">
        <v>4300</v>
      </c>
      <c r="D86" s="247" t="s">
        <v>22</v>
      </c>
      <c r="E86" s="151"/>
      <c r="F86" s="151"/>
      <c r="G86" s="152"/>
      <c r="H86" s="151"/>
      <c r="I86" s="152"/>
      <c r="J86" s="152"/>
      <c r="K86" s="154"/>
    </row>
    <row r="87" spans="1:11" ht="12.75" hidden="1" customHeight="1" x14ac:dyDescent="0.25">
      <c r="A87" s="268"/>
      <c r="B87" s="147"/>
      <c r="C87" s="177">
        <v>4410</v>
      </c>
      <c r="D87" s="251" t="s">
        <v>54</v>
      </c>
      <c r="E87" s="179"/>
      <c r="F87" s="179"/>
      <c r="G87" s="180"/>
      <c r="H87" s="179"/>
      <c r="I87" s="180"/>
      <c r="J87" s="180"/>
      <c r="K87" s="182"/>
    </row>
    <row r="88" spans="1:11" ht="27" hidden="1" customHeight="1" x14ac:dyDescent="0.25">
      <c r="A88" s="268"/>
      <c r="B88" s="147"/>
      <c r="C88" s="155">
        <v>4700</v>
      </c>
      <c r="D88" s="156" t="s">
        <v>60</v>
      </c>
      <c r="E88" s="151"/>
      <c r="F88" s="151"/>
      <c r="G88" s="152"/>
      <c r="H88" s="151"/>
      <c r="I88" s="152"/>
      <c r="J88" s="152"/>
      <c r="K88" s="154"/>
    </row>
    <row r="89" spans="1:11" ht="27" hidden="1" customHeight="1" x14ac:dyDescent="0.25">
      <c r="A89" s="268"/>
      <c r="B89" s="828">
        <v>85278</v>
      </c>
      <c r="C89" s="828"/>
      <c r="D89" s="919" t="s">
        <v>253</v>
      </c>
      <c r="E89" s="869">
        <f>SUM(E90)</f>
        <v>0</v>
      </c>
      <c r="F89" s="869">
        <f>SUM(F90)</f>
        <v>0</v>
      </c>
      <c r="G89" s="139" t="e">
        <f t="shared" ref="G89:G90" si="13">SUM(F89/E89*100)</f>
        <v>#DIV/0!</v>
      </c>
      <c r="H89" s="869">
        <f>SUM(H90)</f>
        <v>0</v>
      </c>
      <c r="I89" s="139" t="e">
        <f t="shared" ref="I89:I90" si="14">SUM(H89/F89*100)</f>
        <v>#DIV/0!</v>
      </c>
      <c r="J89" s="139" t="e">
        <f t="shared" ref="J89:J90" si="15">SUM(H89/E89*100)</f>
        <v>#DIV/0!</v>
      </c>
      <c r="K89" s="849"/>
    </row>
    <row r="90" spans="1:11" ht="52.2" hidden="1" customHeight="1" x14ac:dyDescent="0.25">
      <c r="A90" s="268"/>
      <c r="B90" s="147"/>
      <c r="C90" s="298">
        <v>2710</v>
      </c>
      <c r="D90" s="219" t="s">
        <v>98</v>
      </c>
      <c r="E90" s="299"/>
      <c r="F90" s="299"/>
      <c r="G90" s="152" t="e">
        <f t="shared" si="13"/>
        <v>#DIV/0!</v>
      </c>
      <c r="H90" s="299"/>
      <c r="I90" s="152" t="e">
        <f t="shared" si="14"/>
        <v>#DIV/0!</v>
      </c>
      <c r="J90" s="153" t="e">
        <f t="shared" si="15"/>
        <v>#DIV/0!</v>
      </c>
      <c r="K90" s="1125"/>
    </row>
    <row r="91" spans="1:11" ht="15" customHeight="1" x14ac:dyDescent="0.25">
      <c r="A91" s="268"/>
      <c r="B91" s="214">
        <v>85295</v>
      </c>
      <c r="C91" s="214"/>
      <c r="D91" s="112" t="s">
        <v>71</v>
      </c>
      <c r="E91" s="138">
        <f>SUM(E92+E97)</f>
        <v>6665</v>
      </c>
      <c r="F91" s="138">
        <f>SUM(F92+F97)</f>
        <v>6665</v>
      </c>
      <c r="G91" s="139">
        <f t="shared" si="0"/>
        <v>100</v>
      </c>
      <c r="H91" s="138">
        <f>SUM(H92+H97)</f>
        <v>7000</v>
      </c>
      <c r="I91" s="139">
        <f t="shared" si="1"/>
        <v>105.02625656414104</v>
      </c>
      <c r="J91" s="139">
        <f t="shared" si="2"/>
        <v>105.02625656414104</v>
      </c>
      <c r="K91" s="212"/>
    </row>
    <row r="92" spans="1:11" ht="15" hidden="1" customHeight="1" x14ac:dyDescent="0.25">
      <c r="A92" s="268"/>
      <c r="B92" s="87"/>
      <c r="C92" s="214"/>
      <c r="D92" s="112" t="s">
        <v>154</v>
      </c>
      <c r="E92" s="138">
        <f>SUM(E93:E96)</f>
        <v>0</v>
      </c>
      <c r="F92" s="138">
        <f>SUM(F93:F96)</f>
        <v>0</v>
      </c>
      <c r="G92" s="139"/>
      <c r="H92" s="138">
        <f>SUM(H93:H96)</f>
        <v>0</v>
      </c>
      <c r="I92" s="139"/>
      <c r="J92" s="139"/>
      <c r="K92" s="212"/>
    </row>
    <row r="93" spans="1:11" ht="12.75" hidden="1" customHeight="1" x14ac:dyDescent="0.25">
      <c r="A93" s="268"/>
      <c r="B93" s="87"/>
      <c r="C93" s="913">
        <v>4010</v>
      </c>
      <c r="D93" s="867" t="s">
        <v>39</v>
      </c>
      <c r="E93" s="151"/>
      <c r="F93" s="151"/>
      <c r="G93" s="152"/>
      <c r="H93" s="151"/>
      <c r="I93" s="152"/>
      <c r="J93" s="152"/>
      <c r="K93" s="154"/>
    </row>
    <row r="94" spans="1:11" ht="12.75" hidden="1" customHeight="1" x14ac:dyDescent="0.25">
      <c r="A94" s="268"/>
      <c r="B94" s="87"/>
      <c r="C94" s="177">
        <v>4110</v>
      </c>
      <c r="D94" s="251" t="s">
        <v>42</v>
      </c>
      <c r="E94" s="179"/>
      <c r="F94" s="179"/>
      <c r="G94" s="180"/>
      <c r="H94" s="179"/>
      <c r="I94" s="180"/>
      <c r="J94" s="180"/>
      <c r="K94" s="182"/>
    </row>
    <row r="95" spans="1:11" ht="12.75" hidden="1" customHeight="1" x14ac:dyDescent="0.25">
      <c r="A95" s="268"/>
      <c r="B95" s="87"/>
      <c r="C95" s="177">
        <v>4120</v>
      </c>
      <c r="D95" s="251" t="s">
        <v>43</v>
      </c>
      <c r="E95" s="151"/>
      <c r="F95" s="151"/>
      <c r="G95" s="152"/>
      <c r="H95" s="151"/>
      <c r="I95" s="152"/>
      <c r="J95" s="152"/>
      <c r="K95" s="154"/>
    </row>
    <row r="96" spans="1:11" ht="12.75" hidden="1" customHeight="1" x14ac:dyDescent="0.25">
      <c r="A96" s="268"/>
      <c r="B96" s="87"/>
      <c r="C96" s="155">
        <v>4300</v>
      </c>
      <c r="D96" s="1527" t="s">
        <v>22</v>
      </c>
      <c r="E96" s="159"/>
      <c r="F96" s="159"/>
      <c r="G96" s="160"/>
      <c r="H96" s="159"/>
      <c r="I96" s="160"/>
      <c r="J96" s="160"/>
      <c r="K96" s="161"/>
    </row>
    <row r="97" spans="1:11" ht="15" customHeight="1" x14ac:dyDescent="0.25">
      <c r="A97" s="268"/>
      <c r="B97" s="269"/>
      <c r="C97" s="1301"/>
      <c r="D97" s="1300" t="s">
        <v>136</v>
      </c>
      <c r="E97" s="1249">
        <f>SUM(E98:E102)</f>
        <v>6665</v>
      </c>
      <c r="F97" s="1249">
        <f>SUM(F98:F102)</f>
        <v>6665</v>
      </c>
      <c r="G97" s="1248">
        <f t="shared" si="0"/>
        <v>100</v>
      </c>
      <c r="H97" s="1249">
        <f>SUM(H98:H102)</f>
        <v>7000</v>
      </c>
      <c r="I97" s="1248">
        <f t="shared" si="1"/>
        <v>105.02625656414104</v>
      </c>
      <c r="J97" s="1248">
        <f t="shared" si="2"/>
        <v>105.02625656414104</v>
      </c>
      <c r="K97" s="1303"/>
    </row>
    <row r="98" spans="1:11" ht="83.25" hidden="1" customHeight="1" x14ac:dyDescent="0.25">
      <c r="A98" s="268"/>
      <c r="B98" s="269"/>
      <c r="C98" s="1427" t="s">
        <v>72</v>
      </c>
      <c r="D98" s="1428" t="s">
        <v>73</v>
      </c>
      <c r="E98" s="1429"/>
      <c r="F98" s="1429"/>
      <c r="G98" s="1430" t="e">
        <f t="shared" si="0"/>
        <v>#DIV/0!</v>
      </c>
      <c r="H98" s="1429"/>
      <c r="I98" s="1430" t="e">
        <f t="shared" si="1"/>
        <v>#DIV/0!</v>
      </c>
      <c r="J98" s="1430" t="e">
        <f t="shared" si="2"/>
        <v>#DIV/0!</v>
      </c>
      <c r="K98" s="1397"/>
    </row>
    <row r="99" spans="1:11" ht="78.75" hidden="1" customHeight="1" x14ac:dyDescent="0.25">
      <c r="A99" s="268"/>
      <c r="B99" s="269"/>
      <c r="C99" s="266" t="s">
        <v>72</v>
      </c>
      <c r="D99" s="1273" t="s">
        <v>73</v>
      </c>
      <c r="E99" s="1270"/>
      <c r="F99" s="1270"/>
      <c r="G99" s="1253"/>
      <c r="H99" s="1270"/>
      <c r="I99" s="1253"/>
      <c r="J99" s="1253"/>
      <c r="K99" s="1259"/>
    </row>
    <row r="100" spans="1:11" ht="18" hidden="1" customHeight="1" x14ac:dyDescent="0.25">
      <c r="A100" s="268"/>
      <c r="B100" s="269"/>
      <c r="C100" s="177">
        <v>4170</v>
      </c>
      <c r="D100" s="251" t="s">
        <v>45</v>
      </c>
      <c r="E100" s="179"/>
      <c r="F100" s="179"/>
      <c r="G100" s="180"/>
      <c r="H100" s="179"/>
      <c r="I100" s="180"/>
      <c r="J100" s="180"/>
      <c r="K100" s="182"/>
    </row>
    <row r="101" spans="1:11" ht="17.25" hidden="1" customHeight="1" x14ac:dyDescent="0.25">
      <c r="A101" s="268"/>
      <c r="B101" s="269"/>
      <c r="C101" s="266" t="s">
        <v>30</v>
      </c>
      <c r="D101" s="251" t="s">
        <v>31</v>
      </c>
      <c r="E101" s="179"/>
      <c r="F101" s="179"/>
      <c r="G101" s="180"/>
      <c r="H101" s="179"/>
      <c r="I101" s="180"/>
      <c r="J101" s="180"/>
      <c r="K101" s="182"/>
    </row>
    <row r="102" spans="1:11" ht="14.4" thickBot="1" x14ac:dyDescent="0.3">
      <c r="A102" s="434"/>
      <c r="B102" s="855"/>
      <c r="C102" s="123">
        <v>4440</v>
      </c>
      <c r="D102" s="124" t="s">
        <v>55</v>
      </c>
      <c r="E102" s="127">
        <v>6665</v>
      </c>
      <c r="F102" s="127">
        <v>6665</v>
      </c>
      <c r="G102" s="801">
        <f t="shared" si="0"/>
        <v>100</v>
      </c>
      <c r="H102" s="127">
        <v>7000</v>
      </c>
      <c r="I102" s="128">
        <f>SUM(H102/F102*100)</f>
        <v>105.02625656414104</v>
      </c>
      <c r="J102" s="128">
        <f>SUM(H102/E102*100)</f>
        <v>105.02625656414104</v>
      </c>
      <c r="K102" s="254"/>
    </row>
    <row r="103" spans="1:11" x14ac:dyDescent="0.25">
      <c r="B103" s="11"/>
      <c r="C103" s="12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B104" s="11"/>
      <c r="C104" s="12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B105" s="11"/>
      <c r="C105" s="12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B106" s="11"/>
      <c r="C106" s="12"/>
      <c r="D106" s="11"/>
      <c r="E106" s="11"/>
      <c r="F106" s="11"/>
      <c r="G106" s="11"/>
      <c r="H106" s="11"/>
      <c r="I106" s="11"/>
      <c r="J106" s="11"/>
      <c r="K106" s="11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3" firstPageNumber="0" fitToHeight="0" orientation="landscape" r:id="rId1"/>
  <headerFooter alignWithMargins="0"/>
  <rowBreaks count="1" manualBreakCount="1">
    <brk id="46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view="pageBreakPreview" zoomScale="99" zoomScaleNormal="100" zoomScaleSheetLayoutView="99" workbookViewId="0">
      <pane xSplit="3" ySplit="10" topLeftCell="D36" activePane="bottomRight" state="frozen"/>
      <selection pane="topRight" activeCell="D1" sqref="D1"/>
      <selection pane="bottomLeft" activeCell="A20" sqref="A20"/>
      <selection pane="bottomRight" activeCell="H39" sqref="H39"/>
    </sheetView>
  </sheetViews>
  <sheetFormatPr defaultColWidth="9.109375" defaultRowHeight="13.2" x14ac:dyDescent="0.25"/>
  <cols>
    <col min="1" max="1" width="5.33203125" style="1" customWidth="1"/>
    <col min="2" max="2" width="8.6640625" style="1" customWidth="1"/>
    <col min="3" max="3" width="5.6640625" style="2" customWidth="1"/>
    <col min="4" max="4" width="44.6640625" style="3" customWidth="1"/>
    <col min="5" max="5" width="14.6640625" style="3" customWidth="1"/>
    <col min="6" max="6" width="14.6640625" style="1" customWidth="1"/>
    <col min="7" max="7" width="11.109375" style="1" bestFit="1" customWidth="1"/>
    <col min="8" max="8" width="14.6640625" style="1" customWidth="1"/>
    <col min="9" max="10" width="11.109375" style="1" bestFit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51"/>
      <c r="I1" s="51"/>
      <c r="J1" s="51"/>
      <c r="K1" s="52"/>
    </row>
    <row r="2" spans="1:11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51"/>
      <c r="K2" s="52"/>
    </row>
    <row r="3" spans="1:11" ht="13.8" x14ac:dyDescent="0.25">
      <c r="A3" s="49"/>
      <c r="B3" s="49"/>
      <c r="C3" s="50"/>
      <c r="D3" s="49"/>
      <c r="E3" s="49"/>
      <c r="F3" s="49"/>
      <c r="G3" s="49"/>
      <c r="H3" s="51"/>
      <c r="I3" s="51"/>
      <c r="J3" s="51"/>
      <c r="K3" s="52"/>
    </row>
    <row r="4" spans="1:11" ht="13.8" x14ac:dyDescent="0.25">
      <c r="A4" s="49"/>
      <c r="B4" s="49"/>
      <c r="C4" s="50"/>
      <c r="D4" s="91" t="s">
        <v>290</v>
      </c>
      <c r="E4" s="91"/>
      <c r="F4" s="49"/>
      <c r="G4" s="49"/>
      <c r="H4" s="49"/>
      <c r="I4" s="49"/>
      <c r="J4" s="49"/>
      <c r="K4" s="49"/>
    </row>
    <row r="5" spans="1:11" ht="13.8" x14ac:dyDescent="0.25">
      <c r="A5" s="49"/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1" ht="13.8" x14ac:dyDescent="0.25">
      <c r="A6" s="57"/>
      <c r="B6" s="92"/>
      <c r="C6" s="59"/>
      <c r="D6" s="1973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92"/>
    </row>
    <row r="7" spans="1:11" ht="13.8" x14ac:dyDescent="0.25">
      <c r="A7" s="63" t="s">
        <v>6</v>
      </c>
      <c r="B7" s="65" t="s">
        <v>7</v>
      </c>
      <c r="C7" s="65" t="s">
        <v>8</v>
      </c>
      <c r="D7" s="1973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7" t="s">
        <v>15</v>
      </c>
    </row>
    <row r="8" spans="1:11" ht="13.8" x14ac:dyDescent="0.25">
      <c r="A8" s="63"/>
      <c r="B8" s="65"/>
      <c r="C8" s="65"/>
      <c r="D8" s="1973"/>
      <c r="E8" s="66" t="s">
        <v>262</v>
      </c>
      <c r="F8" s="67" t="s">
        <v>277</v>
      </c>
      <c r="G8" s="67" t="s">
        <v>16</v>
      </c>
      <c r="H8" s="67" t="s">
        <v>278</v>
      </c>
      <c r="I8" s="67" t="s">
        <v>16</v>
      </c>
      <c r="J8" s="67" t="s">
        <v>16</v>
      </c>
      <c r="K8" s="1060"/>
    </row>
    <row r="9" spans="1:11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3">
        <v>11</v>
      </c>
    </row>
    <row r="10" spans="1:11" s="20" customFormat="1" ht="31.5" customHeight="1" thickTop="1" thickBot="1" x14ac:dyDescent="0.3">
      <c r="A10" s="396">
        <v>853</v>
      </c>
      <c r="B10" s="398"/>
      <c r="C10" s="398"/>
      <c r="D10" s="542" t="s">
        <v>169</v>
      </c>
      <c r="E10" s="88">
        <f>SUM(E11+E16+E33+E54)</f>
        <v>3522008.2</v>
      </c>
      <c r="F10" s="88">
        <f>SUM(F11+F16+F33+F54)</f>
        <v>3522008.2</v>
      </c>
      <c r="G10" s="88">
        <f t="shared" ref="G10:G33" si="0">SUM(F10/E10*100)</f>
        <v>100</v>
      </c>
      <c r="H10" s="43">
        <f>SUM(H11+H16+H33+H54)</f>
        <v>2611001</v>
      </c>
      <c r="I10" s="399">
        <f>SUM(H10/F10*100)</f>
        <v>74.133870557144064</v>
      </c>
      <c r="J10" s="543">
        <f t="shared" ref="J10:J35" si="1">SUM(H10/E10*100)</f>
        <v>74.133870557144064</v>
      </c>
      <c r="K10" s="1061"/>
    </row>
    <row r="11" spans="1:11" s="20" customFormat="1" ht="29.25" customHeight="1" x14ac:dyDescent="0.25">
      <c r="A11" s="1655"/>
      <c r="B11" s="90">
        <v>85311</v>
      </c>
      <c r="C11" s="90"/>
      <c r="D11" s="217" t="s">
        <v>170</v>
      </c>
      <c r="E11" s="80">
        <f>SUM(E12:E15)</f>
        <v>59320</v>
      </c>
      <c r="F11" s="80">
        <f>SUM(F12:F15)</f>
        <v>59320</v>
      </c>
      <c r="G11" s="81">
        <f t="shared" si="0"/>
        <v>100</v>
      </c>
      <c r="H11" s="82">
        <f>SUM(H12:H15)</f>
        <v>68320</v>
      </c>
      <c r="I11" s="84">
        <f>SUM(H11/F11*100)</f>
        <v>115.17194875252865</v>
      </c>
      <c r="J11" s="84">
        <f t="shared" si="1"/>
        <v>115.17194875252865</v>
      </c>
      <c r="K11" s="146"/>
    </row>
    <row r="12" spans="1:11" s="20" customFormat="1" ht="42" hidden="1" customHeight="1" x14ac:dyDescent="0.25">
      <c r="A12" s="1655"/>
      <c r="B12" s="87"/>
      <c r="C12" s="147">
        <v>2580</v>
      </c>
      <c r="D12" s="1109" t="s">
        <v>171</v>
      </c>
      <c r="E12" s="149"/>
      <c r="F12" s="149"/>
      <c r="G12" s="150" t="e">
        <f t="shared" si="0"/>
        <v>#DIV/0!</v>
      </c>
      <c r="H12" s="151"/>
      <c r="I12" s="152" t="e">
        <f>SUM(H12/F12*100)</f>
        <v>#DIV/0!</v>
      </c>
      <c r="J12" s="153" t="e">
        <f t="shared" si="1"/>
        <v>#DIV/0!</v>
      </c>
      <c r="K12" s="269"/>
    </row>
    <row r="13" spans="1:11" s="20" customFormat="1" ht="67.5" hidden="1" customHeight="1" x14ac:dyDescent="0.25">
      <c r="A13" s="1655"/>
      <c r="B13" s="87"/>
      <c r="C13" s="282">
        <v>2320</v>
      </c>
      <c r="D13" s="914" t="s">
        <v>163</v>
      </c>
      <c r="E13" s="149"/>
      <c r="F13" s="149"/>
      <c r="G13" s="180" t="e">
        <f t="shared" si="0"/>
        <v>#DIV/0!</v>
      </c>
      <c r="H13" s="151"/>
      <c r="I13" s="152"/>
      <c r="J13" s="153"/>
      <c r="K13" s="269"/>
    </row>
    <row r="14" spans="1:11" s="20" customFormat="1" ht="70.5" customHeight="1" x14ac:dyDescent="0.25">
      <c r="A14" s="1655"/>
      <c r="B14" s="87"/>
      <c r="C14" s="177">
        <v>2830</v>
      </c>
      <c r="D14" s="178" t="s">
        <v>158</v>
      </c>
      <c r="E14" s="221">
        <v>59320</v>
      </c>
      <c r="F14" s="221">
        <v>59320</v>
      </c>
      <c r="G14" s="220">
        <f t="shared" si="0"/>
        <v>100</v>
      </c>
      <c r="H14" s="179">
        <v>68320</v>
      </c>
      <c r="I14" s="180">
        <f>SUM(H14/F14*100)</f>
        <v>115.17194875252865</v>
      </c>
      <c r="J14" s="180">
        <f t="shared" si="1"/>
        <v>115.17194875252865</v>
      </c>
      <c r="K14" s="251"/>
    </row>
    <row r="15" spans="1:11" s="20" customFormat="1" ht="13.5" hidden="1" customHeight="1" x14ac:dyDescent="0.25">
      <c r="A15" s="1655"/>
      <c r="B15" s="87"/>
      <c r="C15" s="222">
        <v>3030</v>
      </c>
      <c r="D15" s="195" t="s">
        <v>27</v>
      </c>
      <c r="E15" s="544"/>
      <c r="F15" s="544"/>
      <c r="G15" s="444" t="e">
        <f t="shared" si="0"/>
        <v>#DIV/0!</v>
      </c>
      <c r="H15" s="224"/>
      <c r="I15" s="302" t="e">
        <f>SUM(H15/F15*100)</f>
        <v>#DIV/0!</v>
      </c>
      <c r="J15" s="545" t="e">
        <f t="shared" si="1"/>
        <v>#DIV/0!</v>
      </c>
      <c r="K15" s="195"/>
    </row>
    <row r="16" spans="1:11" s="9" customFormat="1" ht="27" customHeight="1" x14ac:dyDescent="0.25">
      <c r="A16" s="1655"/>
      <c r="B16" s="214">
        <v>85321</v>
      </c>
      <c r="C16" s="214"/>
      <c r="D16" s="304" t="s">
        <v>172</v>
      </c>
      <c r="E16" s="137">
        <f>SUM(E17:E32)</f>
        <v>211005.19999999998</v>
      </c>
      <c r="F16" s="137">
        <f>SUM(F17:F32)</f>
        <v>211005.19999999998</v>
      </c>
      <c r="G16" s="137">
        <f t="shared" si="0"/>
        <v>100</v>
      </c>
      <c r="H16" s="136">
        <f>SUM(H17:H32)</f>
        <v>175872</v>
      </c>
      <c r="I16" s="139">
        <f t="shared" ref="I16:I107" si="2">SUM(H16/F16*100)</f>
        <v>83.349604654292889</v>
      </c>
      <c r="J16" s="139">
        <f t="shared" si="1"/>
        <v>83.349604654292889</v>
      </c>
      <c r="K16" s="868"/>
    </row>
    <row r="17" spans="1:11" s="9" customFormat="1" ht="16.5" hidden="1" customHeight="1" x14ac:dyDescent="0.25">
      <c r="A17" s="1655"/>
      <c r="B17" s="87"/>
      <c r="C17" s="147">
        <v>3020</v>
      </c>
      <c r="D17" s="283" t="s">
        <v>37</v>
      </c>
      <c r="E17" s="150"/>
      <c r="F17" s="150"/>
      <c r="G17" s="150" t="e">
        <f t="shared" si="0"/>
        <v>#DIV/0!</v>
      </c>
      <c r="H17" s="151"/>
      <c r="I17" s="180" t="e">
        <f t="shared" si="2"/>
        <v>#DIV/0!</v>
      </c>
      <c r="J17" s="153"/>
      <c r="K17" s="269"/>
    </row>
    <row r="18" spans="1:11" ht="12.75" customHeight="1" x14ac:dyDescent="0.25">
      <c r="A18" s="168"/>
      <c r="B18" s="147"/>
      <c r="C18" s="177">
        <v>4010</v>
      </c>
      <c r="D18" s="251" t="s">
        <v>39</v>
      </c>
      <c r="E18" s="427">
        <v>81068</v>
      </c>
      <c r="F18" s="427">
        <v>81068</v>
      </c>
      <c r="G18" s="180">
        <f t="shared" si="0"/>
        <v>100</v>
      </c>
      <c r="H18" s="179">
        <v>82729</v>
      </c>
      <c r="I18" s="180">
        <f t="shared" si="2"/>
        <v>102.04889722208517</v>
      </c>
      <c r="J18" s="181">
        <f t="shared" si="1"/>
        <v>102.04889722208517</v>
      </c>
      <c r="K18" s="170"/>
    </row>
    <row r="19" spans="1:11" ht="12.75" customHeight="1" x14ac:dyDescent="0.25">
      <c r="A19" s="168"/>
      <c r="B19" s="147"/>
      <c r="C19" s="177">
        <v>4040</v>
      </c>
      <c r="D19" s="251" t="s">
        <v>41</v>
      </c>
      <c r="E19" s="427">
        <v>5825</v>
      </c>
      <c r="F19" s="427">
        <v>5825</v>
      </c>
      <c r="G19" s="180">
        <f t="shared" si="0"/>
        <v>100</v>
      </c>
      <c r="H19" s="179">
        <v>6711</v>
      </c>
      <c r="I19" s="180">
        <f t="shared" si="2"/>
        <v>115.21030042918454</v>
      </c>
      <c r="J19" s="181">
        <f t="shared" si="1"/>
        <v>115.21030042918454</v>
      </c>
      <c r="K19" s="170"/>
    </row>
    <row r="20" spans="1:11" ht="12.75" customHeight="1" x14ac:dyDescent="0.25">
      <c r="A20" s="168"/>
      <c r="B20" s="147"/>
      <c r="C20" s="177">
        <v>4110</v>
      </c>
      <c r="D20" s="251" t="s">
        <v>42</v>
      </c>
      <c r="E20" s="427">
        <v>14973</v>
      </c>
      <c r="F20" s="427">
        <v>14973</v>
      </c>
      <c r="G20" s="180">
        <f t="shared" si="0"/>
        <v>100</v>
      </c>
      <c r="H20" s="179">
        <v>15401</v>
      </c>
      <c r="I20" s="180">
        <f t="shared" si="2"/>
        <v>102.85847859480397</v>
      </c>
      <c r="J20" s="181">
        <f t="shared" si="1"/>
        <v>102.85847859480397</v>
      </c>
      <c r="K20" s="170"/>
    </row>
    <row r="21" spans="1:11" ht="27.6" customHeight="1" x14ac:dyDescent="0.25">
      <c r="A21" s="168"/>
      <c r="B21" s="147"/>
      <c r="C21" s="177">
        <v>4120</v>
      </c>
      <c r="D21" s="178" t="s">
        <v>286</v>
      </c>
      <c r="E21" s="427">
        <v>2129</v>
      </c>
      <c r="F21" s="427">
        <v>2129</v>
      </c>
      <c r="G21" s="180">
        <f t="shared" si="0"/>
        <v>100</v>
      </c>
      <c r="H21" s="179">
        <v>2192</v>
      </c>
      <c r="I21" s="180">
        <f t="shared" si="2"/>
        <v>102.95913574448096</v>
      </c>
      <c r="J21" s="181">
        <f t="shared" si="1"/>
        <v>102.95913574448096</v>
      </c>
      <c r="K21" s="170"/>
    </row>
    <row r="22" spans="1:11" ht="12.75" customHeight="1" x14ac:dyDescent="0.25">
      <c r="A22" s="168"/>
      <c r="B22" s="147"/>
      <c r="C22" s="177">
        <v>4170</v>
      </c>
      <c r="D22" s="251" t="s">
        <v>45</v>
      </c>
      <c r="E22" s="427">
        <v>29108</v>
      </c>
      <c r="F22" s="427">
        <v>29108</v>
      </c>
      <c r="G22" s="180">
        <f t="shared" si="0"/>
        <v>100</v>
      </c>
      <c r="H22" s="179">
        <v>23270</v>
      </c>
      <c r="I22" s="180">
        <f t="shared" si="2"/>
        <v>79.943658100865747</v>
      </c>
      <c r="J22" s="181">
        <f t="shared" si="1"/>
        <v>79.943658100865747</v>
      </c>
      <c r="K22" s="170"/>
    </row>
    <row r="23" spans="1:11" ht="12.75" customHeight="1" x14ac:dyDescent="0.25">
      <c r="A23" s="168"/>
      <c r="B23" s="147"/>
      <c r="C23" s="177">
        <v>4210</v>
      </c>
      <c r="D23" s="251" t="s">
        <v>31</v>
      </c>
      <c r="E23" s="427">
        <v>6422.05</v>
      </c>
      <c r="F23" s="427">
        <v>6422.05</v>
      </c>
      <c r="G23" s="180">
        <f t="shared" si="0"/>
        <v>100</v>
      </c>
      <c r="H23" s="179">
        <v>4422</v>
      </c>
      <c r="I23" s="180">
        <f t="shared" si="2"/>
        <v>68.856517778590941</v>
      </c>
      <c r="J23" s="181">
        <f t="shared" si="1"/>
        <v>68.856517778590941</v>
      </c>
      <c r="K23" s="170"/>
    </row>
    <row r="24" spans="1:11" ht="12.75" customHeight="1" x14ac:dyDescent="0.25">
      <c r="A24" s="168"/>
      <c r="B24" s="147"/>
      <c r="C24" s="177">
        <v>4270</v>
      </c>
      <c r="D24" s="251" t="s">
        <v>47</v>
      </c>
      <c r="E24" s="427">
        <v>200</v>
      </c>
      <c r="F24" s="427">
        <v>200</v>
      </c>
      <c r="G24" s="180">
        <f t="shared" si="0"/>
        <v>100</v>
      </c>
      <c r="H24" s="179">
        <v>200</v>
      </c>
      <c r="I24" s="180">
        <f t="shared" si="2"/>
        <v>100</v>
      </c>
      <c r="J24" s="181">
        <f t="shared" si="1"/>
        <v>100</v>
      </c>
      <c r="K24" s="170"/>
    </row>
    <row r="25" spans="1:11" ht="12.75" hidden="1" customHeight="1" x14ac:dyDescent="0.25">
      <c r="A25" s="168"/>
      <c r="B25" s="147"/>
      <c r="C25" s="177">
        <v>4280</v>
      </c>
      <c r="D25" s="251" t="s">
        <v>48</v>
      </c>
      <c r="E25" s="427"/>
      <c r="F25" s="427"/>
      <c r="G25" s="180" t="e">
        <f t="shared" si="0"/>
        <v>#DIV/0!</v>
      </c>
      <c r="H25" s="179"/>
      <c r="I25" s="180" t="e">
        <f t="shared" si="2"/>
        <v>#DIV/0!</v>
      </c>
      <c r="J25" s="181" t="e">
        <f t="shared" si="1"/>
        <v>#DIV/0!</v>
      </c>
      <c r="K25" s="170"/>
    </row>
    <row r="26" spans="1:11" ht="12.75" customHeight="1" x14ac:dyDescent="0.25">
      <c r="A26" s="168"/>
      <c r="B26" s="147"/>
      <c r="C26" s="177">
        <v>4280</v>
      </c>
      <c r="D26" s="251" t="s">
        <v>48</v>
      </c>
      <c r="E26" s="427">
        <v>300</v>
      </c>
      <c r="F26" s="427">
        <v>300</v>
      </c>
      <c r="G26" s="180"/>
      <c r="H26" s="179">
        <v>0</v>
      </c>
      <c r="I26" s="180"/>
      <c r="J26" s="181"/>
      <c r="K26" s="170"/>
    </row>
    <row r="27" spans="1:11" ht="12.75" customHeight="1" x14ac:dyDescent="0.25">
      <c r="A27" s="168"/>
      <c r="B27" s="147"/>
      <c r="C27" s="177">
        <v>4300</v>
      </c>
      <c r="D27" s="247" t="s">
        <v>22</v>
      </c>
      <c r="E27" s="427">
        <v>66718.149999999994</v>
      </c>
      <c r="F27" s="427">
        <v>66718.149999999994</v>
      </c>
      <c r="G27" s="180">
        <f t="shared" si="0"/>
        <v>100</v>
      </c>
      <c r="H27" s="179">
        <v>36592</v>
      </c>
      <c r="I27" s="180">
        <f t="shared" si="2"/>
        <v>54.845645450301006</v>
      </c>
      <c r="J27" s="181">
        <f t="shared" si="1"/>
        <v>54.845645450301006</v>
      </c>
      <c r="K27" s="170"/>
    </row>
    <row r="28" spans="1:11" ht="15.75" customHeight="1" x14ac:dyDescent="0.25">
      <c r="A28" s="168"/>
      <c r="B28" s="147"/>
      <c r="C28" s="177">
        <v>4360</v>
      </c>
      <c r="D28" s="776" t="s">
        <v>227</v>
      </c>
      <c r="E28" s="427">
        <v>920</v>
      </c>
      <c r="F28" s="427">
        <v>920</v>
      </c>
      <c r="G28" s="180">
        <f t="shared" si="0"/>
        <v>100</v>
      </c>
      <c r="H28" s="179">
        <v>920</v>
      </c>
      <c r="I28" s="180">
        <f t="shared" si="2"/>
        <v>100</v>
      </c>
      <c r="J28" s="180">
        <f t="shared" si="1"/>
        <v>100</v>
      </c>
      <c r="K28" s="251"/>
    </row>
    <row r="29" spans="1:11" ht="12.75" hidden="1" customHeight="1" x14ac:dyDescent="0.25">
      <c r="A29" s="168"/>
      <c r="B29" s="147"/>
      <c r="C29" s="177">
        <v>4410</v>
      </c>
      <c r="D29" s="251" t="s">
        <v>54</v>
      </c>
      <c r="E29" s="427"/>
      <c r="F29" s="427"/>
      <c r="G29" s="180" t="e">
        <f t="shared" si="0"/>
        <v>#DIV/0!</v>
      </c>
      <c r="H29" s="179"/>
      <c r="I29" s="180" t="e">
        <f t="shared" si="2"/>
        <v>#DIV/0!</v>
      </c>
      <c r="J29" s="180" t="e">
        <f t="shared" si="1"/>
        <v>#DIV/0!</v>
      </c>
      <c r="K29" s="170"/>
    </row>
    <row r="30" spans="1:11" s="18" customFormat="1" ht="12.75" customHeight="1" x14ac:dyDescent="0.25">
      <c r="A30" s="168"/>
      <c r="B30" s="147"/>
      <c r="C30" s="177">
        <v>4440</v>
      </c>
      <c r="D30" s="251" t="s">
        <v>55</v>
      </c>
      <c r="E30" s="427">
        <v>2702</v>
      </c>
      <c r="F30" s="427">
        <v>2702</v>
      </c>
      <c r="G30" s="180">
        <f t="shared" si="0"/>
        <v>100</v>
      </c>
      <c r="H30" s="179">
        <v>2755</v>
      </c>
      <c r="I30" s="180">
        <f t="shared" si="2"/>
        <v>101.96150999259808</v>
      </c>
      <c r="J30" s="181">
        <f t="shared" si="1"/>
        <v>101.96150999259808</v>
      </c>
      <c r="K30" s="170"/>
    </row>
    <row r="31" spans="1:11" s="18" customFormat="1" ht="25.5" hidden="1" customHeight="1" x14ac:dyDescent="0.25">
      <c r="A31" s="168"/>
      <c r="B31" s="147"/>
      <c r="C31" s="177">
        <v>4700</v>
      </c>
      <c r="D31" s="301" t="s">
        <v>60</v>
      </c>
      <c r="E31" s="427"/>
      <c r="F31" s="427"/>
      <c r="G31" s="180" t="e">
        <f t="shared" si="0"/>
        <v>#DIV/0!</v>
      </c>
      <c r="H31" s="179"/>
      <c r="I31" s="180" t="e">
        <f t="shared" si="2"/>
        <v>#DIV/0!</v>
      </c>
      <c r="J31" s="180" t="e">
        <f t="shared" si="1"/>
        <v>#DIV/0!</v>
      </c>
      <c r="K31" s="251"/>
    </row>
    <row r="32" spans="1:11" s="18" customFormat="1" ht="31.5" customHeight="1" x14ac:dyDescent="0.25">
      <c r="A32" s="168"/>
      <c r="B32" s="1149"/>
      <c r="C32" s="490">
        <v>4700</v>
      </c>
      <c r="D32" s="515" t="s">
        <v>60</v>
      </c>
      <c r="E32" s="491">
        <v>640</v>
      </c>
      <c r="F32" s="491">
        <v>640</v>
      </c>
      <c r="G32" s="492">
        <f t="shared" si="0"/>
        <v>100</v>
      </c>
      <c r="H32" s="530">
        <v>680</v>
      </c>
      <c r="I32" s="492">
        <f t="shared" ref="I32" si="3">SUM(H32/F32*100)</f>
        <v>106.25</v>
      </c>
      <c r="J32" s="491">
        <f t="shared" si="1"/>
        <v>106.25</v>
      </c>
      <c r="K32" s="575"/>
    </row>
    <row r="33" spans="1:11" s="9" customFormat="1" ht="15" customHeight="1" x14ac:dyDescent="0.25">
      <c r="A33" s="1655"/>
      <c r="B33" s="1245">
        <v>85333</v>
      </c>
      <c r="C33" s="1245"/>
      <c r="D33" s="1254" t="s">
        <v>173</v>
      </c>
      <c r="E33" s="1368">
        <f>SUM(E34:E53)</f>
        <v>1922020</v>
      </c>
      <c r="F33" s="1368">
        <f>SUM(F34:F53)</f>
        <v>1922020</v>
      </c>
      <c r="G33" s="1238">
        <f t="shared" si="0"/>
        <v>100</v>
      </c>
      <c r="H33" s="1350">
        <f>SUM(H34:H53)</f>
        <v>2366809</v>
      </c>
      <c r="I33" s="1238">
        <f t="shared" si="2"/>
        <v>123.14174670398852</v>
      </c>
      <c r="J33" s="1238">
        <f t="shared" ref="J33:J107" si="4">SUM(H33/E33*100)</f>
        <v>123.14174670398852</v>
      </c>
      <c r="K33" s="1254"/>
    </row>
    <row r="34" spans="1:11" s="9" customFormat="1" ht="74.400000000000006" hidden="1" customHeight="1" x14ac:dyDescent="0.25">
      <c r="A34" s="1655"/>
      <c r="B34" s="87"/>
      <c r="C34" s="1268">
        <v>2910</v>
      </c>
      <c r="D34" s="1269" t="s">
        <v>267</v>
      </c>
      <c r="E34" s="1383"/>
      <c r="F34" s="1383"/>
      <c r="G34" s="1253" t="e">
        <f>SUM(F34/E34*100)</f>
        <v>#DIV/0!</v>
      </c>
      <c r="H34" s="1270">
        <v>0</v>
      </c>
      <c r="I34" s="1253" t="e">
        <f t="shared" ref="I34" si="5">SUM(H34/F34*100)</f>
        <v>#DIV/0!</v>
      </c>
      <c r="J34" s="1026" t="e">
        <f t="shared" si="4"/>
        <v>#DIV/0!</v>
      </c>
      <c r="K34" s="1351"/>
    </row>
    <row r="35" spans="1:11" s="9" customFormat="1" ht="12.75" customHeight="1" x14ac:dyDescent="0.25">
      <c r="A35" s="1655"/>
      <c r="B35" s="87"/>
      <c r="C35" s="177">
        <v>3020</v>
      </c>
      <c r="D35" s="251" t="s">
        <v>37</v>
      </c>
      <c r="E35" s="220">
        <v>2853</v>
      </c>
      <c r="F35" s="220">
        <v>2853</v>
      </c>
      <c r="G35" s="180">
        <f>SUM(F35/E35*100)</f>
        <v>100</v>
      </c>
      <c r="H35" s="179">
        <v>2997</v>
      </c>
      <c r="I35" s="180">
        <f t="shared" si="2"/>
        <v>105.04731861198738</v>
      </c>
      <c r="J35" s="181">
        <f t="shared" si="1"/>
        <v>105.04731861198738</v>
      </c>
      <c r="K35" s="771"/>
    </row>
    <row r="36" spans="1:11" ht="12.75" customHeight="1" x14ac:dyDescent="0.25">
      <c r="A36" s="546"/>
      <c r="B36" s="151"/>
      <c r="C36" s="1820">
        <v>4010</v>
      </c>
      <c r="D36" s="1821" t="s">
        <v>39</v>
      </c>
      <c r="E36" s="1822">
        <v>1418135</v>
      </c>
      <c r="F36" s="1822">
        <v>1418135</v>
      </c>
      <c r="G36" s="1803">
        <f t="shared" ref="G36:G107" si="6">SUM(F36/E36*100)</f>
        <v>100</v>
      </c>
      <c r="H36" s="1802">
        <v>1661064</v>
      </c>
      <c r="I36" s="1803">
        <f t="shared" si="2"/>
        <v>117.13017448973476</v>
      </c>
      <c r="J36" s="1804">
        <f t="shared" si="4"/>
        <v>117.13017448973476</v>
      </c>
      <c r="K36" s="1823"/>
    </row>
    <row r="37" spans="1:11" ht="12.75" customHeight="1" x14ac:dyDescent="0.25">
      <c r="A37" s="546"/>
      <c r="B37" s="151"/>
      <c r="C37" s="1820">
        <v>4040</v>
      </c>
      <c r="D37" s="1821" t="s">
        <v>41</v>
      </c>
      <c r="E37" s="1822">
        <v>92517</v>
      </c>
      <c r="F37" s="1822">
        <v>92517</v>
      </c>
      <c r="G37" s="1803">
        <f t="shared" si="6"/>
        <v>100</v>
      </c>
      <c r="H37" s="1802">
        <v>106588</v>
      </c>
      <c r="I37" s="1803">
        <f t="shared" si="2"/>
        <v>115.20909670655124</v>
      </c>
      <c r="J37" s="1804">
        <f t="shared" si="4"/>
        <v>115.20909670655124</v>
      </c>
      <c r="K37" s="1823"/>
    </row>
    <row r="38" spans="1:11" ht="12.75" customHeight="1" x14ac:dyDescent="0.25">
      <c r="A38" s="546"/>
      <c r="B38" s="151"/>
      <c r="C38" s="177">
        <v>4110</v>
      </c>
      <c r="D38" s="251" t="s">
        <v>42</v>
      </c>
      <c r="E38" s="427">
        <v>254537</v>
      </c>
      <c r="F38" s="427">
        <v>254537</v>
      </c>
      <c r="G38" s="180">
        <f t="shared" si="6"/>
        <v>100</v>
      </c>
      <c r="H38" s="179">
        <v>286076</v>
      </c>
      <c r="I38" s="180">
        <f t="shared" si="2"/>
        <v>112.39073297791677</v>
      </c>
      <c r="J38" s="181">
        <f t="shared" si="4"/>
        <v>112.39073297791677</v>
      </c>
      <c r="K38" s="170"/>
    </row>
    <row r="39" spans="1:11" ht="27.6" customHeight="1" x14ac:dyDescent="0.25">
      <c r="A39" s="546"/>
      <c r="B39" s="151"/>
      <c r="C39" s="177">
        <v>4120</v>
      </c>
      <c r="D39" s="178" t="s">
        <v>286</v>
      </c>
      <c r="E39" s="179">
        <v>35277</v>
      </c>
      <c r="F39" s="179">
        <v>35277</v>
      </c>
      <c r="G39" s="180">
        <f t="shared" si="6"/>
        <v>100</v>
      </c>
      <c r="H39" s="179">
        <v>39773</v>
      </c>
      <c r="I39" s="180">
        <f t="shared" si="2"/>
        <v>112.74484791790684</v>
      </c>
      <c r="J39" s="181">
        <f t="shared" si="4"/>
        <v>112.74484791790684</v>
      </c>
      <c r="K39" s="170"/>
    </row>
    <row r="40" spans="1:11" ht="12.75" customHeight="1" x14ac:dyDescent="0.25">
      <c r="A40" s="546"/>
      <c r="B40" s="151"/>
      <c r="C40" s="177">
        <v>4170</v>
      </c>
      <c r="D40" s="251" t="s">
        <v>45</v>
      </c>
      <c r="E40" s="179">
        <v>33486</v>
      </c>
      <c r="F40" s="179">
        <v>33486</v>
      </c>
      <c r="G40" s="1806">
        <f t="shared" si="6"/>
        <v>100</v>
      </c>
      <c r="H40" s="179">
        <v>35424</v>
      </c>
      <c r="I40" s="180">
        <f t="shared" si="2"/>
        <v>105.78749328077406</v>
      </c>
      <c r="J40" s="181">
        <f t="shared" si="4"/>
        <v>105.78749328077406</v>
      </c>
      <c r="K40" s="170"/>
    </row>
    <row r="41" spans="1:11" ht="12.75" customHeight="1" x14ac:dyDescent="0.25">
      <c r="A41" s="546"/>
      <c r="B41" s="151"/>
      <c r="C41" s="177">
        <v>4210</v>
      </c>
      <c r="D41" s="251" t="s">
        <v>31</v>
      </c>
      <c r="E41" s="179">
        <v>20700</v>
      </c>
      <c r="F41" s="179">
        <v>20700</v>
      </c>
      <c r="G41" s="180">
        <f t="shared" si="6"/>
        <v>100</v>
      </c>
      <c r="H41" s="179">
        <v>17916</v>
      </c>
      <c r="I41" s="180">
        <f t="shared" si="2"/>
        <v>86.550724637681171</v>
      </c>
      <c r="J41" s="181">
        <f t="shared" si="4"/>
        <v>86.550724637681171</v>
      </c>
      <c r="K41" s="170"/>
    </row>
    <row r="42" spans="1:11" ht="12.75" customHeight="1" x14ac:dyDescent="0.25">
      <c r="A42" s="546"/>
      <c r="B42" s="151"/>
      <c r="C42" s="177">
        <v>4260</v>
      </c>
      <c r="D42" s="251" t="s">
        <v>46</v>
      </c>
      <c r="E42" s="179"/>
      <c r="F42" s="179"/>
      <c r="G42" s="180"/>
      <c r="H42" s="179">
        <v>120000</v>
      </c>
      <c r="I42" s="180"/>
      <c r="J42" s="181"/>
      <c r="K42" s="170"/>
    </row>
    <row r="43" spans="1:11" ht="12.75" customHeight="1" x14ac:dyDescent="0.25">
      <c r="A43" s="546"/>
      <c r="B43" s="151"/>
      <c r="C43" s="177">
        <v>4270</v>
      </c>
      <c r="D43" s="251" t="s">
        <v>47</v>
      </c>
      <c r="E43" s="179">
        <v>4840</v>
      </c>
      <c r="F43" s="179">
        <v>4840</v>
      </c>
      <c r="G43" s="180">
        <f t="shared" si="6"/>
        <v>100</v>
      </c>
      <c r="H43" s="179">
        <v>14978</v>
      </c>
      <c r="I43" s="180">
        <f t="shared" si="2"/>
        <v>309.46280991735534</v>
      </c>
      <c r="J43" s="181">
        <f t="shared" si="4"/>
        <v>309.46280991735534</v>
      </c>
      <c r="K43" s="170"/>
    </row>
    <row r="44" spans="1:11" ht="12.75" customHeight="1" x14ac:dyDescent="0.25">
      <c r="A44" s="546"/>
      <c r="B44" s="151"/>
      <c r="C44" s="177">
        <v>4280</v>
      </c>
      <c r="D44" s="251" t="s">
        <v>48</v>
      </c>
      <c r="E44" s="179">
        <v>2800</v>
      </c>
      <c r="F44" s="179">
        <v>2800</v>
      </c>
      <c r="G44" s="180">
        <f t="shared" si="6"/>
        <v>100</v>
      </c>
      <c r="H44" s="179">
        <v>2600</v>
      </c>
      <c r="I44" s="180">
        <f t="shared" si="2"/>
        <v>92.857142857142861</v>
      </c>
      <c r="J44" s="181">
        <f t="shared" si="4"/>
        <v>92.857142857142861</v>
      </c>
      <c r="K44" s="170"/>
    </row>
    <row r="45" spans="1:11" ht="12.75" customHeight="1" x14ac:dyDescent="0.25">
      <c r="A45" s="546"/>
      <c r="B45" s="151"/>
      <c r="C45" s="177">
        <v>4300</v>
      </c>
      <c r="D45" s="247" t="s">
        <v>22</v>
      </c>
      <c r="E45" s="179">
        <v>2371</v>
      </c>
      <c r="F45" s="179">
        <v>2371</v>
      </c>
      <c r="G45" s="180">
        <f t="shared" si="6"/>
        <v>100</v>
      </c>
      <c r="H45" s="179">
        <v>20973</v>
      </c>
      <c r="I45" s="180">
        <f t="shared" si="2"/>
        <v>884.56347532686641</v>
      </c>
      <c r="J45" s="181">
        <f t="shared" si="4"/>
        <v>884.56347532686641</v>
      </c>
      <c r="K45" s="170"/>
    </row>
    <row r="46" spans="1:11" ht="15.75" customHeight="1" x14ac:dyDescent="0.25">
      <c r="A46" s="546"/>
      <c r="B46" s="151"/>
      <c r="C46" s="177">
        <v>4360</v>
      </c>
      <c r="D46" s="776" t="s">
        <v>227</v>
      </c>
      <c r="E46" s="179">
        <v>150</v>
      </c>
      <c r="F46" s="179">
        <v>150</v>
      </c>
      <c r="G46" s="180">
        <f t="shared" si="6"/>
        <v>100</v>
      </c>
      <c r="H46" s="179">
        <v>200</v>
      </c>
      <c r="I46" s="180">
        <f t="shared" si="2"/>
        <v>133.33333333333331</v>
      </c>
      <c r="J46" s="181">
        <f t="shared" si="4"/>
        <v>133.33333333333331</v>
      </c>
      <c r="K46" s="170"/>
    </row>
    <row r="47" spans="1:11" ht="12.75" customHeight="1" x14ac:dyDescent="0.25">
      <c r="A47" s="546"/>
      <c r="B47" s="151"/>
      <c r="C47" s="177">
        <v>4410</v>
      </c>
      <c r="D47" s="251" t="s">
        <v>54</v>
      </c>
      <c r="E47" s="179">
        <v>900</v>
      </c>
      <c r="F47" s="179">
        <v>900</v>
      </c>
      <c r="G47" s="180">
        <f t="shared" si="6"/>
        <v>100</v>
      </c>
      <c r="H47" s="179">
        <v>800</v>
      </c>
      <c r="I47" s="180">
        <f t="shared" si="2"/>
        <v>88.888888888888886</v>
      </c>
      <c r="J47" s="181">
        <f t="shared" si="4"/>
        <v>88.888888888888886</v>
      </c>
      <c r="K47" s="170"/>
    </row>
    <row r="48" spans="1:11" ht="12.75" customHeight="1" x14ac:dyDescent="0.25">
      <c r="A48" s="546"/>
      <c r="B48" s="151"/>
      <c r="C48" s="177">
        <v>4430</v>
      </c>
      <c r="D48" s="251" t="s">
        <v>268</v>
      </c>
      <c r="E48" s="179">
        <v>2</v>
      </c>
      <c r="F48" s="179">
        <v>2</v>
      </c>
      <c r="G48" s="180">
        <f t="shared" si="6"/>
        <v>100</v>
      </c>
      <c r="H48" s="1224">
        <v>0</v>
      </c>
      <c r="I48" s="736">
        <f t="shared" si="2"/>
        <v>0</v>
      </c>
      <c r="J48" s="998">
        <f t="shared" si="4"/>
        <v>0</v>
      </c>
      <c r="K48" s="170"/>
    </row>
    <row r="49" spans="1:11" ht="12.75" customHeight="1" x14ac:dyDescent="0.25">
      <c r="A49" s="546"/>
      <c r="B49" s="151"/>
      <c r="C49" s="177">
        <v>4440</v>
      </c>
      <c r="D49" s="251" t="s">
        <v>55</v>
      </c>
      <c r="E49" s="179">
        <v>46752</v>
      </c>
      <c r="F49" s="179">
        <v>46752</v>
      </c>
      <c r="G49" s="180">
        <f t="shared" si="6"/>
        <v>100</v>
      </c>
      <c r="H49" s="179">
        <v>47670</v>
      </c>
      <c r="I49" s="180">
        <f t="shared" si="2"/>
        <v>101.96355236139631</v>
      </c>
      <c r="J49" s="181">
        <f t="shared" si="4"/>
        <v>101.96355236139631</v>
      </c>
      <c r="K49" s="170"/>
    </row>
    <row r="50" spans="1:11" ht="12.75" customHeight="1" x14ac:dyDescent="0.25">
      <c r="A50" s="546"/>
      <c r="B50" s="151"/>
      <c r="C50" s="177">
        <v>4480</v>
      </c>
      <c r="D50" s="251" t="s">
        <v>56</v>
      </c>
      <c r="E50" s="179"/>
      <c r="F50" s="179"/>
      <c r="G50" s="180"/>
      <c r="H50" s="179">
        <v>4900</v>
      </c>
      <c r="I50" s="180"/>
      <c r="J50" s="181"/>
      <c r="K50" s="170"/>
    </row>
    <row r="51" spans="1:11" ht="73.2" hidden="1" customHeight="1" x14ac:dyDescent="0.25">
      <c r="A51" s="546"/>
      <c r="B51" s="151"/>
      <c r="C51" s="177">
        <v>4560</v>
      </c>
      <c r="D51" s="178" t="s">
        <v>269</v>
      </c>
      <c r="E51" s="179"/>
      <c r="F51" s="179"/>
      <c r="G51" s="180" t="e">
        <f t="shared" si="6"/>
        <v>#DIV/0!</v>
      </c>
      <c r="H51" s="179"/>
      <c r="I51" s="736" t="e">
        <f t="shared" si="2"/>
        <v>#DIV/0!</v>
      </c>
      <c r="J51" s="998" t="e">
        <f t="shared" si="4"/>
        <v>#DIV/0!</v>
      </c>
      <c r="K51" s="251"/>
    </row>
    <row r="52" spans="1:11" ht="45" customHeight="1" x14ac:dyDescent="0.25">
      <c r="A52" s="546"/>
      <c r="B52" s="151"/>
      <c r="C52" s="177">
        <v>4700</v>
      </c>
      <c r="D52" s="178" t="s">
        <v>60</v>
      </c>
      <c r="E52" s="179">
        <v>6700</v>
      </c>
      <c r="F52" s="179">
        <v>6700</v>
      </c>
      <c r="G52" s="180">
        <f t="shared" si="6"/>
        <v>100</v>
      </c>
      <c r="H52" s="179">
        <v>4850</v>
      </c>
      <c r="I52" s="180">
        <f t="shared" si="2"/>
        <v>72.388059701492537</v>
      </c>
      <c r="J52" s="180">
        <f t="shared" si="4"/>
        <v>72.388059701492537</v>
      </c>
      <c r="K52" s="251"/>
    </row>
    <row r="53" spans="1:11" ht="36" hidden="1" customHeight="1" x14ac:dyDescent="0.25">
      <c r="A53" s="546"/>
      <c r="B53" s="151"/>
      <c r="C53" s="147">
        <v>6060</v>
      </c>
      <c r="D53" s="148" t="s">
        <v>207</v>
      </c>
      <c r="E53" s="151"/>
      <c r="F53" s="151"/>
      <c r="G53" s="152" t="e">
        <f t="shared" si="6"/>
        <v>#DIV/0!</v>
      </c>
      <c r="H53" s="151"/>
      <c r="I53" s="152" t="e">
        <f t="shared" si="2"/>
        <v>#DIV/0!</v>
      </c>
      <c r="J53" s="152" t="e">
        <f t="shared" si="4"/>
        <v>#DIV/0!</v>
      </c>
      <c r="K53" s="269"/>
    </row>
    <row r="54" spans="1:11" ht="15" customHeight="1" x14ac:dyDescent="0.25">
      <c r="A54" s="268"/>
      <c r="B54" s="1300">
        <v>85395</v>
      </c>
      <c r="C54" s="1301"/>
      <c r="D54" s="1300" t="s">
        <v>71</v>
      </c>
      <c r="E54" s="1249">
        <f>SUM(E55+E80+E102+E131+E151+E153)</f>
        <v>1329663</v>
      </c>
      <c r="F54" s="1249">
        <f>SUM(F55+F80+F102+F131+F151+F153)</f>
        <v>1329663</v>
      </c>
      <c r="G54" s="1247">
        <f t="shared" si="6"/>
        <v>100</v>
      </c>
      <c r="H54" s="1836">
        <f>SUM(H55+H80+H102+H131+H151+H153)</f>
        <v>0</v>
      </c>
      <c r="I54" s="1377">
        <f t="shared" si="2"/>
        <v>0</v>
      </c>
      <c r="J54" s="1837">
        <f t="shared" si="4"/>
        <v>0</v>
      </c>
      <c r="K54" s="1355"/>
    </row>
    <row r="55" spans="1:11" ht="15" hidden="1" customHeight="1" x14ac:dyDescent="0.25">
      <c r="A55" s="268"/>
      <c r="B55" s="258"/>
      <c r="C55" s="147"/>
      <c r="D55" s="1356" t="s">
        <v>143</v>
      </c>
      <c r="E55" s="93">
        <f>SUM(E58:E79)</f>
        <v>0</v>
      </c>
      <c r="F55" s="93">
        <f>SUM(F58:F79)</f>
        <v>0</v>
      </c>
      <c r="G55" s="547" t="e">
        <f t="shared" si="6"/>
        <v>#DIV/0!</v>
      </c>
      <c r="H55" s="1838">
        <f>SUM(H58:H79)</f>
        <v>0</v>
      </c>
      <c r="I55" s="1839" t="e">
        <f t="shared" si="2"/>
        <v>#DIV/0!</v>
      </c>
      <c r="J55" s="1840" t="e">
        <f t="shared" si="4"/>
        <v>#DIV/0!</v>
      </c>
      <c r="K55" s="796"/>
    </row>
    <row r="56" spans="1:11" ht="15" hidden="1" customHeight="1" x14ac:dyDescent="0.25">
      <c r="A56" s="268"/>
      <c r="B56" s="548"/>
      <c r="C56" s="649">
        <v>3247</v>
      </c>
      <c r="D56" s="650" t="s">
        <v>190</v>
      </c>
      <c r="E56" s="651"/>
      <c r="F56" s="651"/>
      <c r="G56" s="427" t="e">
        <f t="shared" si="6"/>
        <v>#DIV/0!</v>
      </c>
      <c r="H56" s="1841"/>
      <c r="I56" s="736" t="e">
        <f>SUM(H56/F56*100)</f>
        <v>#DIV/0!</v>
      </c>
      <c r="J56" s="1223" t="e">
        <f>SUM(H56/E56*100)</f>
        <v>#DIV/0!</v>
      </c>
      <c r="K56" s="1062"/>
    </row>
    <row r="57" spans="1:11" ht="15" hidden="1" customHeight="1" x14ac:dyDescent="0.25">
      <c r="A57" s="268"/>
      <c r="B57" s="548"/>
      <c r="C57" s="652">
        <v>3249</v>
      </c>
      <c r="D57" s="653" t="s">
        <v>190</v>
      </c>
      <c r="E57" s="654"/>
      <c r="F57" s="654"/>
      <c r="G57" s="427" t="e">
        <f t="shared" si="6"/>
        <v>#DIV/0!</v>
      </c>
      <c r="H57" s="1842"/>
      <c r="I57" s="736" t="e">
        <f>SUM(H57/F57*100)</f>
        <v>#DIV/0!</v>
      </c>
      <c r="J57" s="1223" t="e">
        <f>SUM(H57/E57*100)</f>
        <v>#DIV/0!</v>
      </c>
      <c r="K57" s="1063"/>
    </row>
    <row r="58" spans="1:11" ht="15" hidden="1" customHeight="1" x14ac:dyDescent="0.25">
      <c r="A58" s="268"/>
      <c r="B58" s="258"/>
      <c r="C58" s="177">
        <v>4019</v>
      </c>
      <c r="D58" s="251" t="s">
        <v>39</v>
      </c>
      <c r="E58" s="179"/>
      <c r="F58" s="179"/>
      <c r="G58" s="427" t="e">
        <f t="shared" si="6"/>
        <v>#DIV/0!</v>
      </c>
      <c r="H58" s="1224"/>
      <c r="I58" s="736" t="e">
        <f t="shared" si="2"/>
        <v>#DIV/0!</v>
      </c>
      <c r="J58" s="1223" t="e">
        <f t="shared" si="4"/>
        <v>#DIV/0!</v>
      </c>
      <c r="K58" s="1064"/>
    </row>
    <row r="59" spans="1:11" ht="15" hidden="1" customHeight="1" x14ac:dyDescent="0.25">
      <c r="A59" s="268"/>
      <c r="B59" s="258"/>
      <c r="C59" s="177">
        <v>4117</v>
      </c>
      <c r="D59" s="251" t="s">
        <v>42</v>
      </c>
      <c r="E59" s="179"/>
      <c r="F59" s="179"/>
      <c r="G59" s="427" t="e">
        <f t="shared" si="6"/>
        <v>#DIV/0!</v>
      </c>
      <c r="H59" s="1224"/>
      <c r="I59" s="736" t="e">
        <f t="shared" si="2"/>
        <v>#DIV/0!</v>
      </c>
      <c r="J59" s="1242" t="e">
        <f t="shared" si="4"/>
        <v>#DIV/0!</v>
      </c>
      <c r="K59" s="1064"/>
    </row>
    <row r="60" spans="1:11" ht="15" hidden="1" customHeight="1" x14ac:dyDescent="0.25">
      <c r="A60" s="268"/>
      <c r="B60" s="258"/>
      <c r="C60" s="177">
        <v>4117</v>
      </c>
      <c r="D60" s="251" t="s">
        <v>42</v>
      </c>
      <c r="E60" s="179"/>
      <c r="F60" s="179"/>
      <c r="G60" s="427" t="e">
        <f t="shared" si="6"/>
        <v>#DIV/0!</v>
      </c>
      <c r="H60" s="1224"/>
      <c r="I60" s="1347" t="e">
        <f t="shared" ref="I60" si="7">SUM(H60/F60*100)</f>
        <v>#DIV/0!</v>
      </c>
      <c r="J60" s="1827" t="e">
        <f t="shared" ref="J60" si="8">SUM(H60/E60*100)</f>
        <v>#DIV/0!</v>
      </c>
      <c r="K60" s="1064"/>
    </row>
    <row r="61" spans="1:11" ht="15" hidden="1" customHeight="1" x14ac:dyDescent="0.25">
      <c r="A61" s="268"/>
      <c r="B61" s="258"/>
      <c r="C61" s="177">
        <v>4119</v>
      </c>
      <c r="D61" s="251" t="s">
        <v>42</v>
      </c>
      <c r="E61" s="179"/>
      <c r="F61" s="179"/>
      <c r="G61" s="427" t="e">
        <f t="shared" si="6"/>
        <v>#DIV/0!</v>
      </c>
      <c r="H61" s="1224"/>
      <c r="I61" s="736" t="e">
        <f t="shared" si="2"/>
        <v>#DIV/0!</v>
      </c>
      <c r="J61" s="1223" t="e">
        <f t="shared" si="4"/>
        <v>#DIV/0!</v>
      </c>
      <c r="K61" s="1064"/>
    </row>
    <row r="62" spans="1:11" ht="15" hidden="1" customHeight="1" x14ac:dyDescent="0.25">
      <c r="A62" s="268"/>
      <c r="B62" s="258"/>
      <c r="C62" s="177">
        <v>4127</v>
      </c>
      <c r="D62" s="251" t="s">
        <v>43</v>
      </c>
      <c r="E62" s="179"/>
      <c r="F62" s="179"/>
      <c r="G62" s="427" t="e">
        <f t="shared" si="6"/>
        <v>#DIV/0!</v>
      </c>
      <c r="H62" s="1224"/>
      <c r="I62" s="736" t="e">
        <f t="shared" si="2"/>
        <v>#DIV/0!</v>
      </c>
      <c r="J62" s="1223" t="e">
        <f t="shared" si="4"/>
        <v>#DIV/0!</v>
      </c>
      <c r="K62" s="1064"/>
    </row>
    <row r="63" spans="1:11" ht="15" hidden="1" customHeight="1" x14ac:dyDescent="0.25">
      <c r="A63" s="268"/>
      <c r="B63" s="258"/>
      <c r="C63" s="177">
        <v>4127</v>
      </c>
      <c r="D63" s="251" t="s">
        <v>43</v>
      </c>
      <c r="E63" s="179"/>
      <c r="F63" s="179"/>
      <c r="G63" s="427" t="e">
        <f t="shared" si="6"/>
        <v>#DIV/0!</v>
      </c>
      <c r="H63" s="1224"/>
      <c r="I63" s="1347" t="e">
        <f t="shared" ref="I63" si="9">SUM(H63/F63*100)</f>
        <v>#DIV/0!</v>
      </c>
      <c r="J63" s="1827" t="e">
        <f t="shared" ref="J63" si="10">SUM(H63/E63*100)</f>
        <v>#DIV/0!</v>
      </c>
      <c r="K63" s="1064"/>
    </row>
    <row r="64" spans="1:11" ht="15" hidden="1" customHeight="1" x14ac:dyDescent="0.25">
      <c r="A64" s="268"/>
      <c r="B64" s="258"/>
      <c r="C64" s="177">
        <v>4129</v>
      </c>
      <c r="D64" s="251" t="s">
        <v>43</v>
      </c>
      <c r="E64" s="179"/>
      <c r="F64" s="179"/>
      <c r="G64" s="427" t="e">
        <f t="shared" si="6"/>
        <v>#DIV/0!</v>
      </c>
      <c r="H64" s="1224"/>
      <c r="I64" s="736" t="e">
        <f t="shared" si="2"/>
        <v>#DIV/0!</v>
      </c>
      <c r="J64" s="1223" t="e">
        <f t="shared" si="4"/>
        <v>#DIV/0!</v>
      </c>
      <c r="K64" s="1064"/>
    </row>
    <row r="65" spans="1:11" ht="15" hidden="1" customHeight="1" x14ac:dyDescent="0.25">
      <c r="A65" s="268"/>
      <c r="B65" s="258"/>
      <c r="C65" s="177">
        <v>4177</v>
      </c>
      <c r="D65" s="251" t="s">
        <v>45</v>
      </c>
      <c r="E65" s="179"/>
      <c r="F65" s="179"/>
      <c r="G65" s="427" t="e">
        <f t="shared" si="6"/>
        <v>#DIV/0!</v>
      </c>
      <c r="H65" s="1224"/>
      <c r="I65" s="736" t="e">
        <f t="shared" si="2"/>
        <v>#DIV/0!</v>
      </c>
      <c r="J65" s="1223" t="e">
        <f t="shared" si="4"/>
        <v>#DIV/0!</v>
      </c>
      <c r="K65" s="1064"/>
    </row>
    <row r="66" spans="1:11" ht="15" hidden="1" customHeight="1" x14ac:dyDescent="0.25">
      <c r="A66" s="268"/>
      <c r="B66" s="258"/>
      <c r="C66" s="177">
        <v>4179</v>
      </c>
      <c r="D66" s="251" t="s">
        <v>45</v>
      </c>
      <c r="E66" s="179"/>
      <c r="F66" s="179"/>
      <c r="G66" s="427" t="e">
        <f t="shared" si="6"/>
        <v>#DIV/0!</v>
      </c>
      <c r="H66" s="1224"/>
      <c r="I66" s="736" t="e">
        <f t="shared" si="2"/>
        <v>#DIV/0!</v>
      </c>
      <c r="J66" s="1223" t="e">
        <f t="shared" si="4"/>
        <v>#DIV/0!</v>
      </c>
      <c r="K66" s="1064"/>
    </row>
    <row r="67" spans="1:11" ht="15.6" hidden="1" customHeight="1" x14ac:dyDescent="0.25">
      <c r="A67" s="268"/>
      <c r="B67" s="258"/>
      <c r="C67" s="177">
        <v>4217</v>
      </c>
      <c r="D67" s="251" t="s">
        <v>31</v>
      </c>
      <c r="E67" s="179"/>
      <c r="F67" s="179"/>
      <c r="G67" s="427" t="e">
        <f t="shared" si="6"/>
        <v>#DIV/0!</v>
      </c>
      <c r="H67" s="1224"/>
      <c r="I67" s="736" t="e">
        <f t="shared" si="2"/>
        <v>#DIV/0!</v>
      </c>
      <c r="J67" s="1223" t="e">
        <f t="shared" si="4"/>
        <v>#DIV/0!</v>
      </c>
      <c r="K67" s="1064"/>
    </row>
    <row r="68" spans="1:11" ht="15" hidden="1" customHeight="1" x14ac:dyDescent="0.25">
      <c r="A68" s="268"/>
      <c r="B68" s="258"/>
      <c r="C68" s="177">
        <v>4219</v>
      </c>
      <c r="D68" s="251" t="s">
        <v>31</v>
      </c>
      <c r="E68" s="179"/>
      <c r="F68" s="179"/>
      <c r="G68" s="427" t="e">
        <f t="shared" si="6"/>
        <v>#DIV/0!</v>
      </c>
      <c r="H68" s="1224"/>
      <c r="I68" s="736" t="e">
        <f t="shared" si="2"/>
        <v>#DIV/0!</v>
      </c>
      <c r="J68" s="1223" t="e">
        <f t="shared" si="4"/>
        <v>#DIV/0!</v>
      </c>
      <c r="K68" s="1064"/>
    </row>
    <row r="69" spans="1:11" ht="15" hidden="1" customHeight="1" x14ac:dyDescent="0.25">
      <c r="A69" s="268"/>
      <c r="B69" s="258"/>
      <c r="C69" s="177">
        <v>4247</v>
      </c>
      <c r="D69" s="428" t="s">
        <v>86</v>
      </c>
      <c r="E69" s="179"/>
      <c r="F69" s="179"/>
      <c r="G69" s="427" t="e">
        <f t="shared" si="6"/>
        <v>#DIV/0!</v>
      </c>
      <c r="H69" s="1224"/>
      <c r="I69" s="736" t="e">
        <f>SUM(H69/F69*100)</f>
        <v>#DIV/0!</v>
      </c>
      <c r="J69" s="1223" t="e">
        <f>SUM(H69/E69*100)</f>
        <v>#DIV/0!</v>
      </c>
      <c r="K69" s="1064"/>
    </row>
    <row r="70" spans="1:11" ht="15" hidden="1" customHeight="1" x14ac:dyDescent="0.25">
      <c r="A70" s="268"/>
      <c r="B70" s="258"/>
      <c r="C70" s="177">
        <v>4249</v>
      </c>
      <c r="D70" s="428" t="s">
        <v>86</v>
      </c>
      <c r="E70" s="179"/>
      <c r="F70" s="179"/>
      <c r="G70" s="427" t="e">
        <f t="shared" si="6"/>
        <v>#DIV/0!</v>
      </c>
      <c r="H70" s="1224"/>
      <c r="I70" s="736" t="e">
        <f>SUM(H70/F70*100)</f>
        <v>#DIV/0!</v>
      </c>
      <c r="J70" s="1223" t="e">
        <f>SUM(H70/E70*100)</f>
        <v>#DIV/0!</v>
      </c>
      <c r="K70" s="1064"/>
    </row>
    <row r="71" spans="1:11" ht="15" hidden="1" customHeight="1" x14ac:dyDescent="0.25">
      <c r="A71" s="268"/>
      <c r="B71" s="258"/>
      <c r="C71" s="177">
        <v>4269</v>
      </c>
      <c r="D71" s="428" t="s">
        <v>46</v>
      </c>
      <c r="E71" s="179"/>
      <c r="F71" s="179"/>
      <c r="G71" s="427" t="e">
        <f t="shared" si="6"/>
        <v>#DIV/0!</v>
      </c>
      <c r="H71" s="1224"/>
      <c r="I71" s="736" t="e">
        <f t="shared" si="2"/>
        <v>#DIV/0!</v>
      </c>
      <c r="J71" s="1223" t="e">
        <f t="shared" si="4"/>
        <v>#DIV/0!</v>
      </c>
      <c r="K71" s="1064"/>
    </row>
    <row r="72" spans="1:11" ht="15" hidden="1" customHeight="1" x14ac:dyDescent="0.25">
      <c r="A72" s="268"/>
      <c r="B72" s="258"/>
      <c r="C72" s="177">
        <v>4277</v>
      </c>
      <c r="D72" s="251" t="s">
        <v>47</v>
      </c>
      <c r="E72" s="179"/>
      <c r="F72" s="179"/>
      <c r="G72" s="427" t="e">
        <f t="shared" si="6"/>
        <v>#DIV/0!</v>
      </c>
      <c r="H72" s="1224"/>
      <c r="I72" s="736" t="e">
        <f t="shared" si="2"/>
        <v>#DIV/0!</v>
      </c>
      <c r="J72" s="1223" t="e">
        <f t="shared" si="4"/>
        <v>#DIV/0!</v>
      </c>
      <c r="K72" s="1064"/>
    </row>
    <row r="73" spans="1:11" ht="15" hidden="1" customHeight="1" x14ac:dyDescent="0.25">
      <c r="A73" s="268"/>
      <c r="B73" s="258"/>
      <c r="C73" s="177">
        <v>4279</v>
      </c>
      <c r="D73" s="251" t="s">
        <v>47</v>
      </c>
      <c r="E73" s="179"/>
      <c r="F73" s="179"/>
      <c r="G73" s="427" t="e">
        <f t="shared" si="6"/>
        <v>#DIV/0!</v>
      </c>
      <c r="H73" s="1224"/>
      <c r="I73" s="736" t="e">
        <f t="shared" si="2"/>
        <v>#DIV/0!</v>
      </c>
      <c r="J73" s="1223" t="e">
        <f t="shared" si="4"/>
        <v>#DIV/0!</v>
      </c>
      <c r="K73" s="1064"/>
    </row>
    <row r="74" spans="1:11" ht="15" hidden="1" customHeight="1" x14ac:dyDescent="0.25">
      <c r="A74" s="268"/>
      <c r="B74" s="258"/>
      <c r="C74" s="177">
        <v>4307</v>
      </c>
      <c r="D74" s="247" t="s">
        <v>22</v>
      </c>
      <c r="E74" s="179"/>
      <c r="F74" s="179"/>
      <c r="G74" s="427" t="e">
        <f t="shared" si="6"/>
        <v>#DIV/0!</v>
      </c>
      <c r="H74" s="1224"/>
      <c r="I74" s="736" t="e">
        <f t="shared" si="2"/>
        <v>#DIV/0!</v>
      </c>
      <c r="J74" s="1223" t="e">
        <f t="shared" si="4"/>
        <v>#DIV/0!</v>
      </c>
      <c r="K74" s="1064"/>
    </row>
    <row r="75" spans="1:11" ht="15" hidden="1" customHeight="1" x14ac:dyDescent="0.25">
      <c r="A75" s="268"/>
      <c r="B75" s="258"/>
      <c r="C75" s="177">
        <v>4309</v>
      </c>
      <c r="D75" s="247" t="s">
        <v>22</v>
      </c>
      <c r="E75" s="179"/>
      <c r="F75" s="179"/>
      <c r="G75" s="427" t="e">
        <f t="shared" si="6"/>
        <v>#DIV/0!</v>
      </c>
      <c r="H75" s="1224"/>
      <c r="I75" s="736" t="e">
        <f t="shared" si="2"/>
        <v>#DIV/0!</v>
      </c>
      <c r="J75" s="1223" t="e">
        <f t="shared" si="4"/>
        <v>#DIV/0!</v>
      </c>
      <c r="K75" s="1064"/>
    </row>
    <row r="76" spans="1:11" ht="15" hidden="1" customHeight="1" x14ac:dyDescent="0.25">
      <c r="A76" s="268"/>
      <c r="B76" s="258"/>
      <c r="C76" s="177">
        <v>4417</v>
      </c>
      <c r="D76" s="247" t="s">
        <v>54</v>
      </c>
      <c r="E76" s="179"/>
      <c r="F76" s="179"/>
      <c r="G76" s="427" t="e">
        <f t="shared" si="6"/>
        <v>#DIV/0!</v>
      </c>
      <c r="H76" s="1224"/>
      <c r="I76" s="736" t="e">
        <f>SUM(H76/F76*100)</f>
        <v>#DIV/0!</v>
      </c>
      <c r="J76" s="1223" t="e">
        <f>SUM(H76/E76*100)</f>
        <v>#DIV/0!</v>
      </c>
      <c r="K76" s="1064"/>
    </row>
    <row r="77" spans="1:11" ht="15" hidden="1" customHeight="1" x14ac:dyDescent="0.25">
      <c r="A77" s="533"/>
      <c r="B77" s="1150"/>
      <c r="C77" s="490">
        <v>4419</v>
      </c>
      <c r="D77" s="1526" t="s">
        <v>54</v>
      </c>
      <c r="E77" s="530"/>
      <c r="F77" s="530"/>
      <c r="G77" s="491" t="e">
        <f t="shared" si="6"/>
        <v>#DIV/0!</v>
      </c>
      <c r="H77" s="1438"/>
      <c r="I77" s="1272" t="e">
        <f>SUM(H77/F77*100)</f>
        <v>#DIV/0!</v>
      </c>
      <c r="J77" s="1252" t="e">
        <f>SUM(H77/E77*100)</f>
        <v>#DIV/0!</v>
      </c>
      <c r="K77" s="1065"/>
    </row>
    <row r="78" spans="1:11" ht="33.75" hidden="1" customHeight="1" x14ac:dyDescent="0.25">
      <c r="A78" s="268"/>
      <c r="B78" s="258"/>
      <c r="C78" s="147">
        <v>4707</v>
      </c>
      <c r="D78" s="346" t="s">
        <v>60</v>
      </c>
      <c r="E78" s="151"/>
      <c r="F78" s="151"/>
      <c r="G78" s="1002" t="e">
        <f t="shared" si="6"/>
        <v>#DIV/0!</v>
      </c>
      <c r="H78" s="1843"/>
      <c r="I78" s="1229" t="e">
        <f t="shared" si="2"/>
        <v>#DIV/0!</v>
      </c>
      <c r="J78" s="1236" t="e">
        <f>SUM(H78/E78*100)</f>
        <v>#DIV/0!</v>
      </c>
      <c r="K78" s="796"/>
    </row>
    <row r="79" spans="1:11" ht="39.75" hidden="1" customHeight="1" x14ac:dyDescent="0.25">
      <c r="A79" s="268"/>
      <c r="B79" s="258"/>
      <c r="C79" s="147">
        <v>4709</v>
      </c>
      <c r="D79" s="178" t="s">
        <v>60</v>
      </c>
      <c r="E79" s="151">
        <v>0</v>
      </c>
      <c r="F79" s="151">
        <v>0</v>
      </c>
      <c r="G79" s="435" t="e">
        <f t="shared" si="6"/>
        <v>#DIV/0!</v>
      </c>
      <c r="H79" s="1843"/>
      <c r="I79" s="736" t="e">
        <f t="shared" si="2"/>
        <v>#DIV/0!</v>
      </c>
      <c r="J79" s="1236" t="e">
        <f>SUM(H79/E79*100)</f>
        <v>#DIV/0!</v>
      </c>
      <c r="K79" s="796"/>
    </row>
    <row r="80" spans="1:11" ht="15" hidden="1" customHeight="1" x14ac:dyDescent="0.25">
      <c r="A80" s="268"/>
      <c r="B80" s="258"/>
      <c r="C80" s="1301"/>
      <c r="D80" s="1321" t="s">
        <v>141</v>
      </c>
      <c r="E80" s="1249">
        <f>SUM(E81:E101)</f>
        <v>0</v>
      </c>
      <c r="F80" s="1249">
        <f>SUM(F81:F101)</f>
        <v>0</v>
      </c>
      <c r="G80" s="1247" t="e">
        <f t="shared" si="6"/>
        <v>#DIV/0!</v>
      </c>
      <c r="H80" s="1836">
        <f>SUM(H81:H101)</f>
        <v>0</v>
      </c>
      <c r="I80" s="1377" t="e">
        <f t="shared" si="2"/>
        <v>#DIV/0!</v>
      </c>
      <c r="J80" s="1837" t="e">
        <f t="shared" si="4"/>
        <v>#DIV/0!</v>
      </c>
      <c r="K80" s="1355"/>
    </row>
    <row r="81" spans="1:11" ht="15" hidden="1" customHeight="1" x14ac:dyDescent="0.25">
      <c r="A81" s="268"/>
      <c r="B81" s="1046"/>
      <c r="C81" s="905">
        <v>3247</v>
      </c>
      <c r="D81" s="906" t="s">
        <v>190</v>
      </c>
      <c r="E81" s="907"/>
      <c r="F81" s="907"/>
      <c r="G81" s="908" t="e">
        <f t="shared" si="6"/>
        <v>#DIV/0!</v>
      </c>
      <c r="H81" s="1844"/>
      <c r="I81" s="1347" t="e">
        <f t="shared" ref="I81:I83" si="11">SUM(H81/F81*100)</f>
        <v>#DIV/0!</v>
      </c>
      <c r="J81" s="1827" t="e">
        <f t="shared" ref="J81:J83" si="12">SUM(H81/E81*100)</f>
        <v>#DIV/0!</v>
      </c>
      <c r="K81" s="1066"/>
    </row>
    <row r="82" spans="1:11" ht="15" hidden="1" customHeight="1" x14ac:dyDescent="0.25">
      <c r="A82" s="268"/>
      <c r="B82" s="1046"/>
      <c r="C82" s="1044">
        <v>3249</v>
      </c>
      <c r="D82" s="1045" t="s">
        <v>190</v>
      </c>
      <c r="E82" s="626"/>
      <c r="F82" s="626"/>
      <c r="G82" s="659" t="e">
        <f t="shared" si="6"/>
        <v>#DIV/0!</v>
      </c>
      <c r="H82" s="755"/>
      <c r="I82" s="1347" t="e">
        <f t="shared" si="11"/>
        <v>#DIV/0!</v>
      </c>
      <c r="J82" s="1827" t="e">
        <f t="shared" si="12"/>
        <v>#DIV/0!</v>
      </c>
      <c r="K82" s="1067"/>
    </row>
    <row r="83" spans="1:11" ht="15" hidden="1" customHeight="1" x14ac:dyDescent="0.25">
      <c r="A83" s="268"/>
      <c r="B83" s="1046"/>
      <c r="C83" s="1044">
        <v>4017</v>
      </c>
      <c r="D83" s="1807" t="s">
        <v>39</v>
      </c>
      <c r="E83" s="626"/>
      <c r="F83" s="626"/>
      <c r="G83" s="627" t="e">
        <f t="shared" si="6"/>
        <v>#DIV/0!</v>
      </c>
      <c r="H83" s="755"/>
      <c r="I83" s="1347" t="e">
        <f t="shared" si="11"/>
        <v>#DIV/0!</v>
      </c>
      <c r="J83" s="1827" t="e">
        <f t="shared" si="12"/>
        <v>#DIV/0!</v>
      </c>
      <c r="K83" s="1067"/>
    </row>
    <row r="84" spans="1:11" ht="12.75" hidden="1" customHeight="1" x14ac:dyDescent="0.25">
      <c r="A84" s="268"/>
      <c r="B84" s="258"/>
      <c r="C84" s="656">
        <v>4019</v>
      </c>
      <c r="D84" s="767" t="s">
        <v>39</v>
      </c>
      <c r="E84" s="658"/>
      <c r="F84" s="658"/>
      <c r="G84" s="659" t="e">
        <f t="shared" si="6"/>
        <v>#DIV/0!</v>
      </c>
      <c r="H84" s="1348"/>
      <c r="I84" s="1347" t="e">
        <f t="shared" si="2"/>
        <v>#DIV/0!</v>
      </c>
      <c r="J84" s="1827" t="e">
        <f t="shared" si="4"/>
        <v>#DIV/0!</v>
      </c>
      <c r="K84" s="657"/>
    </row>
    <row r="85" spans="1:11" ht="12.75" hidden="1" customHeight="1" x14ac:dyDescent="0.25">
      <c r="A85" s="268"/>
      <c r="B85" s="258"/>
      <c r="C85" s="656">
        <v>4117</v>
      </c>
      <c r="D85" s="767" t="s">
        <v>42</v>
      </c>
      <c r="E85" s="658"/>
      <c r="F85" s="658"/>
      <c r="G85" s="659" t="e">
        <f t="shared" si="6"/>
        <v>#DIV/0!</v>
      </c>
      <c r="H85" s="1348"/>
      <c r="I85" s="1347" t="e">
        <f t="shared" si="2"/>
        <v>#DIV/0!</v>
      </c>
      <c r="J85" s="1827" t="e">
        <f t="shared" si="4"/>
        <v>#DIV/0!</v>
      </c>
      <c r="K85" s="657"/>
    </row>
    <row r="86" spans="1:11" ht="12.75" hidden="1" customHeight="1" x14ac:dyDescent="0.25">
      <c r="A86" s="268"/>
      <c r="B86" s="258"/>
      <c r="C86" s="656">
        <v>4119</v>
      </c>
      <c r="D86" s="767" t="s">
        <v>42</v>
      </c>
      <c r="E86" s="658"/>
      <c r="F86" s="658"/>
      <c r="G86" s="659" t="e">
        <f t="shared" si="6"/>
        <v>#DIV/0!</v>
      </c>
      <c r="H86" s="1348"/>
      <c r="I86" s="1347" t="e">
        <f t="shared" si="2"/>
        <v>#DIV/0!</v>
      </c>
      <c r="J86" s="1827" t="e">
        <f t="shared" si="4"/>
        <v>#DIV/0!</v>
      </c>
      <c r="K86" s="657"/>
    </row>
    <row r="87" spans="1:11" ht="12.75" hidden="1" customHeight="1" x14ac:dyDescent="0.25">
      <c r="A87" s="268"/>
      <c r="B87" s="258"/>
      <c r="C87" s="656">
        <v>4127</v>
      </c>
      <c r="D87" s="767" t="s">
        <v>43</v>
      </c>
      <c r="E87" s="658"/>
      <c r="F87" s="658"/>
      <c r="G87" s="659" t="e">
        <f t="shared" si="6"/>
        <v>#DIV/0!</v>
      </c>
      <c r="H87" s="1348"/>
      <c r="I87" s="1347" t="e">
        <f t="shared" si="2"/>
        <v>#DIV/0!</v>
      </c>
      <c r="J87" s="1827" t="e">
        <f t="shared" si="4"/>
        <v>#DIV/0!</v>
      </c>
      <c r="K87" s="657"/>
    </row>
    <row r="88" spans="1:11" ht="12.75" hidden="1" customHeight="1" x14ac:dyDescent="0.25">
      <c r="A88" s="268"/>
      <c r="B88" s="258"/>
      <c r="C88" s="656">
        <v>4129</v>
      </c>
      <c r="D88" s="767" t="s">
        <v>43</v>
      </c>
      <c r="E88" s="658"/>
      <c r="F88" s="658"/>
      <c r="G88" s="659" t="e">
        <f t="shared" si="6"/>
        <v>#DIV/0!</v>
      </c>
      <c r="H88" s="1348"/>
      <c r="I88" s="1347" t="e">
        <f t="shared" si="2"/>
        <v>#DIV/0!</v>
      </c>
      <c r="J88" s="1827" t="e">
        <f t="shared" si="4"/>
        <v>#DIV/0!</v>
      </c>
      <c r="K88" s="657"/>
    </row>
    <row r="89" spans="1:11" ht="12.75" hidden="1" customHeight="1" x14ac:dyDescent="0.25">
      <c r="A89" s="268"/>
      <c r="B89" s="258"/>
      <c r="C89" s="656">
        <v>4177</v>
      </c>
      <c r="D89" s="767" t="s">
        <v>45</v>
      </c>
      <c r="E89" s="658"/>
      <c r="F89" s="658"/>
      <c r="G89" s="659" t="e">
        <f t="shared" si="6"/>
        <v>#DIV/0!</v>
      </c>
      <c r="H89" s="1348"/>
      <c r="I89" s="1347" t="e">
        <f t="shared" si="2"/>
        <v>#DIV/0!</v>
      </c>
      <c r="J89" s="1827" t="e">
        <f t="shared" si="4"/>
        <v>#DIV/0!</v>
      </c>
      <c r="K89" s="657"/>
    </row>
    <row r="90" spans="1:11" ht="12.75" hidden="1" customHeight="1" x14ac:dyDescent="0.25">
      <c r="A90" s="268"/>
      <c r="B90" s="258"/>
      <c r="C90" s="656">
        <v>4179</v>
      </c>
      <c r="D90" s="767" t="s">
        <v>45</v>
      </c>
      <c r="E90" s="658"/>
      <c r="F90" s="658"/>
      <c r="G90" s="659" t="e">
        <f t="shared" si="6"/>
        <v>#DIV/0!</v>
      </c>
      <c r="H90" s="1348"/>
      <c r="I90" s="1347" t="e">
        <f t="shared" si="2"/>
        <v>#DIV/0!</v>
      </c>
      <c r="J90" s="1827" t="e">
        <f t="shared" si="4"/>
        <v>#DIV/0!</v>
      </c>
      <c r="K90" s="657"/>
    </row>
    <row r="91" spans="1:11" ht="12.75" hidden="1" customHeight="1" x14ac:dyDescent="0.25">
      <c r="A91" s="268"/>
      <c r="B91" s="258"/>
      <c r="C91" s="656">
        <v>4217</v>
      </c>
      <c r="D91" s="767" t="s">
        <v>31</v>
      </c>
      <c r="E91" s="658"/>
      <c r="F91" s="658"/>
      <c r="G91" s="659" t="e">
        <f t="shared" si="6"/>
        <v>#DIV/0!</v>
      </c>
      <c r="H91" s="1348"/>
      <c r="I91" s="1347" t="e">
        <f t="shared" si="2"/>
        <v>#DIV/0!</v>
      </c>
      <c r="J91" s="1827" t="e">
        <f t="shared" si="4"/>
        <v>#DIV/0!</v>
      </c>
      <c r="K91" s="657"/>
    </row>
    <row r="92" spans="1:11" ht="12.75" hidden="1" customHeight="1" x14ac:dyDescent="0.25">
      <c r="A92" s="268"/>
      <c r="B92" s="258"/>
      <c r="C92" s="656">
        <v>4219</v>
      </c>
      <c r="D92" s="767" t="s">
        <v>31</v>
      </c>
      <c r="E92" s="658"/>
      <c r="F92" s="658"/>
      <c r="G92" s="659" t="e">
        <f t="shared" si="6"/>
        <v>#DIV/0!</v>
      </c>
      <c r="H92" s="1348"/>
      <c r="I92" s="1347" t="e">
        <f t="shared" si="2"/>
        <v>#DIV/0!</v>
      </c>
      <c r="J92" s="1827" t="e">
        <f t="shared" si="4"/>
        <v>#DIV/0!</v>
      </c>
      <c r="K92" s="657"/>
    </row>
    <row r="93" spans="1:11" ht="12.75" hidden="1" customHeight="1" x14ac:dyDescent="0.25">
      <c r="A93" s="268"/>
      <c r="B93" s="258"/>
      <c r="C93" s="656">
        <v>4247</v>
      </c>
      <c r="D93" s="1808" t="s">
        <v>86</v>
      </c>
      <c r="E93" s="658"/>
      <c r="F93" s="658"/>
      <c r="G93" s="659" t="e">
        <f t="shared" si="6"/>
        <v>#DIV/0!</v>
      </c>
      <c r="H93" s="1348"/>
      <c r="I93" s="1347" t="e">
        <f t="shared" si="2"/>
        <v>#DIV/0!</v>
      </c>
      <c r="J93" s="1827" t="e">
        <f t="shared" si="4"/>
        <v>#DIV/0!</v>
      </c>
      <c r="K93" s="657"/>
    </row>
    <row r="94" spans="1:11" ht="12.75" hidden="1" customHeight="1" x14ac:dyDescent="0.25">
      <c r="A94" s="268"/>
      <c r="B94" s="258"/>
      <c r="C94" s="656">
        <v>4249</v>
      </c>
      <c r="D94" s="1808" t="s">
        <v>86</v>
      </c>
      <c r="E94" s="658"/>
      <c r="F94" s="658"/>
      <c r="G94" s="659" t="e">
        <f t="shared" si="6"/>
        <v>#DIV/0!</v>
      </c>
      <c r="H94" s="1348"/>
      <c r="I94" s="1347" t="e">
        <f t="shared" si="2"/>
        <v>#DIV/0!</v>
      </c>
      <c r="J94" s="1827" t="e">
        <f t="shared" si="4"/>
        <v>#DIV/0!</v>
      </c>
      <c r="K94" s="657"/>
    </row>
    <row r="95" spans="1:11" ht="12.75" hidden="1" customHeight="1" x14ac:dyDescent="0.25">
      <c r="A95" s="268"/>
      <c r="B95" s="258"/>
      <c r="C95" s="656">
        <v>4269</v>
      </c>
      <c r="D95" s="1808" t="s">
        <v>46</v>
      </c>
      <c r="E95" s="658"/>
      <c r="F95" s="658"/>
      <c r="G95" s="659" t="e">
        <f t="shared" si="6"/>
        <v>#DIV/0!</v>
      </c>
      <c r="H95" s="1348"/>
      <c r="I95" s="1347" t="e">
        <f t="shared" si="2"/>
        <v>#DIV/0!</v>
      </c>
      <c r="J95" s="1827" t="e">
        <f t="shared" si="4"/>
        <v>#DIV/0!</v>
      </c>
      <c r="K95" s="657"/>
    </row>
    <row r="96" spans="1:11" ht="12.75" hidden="1" customHeight="1" x14ac:dyDescent="0.25">
      <c r="A96" s="268"/>
      <c r="B96" s="258"/>
      <c r="C96" s="656">
        <v>4307</v>
      </c>
      <c r="D96" s="1809" t="s">
        <v>22</v>
      </c>
      <c r="E96" s="658"/>
      <c r="F96" s="658"/>
      <c r="G96" s="659" t="e">
        <f t="shared" si="6"/>
        <v>#DIV/0!</v>
      </c>
      <c r="H96" s="1348"/>
      <c r="I96" s="1347" t="e">
        <f t="shared" si="2"/>
        <v>#DIV/0!</v>
      </c>
      <c r="J96" s="1827" t="e">
        <f t="shared" si="4"/>
        <v>#DIV/0!</v>
      </c>
      <c r="K96" s="657"/>
    </row>
    <row r="97" spans="1:11" ht="12.75" hidden="1" customHeight="1" x14ac:dyDescent="0.25">
      <c r="A97" s="268"/>
      <c r="B97" s="258"/>
      <c r="C97" s="661">
        <v>4309</v>
      </c>
      <c r="D97" s="1810" t="s">
        <v>22</v>
      </c>
      <c r="E97" s="663"/>
      <c r="F97" s="663"/>
      <c r="G97" s="664" t="e">
        <f t="shared" si="6"/>
        <v>#DIV/0!</v>
      </c>
      <c r="H97" s="1828"/>
      <c r="I97" s="1845" t="e">
        <f t="shared" si="2"/>
        <v>#DIV/0!</v>
      </c>
      <c r="J97" s="1829" t="e">
        <f t="shared" si="4"/>
        <v>#DIV/0!</v>
      </c>
      <c r="K97" s="662"/>
    </row>
    <row r="98" spans="1:11" ht="12.75" hidden="1" customHeight="1" x14ac:dyDescent="0.25">
      <c r="A98" s="268"/>
      <c r="B98" s="258"/>
      <c r="C98" s="1006">
        <v>4417</v>
      </c>
      <c r="D98" s="1811" t="s">
        <v>54</v>
      </c>
      <c r="E98" s="1007"/>
      <c r="F98" s="1007"/>
      <c r="G98" s="908" t="e">
        <f t="shared" si="6"/>
        <v>#DIV/0!</v>
      </c>
      <c r="H98" s="1824"/>
      <c r="I98" s="1846" t="e">
        <f t="shared" si="2"/>
        <v>#DIV/0!</v>
      </c>
      <c r="J98" s="1825" t="e">
        <f t="shared" si="4"/>
        <v>#DIV/0!</v>
      </c>
      <c r="K98" s="768"/>
    </row>
    <row r="99" spans="1:11" ht="12.75" hidden="1" customHeight="1" x14ac:dyDescent="0.25">
      <c r="A99" s="268"/>
      <c r="B99" s="258"/>
      <c r="C99" s="656">
        <v>4419</v>
      </c>
      <c r="D99" s="1809" t="s">
        <v>54</v>
      </c>
      <c r="E99" s="658"/>
      <c r="F99" s="658"/>
      <c r="G99" s="659" t="e">
        <f t="shared" si="6"/>
        <v>#DIV/0!</v>
      </c>
      <c r="H99" s="1348"/>
      <c r="I99" s="1347" t="e">
        <f t="shared" si="2"/>
        <v>#DIV/0!</v>
      </c>
      <c r="J99" s="1827" t="e">
        <f t="shared" si="4"/>
        <v>#DIV/0!</v>
      </c>
      <c r="K99" s="657"/>
    </row>
    <row r="100" spans="1:11" ht="12.75" hidden="1" customHeight="1" x14ac:dyDescent="0.25">
      <c r="A100" s="268"/>
      <c r="B100" s="258"/>
      <c r="C100" s="656">
        <v>4427</v>
      </c>
      <c r="D100" s="767" t="s">
        <v>103</v>
      </c>
      <c r="E100" s="658"/>
      <c r="F100" s="658"/>
      <c r="G100" s="659" t="e">
        <f t="shared" si="6"/>
        <v>#DIV/0!</v>
      </c>
      <c r="H100" s="1348"/>
      <c r="I100" s="1347" t="e">
        <f t="shared" si="2"/>
        <v>#DIV/0!</v>
      </c>
      <c r="J100" s="1827" t="e">
        <f t="shared" si="4"/>
        <v>#DIV/0!</v>
      </c>
      <c r="K100" s="657"/>
    </row>
    <row r="101" spans="1:11" ht="13.5" hidden="1" customHeight="1" x14ac:dyDescent="0.25">
      <c r="A101" s="268"/>
      <c r="B101" s="258"/>
      <c r="C101" s="661">
        <v>4429</v>
      </c>
      <c r="D101" s="1812" t="s">
        <v>103</v>
      </c>
      <c r="E101" s="663"/>
      <c r="F101" s="663"/>
      <c r="G101" s="664" t="e">
        <f t="shared" si="6"/>
        <v>#DIV/0!</v>
      </c>
      <c r="H101" s="1828"/>
      <c r="I101" s="1845" t="e">
        <f t="shared" si="2"/>
        <v>#DIV/0!</v>
      </c>
      <c r="J101" s="1829" t="e">
        <f t="shared" si="4"/>
        <v>#DIV/0!</v>
      </c>
      <c r="K101" s="662"/>
    </row>
    <row r="102" spans="1:11" ht="17.399999999999999" customHeight="1" x14ac:dyDescent="0.25">
      <c r="A102" s="268"/>
      <c r="B102" s="1431"/>
      <c r="C102" s="1073"/>
      <c r="D102" s="1357" t="s">
        <v>154</v>
      </c>
      <c r="E102" s="1166">
        <f>SUM(E103:E130)</f>
        <v>1329663</v>
      </c>
      <c r="F102" s="1166">
        <f>SUM(F103:F130)</f>
        <v>1329663</v>
      </c>
      <c r="G102" s="1057">
        <f t="shared" si="6"/>
        <v>100</v>
      </c>
      <c r="H102" s="1847">
        <f>SUM(H103:H130)</f>
        <v>0</v>
      </c>
      <c r="I102" s="1848">
        <f t="shared" si="2"/>
        <v>0</v>
      </c>
      <c r="J102" s="1848">
        <f t="shared" si="4"/>
        <v>0</v>
      </c>
      <c r="K102" s="1068"/>
    </row>
    <row r="103" spans="1:11" ht="54" customHeight="1" x14ac:dyDescent="0.25">
      <c r="A103" s="268"/>
      <c r="B103" s="1431"/>
      <c r="C103" s="1352">
        <v>2317</v>
      </c>
      <c r="D103" s="1353" t="s">
        <v>146</v>
      </c>
      <c r="E103" s="907">
        <v>294429</v>
      </c>
      <c r="F103" s="907">
        <v>294429</v>
      </c>
      <c r="G103" s="1199">
        <f t="shared" si="6"/>
        <v>100</v>
      </c>
      <c r="H103" s="1844">
        <v>0</v>
      </c>
      <c r="I103" s="1825">
        <f t="shared" si="2"/>
        <v>0</v>
      </c>
      <c r="J103" s="1825">
        <f t="shared" si="4"/>
        <v>0</v>
      </c>
      <c r="K103" s="1354"/>
    </row>
    <row r="104" spans="1:11" ht="50.25" customHeight="1" x14ac:dyDescent="0.25">
      <c r="A104" s="268"/>
      <c r="B104" s="550"/>
      <c r="C104" s="665">
        <v>2319</v>
      </c>
      <c r="D104" s="1122" t="s">
        <v>146</v>
      </c>
      <c r="E104" s="626">
        <v>34538</v>
      </c>
      <c r="F104" s="626">
        <v>34538</v>
      </c>
      <c r="G104" s="627">
        <f t="shared" si="6"/>
        <v>100</v>
      </c>
      <c r="H104" s="755">
        <v>0</v>
      </c>
      <c r="I104" s="1827">
        <f t="shared" si="2"/>
        <v>0</v>
      </c>
      <c r="J104" s="1827">
        <f t="shared" si="4"/>
        <v>0</v>
      </c>
      <c r="K104" s="1121"/>
    </row>
    <row r="105" spans="1:11" ht="15" customHeight="1" x14ac:dyDescent="0.25">
      <c r="A105" s="268"/>
      <c r="B105" s="550"/>
      <c r="C105" s="665">
        <v>3037</v>
      </c>
      <c r="D105" s="767" t="s">
        <v>27</v>
      </c>
      <c r="E105" s="626">
        <v>7384</v>
      </c>
      <c r="F105" s="626">
        <v>7384</v>
      </c>
      <c r="G105" s="627">
        <f t="shared" si="6"/>
        <v>100</v>
      </c>
      <c r="H105" s="755">
        <v>0</v>
      </c>
      <c r="I105" s="1347">
        <f t="shared" si="2"/>
        <v>0</v>
      </c>
      <c r="J105" s="1347">
        <f t="shared" si="4"/>
        <v>0</v>
      </c>
      <c r="K105" s="1069"/>
    </row>
    <row r="106" spans="1:11" ht="15" customHeight="1" x14ac:dyDescent="0.25">
      <c r="A106" s="268"/>
      <c r="B106" s="550"/>
      <c r="C106" s="665">
        <v>3039</v>
      </c>
      <c r="D106" s="767" t="s">
        <v>27</v>
      </c>
      <c r="E106" s="626">
        <v>866</v>
      </c>
      <c r="F106" s="626">
        <v>866</v>
      </c>
      <c r="G106" s="627">
        <f t="shared" si="6"/>
        <v>100</v>
      </c>
      <c r="H106" s="755">
        <v>0</v>
      </c>
      <c r="I106" s="1347">
        <f t="shared" si="2"/>
        <v>0</v>
      </c>
      <c r="J106" s="1347">
        <f t="shared" si="4"/>
        <v>0</v>
      </c>
      <c r="K106" s="1069"/>
    </row>
    <row r="107" spans="1:11" ht="15" hidden="1" customHeight="1" x14ac:dyDescent="0.25">
      <c r="A107" s="268"/>
      <c r="B107" s="550"/>
      <c r="C107" s="665">
        <v>3117</v>
      </c>
      <c r="D107" s="1807" t="s">
        <v>156</v>
      </c>
      <c r="E107" s="626"/>
      <c r="F107" s="626"/>
      <c r="G107" s="627" t="e">
        <f t="shared" si="6"/>
        <v>#DIV/0!</v>
      </c>
      <c r="H107" s="755"/>
      <c r="I107" s="1347" t="e">
        <f t="shared" si="2"/>
        <v>#DIV/0!</v>
      </c>
      <c r="J107" s="1347" t="e">
        <f t="shared" si="4"/>
        <v>#DIV/0!</v>
      </c>
      <c r="K107" s="1070"/>
    </row>
    <row r="108" spans="1:11" ht="13.8" hidden="1" x14ac:dyDescent="0.25">
      <c r="A108" s="268"/>
      <c r="B108" s="269"/>
      <c r="C108" s="1358">
        <v>3119</v>
      </c>
      <c r="D108" s="1813" t="s">
        <v>156</v>
      </c>
      <c r="E108" s="1814"/>
      <c r="F108" s="1814"/>
      <c r="G108" s="1359" t="e">
        <f t="shared" ref="G108" si="13">SUM(F108/E108*100)</f>
        <v>#DIV/0!</v>
      </c>
      <c r="H108" s="1815"/>
      <c r="I108" s="1360" t="e">
        <f t="shared" ref="I108" si="14">SUM(H108/F108*100)</f>
        <v>#DIV/0!</v>
      </c>
      <c r="J108" s="1360" t="e">
        <f t="shared" ref="J108" si="15">SUM(H108/E108*100)</f>
        <v>#DIV/0!</v>
      </c>
      <c r="K108" s="1361"/>
    </row>
    <row r="109" spans="1:11" ht="13.8" x14ac:dyDescent="0.25">
      <c r="A109" s="268"/>
      <c r="B109" s="269"/>
      <c r="C109" s="177">
        <v>4017</v>
      </c>
      <c r="D109" s="251" t="s">
        <v>39</v>
      </c>
      <c r="E109" s="179">
        <v>67614</v>
      </c>
      <c r="F109" s="179">
        <v>67614</v>
      </c>
      <c r="G109" s="427">
        <f t="shared" ref="G109:G119" si="16">SUM(F109/E109*100)</f>
        <v>100</v>
      </c>
      <c r="H109" s="1224">
        <v>0</v>
      </c>
      <c r="I109" s="1223">
        <f t="shared" ref="I109:I119" si="17">SUM(H109/F109*100)</f>
        <v>0</v>
      </c>
      <c r="J109" s="1223">
        <f t="shared" ref="J109:J119" si="18">SUM(H109/E109*100)</f>
        <v>0</v>
      </c>
      <c r="K109" s="170"/>
    </row>
    <row r="110" spans="1:11" ht="13.8" x14ac:dyDescent="0.25">
      <c r="A110" s="268"/>
      <c r="B110" s="269"/>
      <c r="C110" s="177">
        <v>4019</v>
      </c>
      <c r="D110" s="251" t="s">
        <v>39</v>
      </c>
      <c r="E110" s="179">
        <v>7932</v>
      </c>
      <c r="F110" s="179">
        <v>7932</v>
      </c>
      <c r="G110" s="427">
        <f t="shared" si="16"/>
        <v>100</v>
      </c>
      <c r="H110" s="1224">
        <v>0</v>
      </c>
      <c r="I110" s="1223">
        <f t="shared" si="17"/>
        <v>0</v>
      </c>
      <c r="J110" s="1223">
        <f t="shared" si="18"/>
        <v>0</v>
      </c>
      <c r="K110" s="170"/>
    </row>
    <row r="111" spans="1:11" ht="13.8" hidden="1" x14ac:dyDescent="0.25">
      <c r="A111" s="268"/>
      <c r="B111" s="269"/>
      <c r="C111" s="177">
        <v>4047</v>
      </c>
      <c r="D111" s="251" t="s">
        <v>41</v>
      </c>
      <c r="E111" s="179"/>
      <c r="F111" s="179"/>
      <c r="G111" s="427" t="e">
        <f t="shared" si="16"/>
        <v>#DIV/0!</v>
      </c>
      <c r="H111" s="1224"/>
      <c r="I111" s="1223" t="e">
        <f t="shared" si="17"/>
        <v>#DIV/0!</v>
      </c>
      <c r="J111" s="1223" t="e">
        <f t="shared" si="18"/>
        <v>#DIV/0!</v>
      </c>
      <c r="K111" s="170"/>
    </row>
    <row r="112" spans="1:11" ht="13.8" hidden="1" x14ac:dyDescent="0.25">
      <c r="A112" s="268"/>
      <c r="B112" s="269"/>
      <c r="C112" s="177">
        <v>4049</v>
      </c>
      <c r="D112" s="251" t="s">
        <v>41</v>
      </c>
      <c r="E112" s="179"/>
      <c r="F112" s="179"/>
      <c r="G112" s="427" t="e">
        <f t="shared" si="16"/>
        <v>#DIV/0!</v>
      </c>
      <c r="H112" s="1224"/>
      <c r="I112" s="1223" t="e">
        <f t="shared" si="17"/>
        <v>#DIV/0!</v>
      </c>
      <c r="J112" s="1223" t="e">
        <f t="shared" si="18"/>
        <v>#DIV/0!</v>
      </c>
      <c r="K112" s="170"/>
    </row>
    <row r="113" spans="1:11" ht="13.8" x14ac:dyDescent="0.25">
      <c r="A113" s="268"/>
      <c r="B113" s="269"/>
      <c r="C113" s="1816">
        <v>4117</v>
      </c>
      <c r="D113" s="1817" t="s">
        <v>42</v>
      </c>
      <c r="E113" s="1818">
        <v>11643</v>
      </c>
      <c r="F113" s="1818">
        <v>11643</v>
      </c>
      <c r="G113" s="1819">
        <f t="shared" si="16"/>
        <v>100</v>
      </c>
      <c r="H113" s="1834">
        <v>0</v>
      </c>
      <c r="I113" s="1835">
        <f t="shared" si="17"/>
        <v>0</v>
      </c>
      <c r="J113" s="1835">
        <f t="shared" si="18"/>
        <v>0</v>
      </c>
      <c r="K113" s="1213"/>
    </row>
    <row r="114" spans="1:11" ht="13.8" x14ac:dyDescent="0.25">
      <c r="A114" s="268"/>
      <c r="B114" s="269"/>
      <c r="C114" s="656">
        <v>4119</v>
      </c>
      <c r="D114" s="767" t="s">
        <v>42</v>
      </c>
      <c r="E114" s="658">
        <v>1366</v>
      </c>
      <c r="F114" s="658">
        <v>1366</v>
      </c>
      <c r="G114" s="659">
        <f t="shared" si="16"/>
        <v>100</v>
      </c>
      <c r="H114" s="1348">
        <v>0</v>
      </c>
      <c r="I114" s="1827">
        <f t="shared" si="17"/>
        <v>0</v>
      </c>
      <c r="J114" s="1827">
        <f t="shared" si="18"/>
        <v>0</v>
      </c>
      <c r="K114" s="657"/>
    </row>
    <row r="115" spans="1:11" ht="27.6" x14ac:dyDescent="0.25">
      <c r="A115" s="533"/>
      <c r="B115" s="1289"/>
      <c r="C115" s="661">
        <v>4127</v>
      </c>
      <c r="D115" s="178" t="s">
        <v>286</v>
      </c>
      <c r="E115" s="663">
        <v>1141</v>
      </c>
      <c r="F115" s="663">
        <v>1141</v>
      </c>
      <c r="G115" s="664">
        <f t="shared" si="16"/>
        <v>100</v>
      </c>
      <c r="H115" s="1828">
        <v>0</v>
      </c>
      <c r="I115" s="1829">
        <f t="shared" si="17"/>
        <v>0</v>
      </c>
      <c r="J115" s="1829">
        <f t="shared" si="18"/>
        <v>0</v>
      </c>
      <c r="K115" s="662"/>
    </row>
    <row r="116" spans="1:11" ht="27.6" x14ac:dyDescent="0.25">
      <c r="A116" s="268"/>
      <c r="B116" s="269"/>
      <c r="C116" s="1006">
        <v>4129</v>
      </c>
      <c r="D116" s="178" t="s">
        <v>286</v>
      </c>
      <c r="E116" s="1007">
        <v>134</v>
      </c>
      <c r="F116" s="1007">
        <v>134</v>
      </c>
      <c r="G116" s="908">
        <f t="shared" si="16"/>
        <v>100</v>
      </c>
      <c r="H116" s="1824">
        <v>0</v>
      </c>
      <c r="I116" s="1825">
        <f t="shared" si="17"/>
        <v>0</v>
      </c>
      <c r="J116" s="1825">
        <f t="shared" si="18"/>
        <v>0</v>
      </c>
      <c r="K116" s="1826"/>
    </row>
    <row r="117" spans="1:11" ht="13.8" hidden="1" x14ac:dyDescent="0.25">
      <c r="A117" s="268"/>
      <c r="B117" s="269"/>
      <c r="C117" s="656">
        <v>4177</v>
      </c>
      <c r="D117" s="767" t="s">
        <v>45</v>
      </c>
      <c r="E117" s="658"/>
      <c r="F117" s="658"/>
      <c r="G117" s="627" t="e">
        <f t="shared" si="16"/>
        <v>#DIV/0!</v>
      </c>
      <c r="H117" s="1348">
        <v>0</v>
      </c>
      <c r="I117" s="1347" t="e">
        <f t="shared" si="17"/>
        <v>#DIV/0!</v>
      </c>
      <c r="J117" s="1347" t="e">
        <f t="shared" si="18"/>
        <v>#DIV/0!</v>
      </c>
      <c r="K117" s="1120"/>
    </row>
    <row r="118" spans="1:11" ht="13.8" hidden="1" x14ac:dyDescent="0.25">
      <c r="A118" s="268"/>
      <c r="B118" s="269"/>
      <c r="C118" s="656">
        <v>4179</v>
      </c>
      <c r="D118" s="767" t="s">
        <v>45</v>
      </c>
      <c r="E118" s="658"/>
      <c r="F118" s="658"/>
      <c r="G118" s="627" t="e">
        <f t="shared" si="16"/>
        <v>#DIV/0!</v>
      </c>
      <c r="H118" s="1348">
        <v>0</v>
      </c>
      <c r="I118" s="1347" t="e">
        <f t="shared" si="17"/>
        <v>#DIV/0!</v>
      </c>
      <c r="J118" s="1347" t="e">
        <f t="shared" si="18"/>
        <v>#DIV/0!</v>
      </c>
      <c r="K118" s="1120"/>
    </row>
    <row r="119" spans="1:11" ht="13.8" x14ac:dyDescent="0.25">
      <c r="A119" s="268"/>
      <c r="B119" s="269"/>
      <c r="C119" s="656">
        <v>4217</v>
      </c>
      <c r="D119" s="767" t="s">
        <v>31</v>
      </c>
      <c r="E119" s="658">
        <v>3429</v>
      </c>
      <c r="F119" s="658">
        <v>3429</v>
      </c>
      <c r="G119" s="659">
        <f t="shared" si="16"/>
        <v>100</v>
      </c>
      <c r="H119" s="1348">
        <v>0</v>
      </c>
      <c r="I119" s="1827">
        <f t="shared" si="17"/>
        <v>0</v>
      </c>
      <c r="J119" s="1827">
        <f t="shared" si="18"/>
        <v>0</v>
      </c>
      <c r="K119" s="1120"/>
    </row>
    <row r="120" spans="1:11" ht="13.8" x14ac:dyDescent="0.25">
      <c r="A120" s="268"/>
      <c r="B120" s="269"/>
      <c r="C120" s="656">
        <v>4219</v>
      </c>
      <c r="D120" s="767" t="s">
        <v>31</v>
      </c>
      <c r="E120" s="658">
        <v>402</v>
      </c>
      <c r="F120" s="658">
        <v>402</v>
      </c>
      <c r="G120" s="659">
        <f t="shared" ref="G120:G130" si="19">SUM(F120/E120*100)</f>
        <v>100</v>
      </c>
      <c r="H120" s="1348">
        <v>0</v>
      </c>
      <c r="I120" s="1827">
        <f t="shared" ref="I120:I133" si="20">SUM(H120/F120*100)</f>
        <v>0</v>
      </c>
      <c r="J120" s="1827">
        <f t="shared" ref="J120:J128" si="21">SUM(H120/E120*100)</f>
        <v>0</v>
      </c>
      <c r="K120" s="1120"/>
    </row>
    <row r="121" spans="1:11" ht="13.8" hidden="1" x14ac:dyDescent="0.25">
      <c r="A121" s="268"/>
      <c r="B121" s="269"/>
      <c r="C121" s="656">
        <v>4247</v>
      </c>
      <c r="D121" s="1808" t="s">
        <v>86</v>
      </c>
      <c r="E121" s="658"/>
      <c r="F121" s="658"/>
      <c r="G121" s="659" t="e">
        <f t="shared" si="19"/>
        <v>#DIV/0!</v>
      </c>
      <c r="H121" s="1348"/>
      <c r="I121" s="1827" t="e">
        <f t="shared" si="20"/>
        <v>#DIV/0!</v>
      </c>
      <c r="J121" s="1827" t="e">
        <f t="shared" si="21"/>
        <v>#DIV/0!</v>
      </c>
      <c r="K121" s="1120"/>
    </row>
    <row r="122" spans="1:11" ht="13.8" hidden="1" x14ac:dyDescent="0.25">
      <c r="A122" s="268"/>
      <c r="B122" s="269"/>
      <c r="C122" s="656">
        <v>4249</v>
      </c>
      <c r="D122" s="1808" t="s">
        <v>86</v>
      </c>
      <c r="E122" s="658"/>
      <c r="F122" s="658"/>
      <c r="G122" s="659" t="e">
        <f t="shared" si="19"/>
        <v>#DIV/0!</v>
      </c>
      <c r="H122" s="1348"/>
      <c r="I122" s="1827" t="e">
        <f t="shared" si="20"/>
        <v>#DIV/0!</v>
      </c>
      <c r="J122" s="1827" t="e">
        <f t="shared" si="21"/>
        <v>#DIV/0!</v>
      </c>
      <c r="K122" s="1120"/>
    </row>
    <row r="123" spans="1:11" ht="13.8" hidden="1" x14ac:dyDescent="0.25">
      <c r="A123" s="268"/>
      <c r="B123" s="269"/>
      <c r="C123" s="661">
        <v>4287</v>
      </c>
      <c r="D123" s="1812" t="s">
        <v>48</v>
      </c>
      <c r="E123" s="663"/>
      <c r="F123" s="663"/>
      <c r="G123" s="664" t="e">
        <f t="shared" si="19"/>
        <v>#DIV/0!</v>
      </c>
      <c r="H123" s="1828"/>
      <c r="I123" s="1829" t="e">
        <f t="shared" si="20"/>
        <v>#DIV/0!</v>
      </c>
      <c r="J123" s="1829" t="e">
        <f t="shared" si="21"/>
        <v>#DIV/0!</v>
      </c>
      <c r="K123" s="1830"/>
    </row>
    <row r="124" spans="1:11" ht="13.8" hidden="1" x14ac:dyDescent="0.25">
      <c r="A124" s="268"/>
      <c r="B124" s="269"/>
      <c r="C124" s="1006">
        <v>4289</v>
      </c>
      <c r="D124" s="1197" t="s">
        <v>48</v>
      </c>
      <c r="E124" s="1007"/>
      <c r="F124" s="1007"/>
      <c r="G124" s="908" t="e">
        <f t="shared" si="19"/>
        <v>#DIV/0!</v>
      </c>
      <c r="H124" s="1824"/>
      <c r="I124" s="1825" t="e">
        <f t="shared" si="20"/>
        <v>#DIV/0!</v>
      </c>
      <c r="J124" s="1825" t="e">
        <f t="shared" si="21"/>
        <v>#DIV/0!</v>
      </c>
      <c r="K124" s="1826"/>
    </row>
    <row r="125" spans="1:11" ht="13.8" x14ac:dyDescent="0.25">
      <c r="A125" s="268"/>
      <c r="B125" s="269"/>
      <c r="C125" s="656">
        <v>4307</v>
      </c>
      <c r="D125" s="1809" t="s">
        <v>22</v>
      </c>
      <c r="E125" s="658">
        <v>804422</v>
      </c>
      <c r="F125" s="658">
        <v>804422</v>
      </c>
      <c r="G125" s="659">
        <f t="shared" si="19"/>
        <v>100</v>
      </c>
      <c r="H125" s="1831">
        <v>0</v>
      </c>
      <c r="I125" s="1827">
        <f t="shared" si="20"/>
        <v>0</v>
      </c>
      <c r="J125" s="1827">
        <f t="shared" si="21"/>
        <v>0</v>
      </c>
      <c r="K125" s="1120"/>
    </row>
    <row r="126" spans="1:11" ht="13.8" x14ac:dyDescent="0.25">
      <c r="A126" s="268"/>
      <c r="B126" s="269"/>
      <c r="C126" s="656">
        <v>4309</v>
      </c>
      <c r="D126" s="1809" t="s">
        <v>22</v>
      </c>
      <c r="E126" s="666">
        <v>94363</v>
      </c>
      <c r="F126" s="666">
        <v>94363</v>
      </c>
      <c r="G126" s="660">
        <f t="shared" si="19"/>
        <v>100</v>
      </c>
      <c r="H126" s="1832">
        <v>0</v>
      </c>
      <c r="I126" s="1347">
        <f t="shared" si="20"/>
        <v>0</v>
      </c>
      <c r="J126" s="1347">
        <f t="shared" si="21"/>
        <v>0</v>
      </c>
      <c r="K126" s="1833"/>
    </row>
    <row r="127" spans="1:11" ht="48" hidden="1" customHeight="1" x14ac:dyDescent="0.25">
      <c r="A127" s="268"/>
      <c r="B127" s="269"/>
      <c r="C127" s="656">
        <v>4377</v>
      </c>
      <c r="D127" s="667" t="s">
        <v>51</v>
      </c>
      <c r="E127" s="666"/>
      <c r="F127" s="666"/>
      <c r="G127" s="660" t="e">
        <f t="shared" si="19"/>
        <v>#DIV/0!</v>
      </c>
      <c r="H127" s="666"/>
      <c r="I127" s="660" t="e">
        <f t="shared" si="20"/>
        <v>#DIV/0!</v>
      </c>
      <c r="J127" s="660" t="e">
        <f t="shared" si="21"/>
        <v>#DIV/0!</v>
      </c>
      <c r="K127" s="656"/>
    </row>
    <row r="128" spans="1:11" ht="48.75" hidden="1" customHeight="1" x14ac:dyDescent="0.25">
      <c r="A128" s="268"/>
      <c r="B128" s="269"/>
      <c r="C128" s="656">
        <v>4379</v>
      </c>
      <c r="D128" s="667" t="s">
        <v>51</v>
      </c>
      <c r="E128" s="767"/>
      <c r="F128" s="767"/>
      <c r="G128" s="659" t="e">
        <f t="shared" si="19"/>
        <v>#DIV/0!</v>
      </c>
      <c r="H128" s="658"/>
      <c r="I128" s="659" t="e">
        <f t="shared" si="20"/>
        <v>#DIV/0!</v>
      </c>
      <c r="J128" s="659" t="e">
        <f t="shared" si="21"/>
        <v>#DIV/0!</v>
      </c>
      <c r="K128" s="657"/>
    </row>
    <row r="129" spans="1:11" ht="27.6" hidden="1" x14ac:dyDescent="0.25">
      <c r="A129" s="268"/>
      <c r="B129" s="269"/>
      <c r="C129" s="656">
        <v>4707</v>
      </c>
      <c r="D129" s="156" t="s">
        <v>60</v>
      </c>
      <c r="E129" s="658"/>
      <c r="F129" s="658"/>
      <c r="G129" s="627" t="e">
        <f t="shared" si="19"/>
        <v>#DIV/0!</v>
      </c>
      <c r="H129" s="1348">
        <v>0</v>
      </c>
      <c r="I129" s="1347" t="e">
        <f t="shared" ref="I129:I130" si="22">SUM(H129/F129*100)</f>
        <v>#DIV/0!</v>
      </c>
      <c r="J129" s="1347" t="e">
        <f t="shared" ref="J129:J130" si="23">SUM(H129/E129*100)</f>
        <v>#DIV/0!</v>
      </c>
      <c r="K129" s="1349"/>
    </row>
    <row r="130" spans="1:11" ht="28.2" hidden="1" thickBot="1" x14ac:dyDescent="0.3">
      <c r="A130" s="434"/>
      <c r="B130" s="855"/>
      <c r="C130" s="1432">
        <v>4709</v>
      </c>
      <c r="D130" s="253" t="s">
        <v>60</v>
      </c>
      <c r="E130" s="1433"/>
      <c r="F130" s="1433"/>
      <c r="G130" s="1434" t="e">
        <f t="shared" si="19"/>
        <v>#DIV/0!</v>
      </c>
      <c r="H130" s="1435"/>
      <c r="I130" s="1436" t="e">
        <f t="shared" si="22"/>
        <v>#DIV/0!</v>
      </c>
      <c r="J130" s="1436" t="e">
        <f t="shared" si="23"/>
        <v>#DIV/0!</v>
      </c>
      <c r="K130" s="1437"/>
    </row>
    <row r="131" spans="1:11" ht="15" hidden="1" customHeight="1" x14ac:dyDescent="0.25">
      <c r="A131" s="268"/>
      <c r="B131" s="269"/>
      <c r="C131" s="1218"/>
      <c r="D131" s="1254" t="s">
        <v>151</v>
      </c>
      <c r="E131" s="1266">
        <f>SUM(E132:E150)</f>
        <v>0</v>
      </c>
      <c r="F131" s="1266">
        <f>SUM(F132:F150)</f>
        <v>0</v>
      </c>
      <c r="G131" s="1237" t="e">
        <f t="shared" ref="G131:G150" si="24">SUM(F131/E131*100)</f>
        <v>#DIV/0!</v>
      </c>
      <c r="H131" s="1266">
        <f>SUM(H132:H150)</f>
        <v>0</v>
      </c>
      <c r="I131" s="1238" t="e">
        <f t="shared" si="20"/>
        <v>#DIV/0!</v>
      </c>
      <c r="J131" s="1237" t="e">
        <f t="shared" ref="J131:J150" si="25">SUM(H131/E131*100)</f>
        <v>#DIV/0!</v>
      </c>
      <c r="K131" s="1267"/>
    </row>
    <row r="132" spans="1:11" ht="15.75" hidden="1" customHeight="1" x14ac:dyDescent="0.25">
      <c r="A132" s="199"/>
      <c r="B132" s="200"/>
      <c r="C132" s="458"/>
      <c r="D132" s="170"/>
      <c r="E132" s="179"/>
      <c r="F132" s="179"/>
      <c r="G132" s="427"/>
      <c r="H132" s="179"/>
      <c r="I132" s="180"/>
      <c r="J132" s="427"/>
      <c r="K132" s="170"/>
    </row>
    <row r="133" spans="1:11" ht="12.75" hidden="1" customHeight="1" x14ac:dyDescent="0.25">
      <c r="A133" s="199"/>
      <c r="B133" s="200"/>
      <c r="C133" s="176">
        <v>3117</v>
      </c>
      <c r="D133" s="170" t="s">
        <v>156</v>
      </c>
      <c r="E133" s="179"/>
      <c r="F133" s="179"/>
      <c r="G133" s="427" t="e">
        <f t="shared" si="24"/>
        <v>#DIV/0!</v>
      </c>
      <c r="H133" s="179"/>
      <c r="I133" s="180" t="e">
        <f t="shared" si="20"/>
        <v>#DIV/0!</v>
      </c>
      <c r="J133" s="427" t="e">
        <f t="shared" si="25"/>
        <v>#DIV/0!</v>
      </c>
      <c r="K133" s="170"/>
    </row>
    <row r="134" spans="1:11" ht="13.8" hidden="1" x14ac:dyDescent="0.25">
      <c r="A134" s="199"/>
      <c r="B134" s="200"/>
      <c r="C134" s="176">
        <v>3119</v>
      </c>
      <c r="D134" s="170" t="s">
        <v>156</v>
      </c>
      <c r="E134" s="261"/>
      <c r="F134" s="305"/>
      <c r="G134" s="431" t="e">
        <f t="shared" si="24"/>
        <v>#DIV/0!</v>
      </c>
      <c r="H134" s="305"/>
      <c r="I134" s="245" t="e">
        <f t="shared" ref="I134:I150" si="26">SUM(H134/F134*100)</f>
        <v>#DIV/0!</v>
      </c>
      <c r="J134" s="431" t="e">
        <f t="shared" si="25"/>
        <v>#DIV/0!</v>
      </c>
      <c r="K134" s="283"/>
    </row>
    <row r="135" spans="1:11" ht="13.8" hidden="1" x14ac:dyDescent="0.25">
      <c r="A135" s="199"/>
      <c r="B135" s="200"/>
      <c r="C135" s="356">
        <v>4017</v>
      </c>
      <c r="D135" s="260" t="s">
        <v>39</v>
      </c>
      <c r="E135" s="261"/>
      <c r="F135" s="261"/>
      <c r="G135" s="431" t="e">
        <f t="shared" si="24"/>
        <v>#DIV/0!</v>
      </c>
      <c r="H135" s="305"/>
      <c r="I135" s="245" t="e">
        <f t="shared" si="26"/>
        <v>#DIV/0!</v>
      </c>
      <c r="J135" s="431" t="e">
        <f t="shared" si="25"/>
        <v>#DIV/0!</v>
      </c>
      <c r="K135" s="283"/>
    </row>
    <row r="136" spans="1:11" ht="13.8" hidden="1" x14ac:dyDescent="0.25">
      <c r="A136" s="199"/>
      <c r="B136" s="200"/>
      <c r="C136" s="356">
        <v>4019</v>
      </c>
      <c r="D136" s="170" t="s">
        <v>39</v>
      </c>
      <c r="E136" s="171"/>
      <c r="F136" s="171"/>
      <c r="G136" s="427" t="e">
        <f t="shared" si="24"/>
        <v>#DIV/0!</v>
      </c>
      <c r="H136" s="305"/>
      <c r="I136" s="180" t="e">
        <f t="shared" si="26"/>
        <v>#DIV/0!</v>
      </c>
      <c r="J136" s="427" t="e">
        <f t="shared" si="25"/>
        <v>#DIV/0!</v>
      </c>
      <c r="K136" s="251"/>
    </row>
    <row r="137" spans="1:11" ht="13.8" hidden="1" x14ac:dyDescent="0.25">
      <c r="A137" s="199"/>
      <c r="B137" s="200"/>
      <c r="C137" s="176">
        <v>4047</v>
      </c>
      <c r="D137" s="170" t="s">
        <v>41</v>
      </c>
      <c r="E137" s="171"/>
      <c r="F137" s="171"/>
      <c r="G137" s="427" t="e">
        <f t="shared" si="24"/>
        <v>#DIV/0!</v>
      </c>
      <c r="H137" s="179"/>
      <c r="I137" s="180" t="e">
        <f t="shared" si="26"/>
        <v>#DIV/0!</v>
      </c>
      <c r="J137" s="427" t="e">
        <f t="shared" si="25"/>
        <v>#DIV/0!</v>
      </c>
      <c r="K137" s="251"/>
    </row>
    <row r="138" spans="1:11" ht="13.8" hidden="1" x14ac:dyDescent="0.25">
      <c r="A138" s="199"/>
      <c r="B138" s="200"/>
      <c r="C138" s="176">
        <v>4049</v>
      </c>
      <c r="D138" s="170" t="s">
        <v>41</v>
      </c>
      <c r="E138" s="171"/>
      <c r="F138" s="171"/>
      <c r="G138" s="427" t="e">
        <f t="shared" si="24"/>
        <v>#DIV/0!</v>
      </c>
      <c r="H138" s="179"/>
      <c r="I138" s="180" t="e">
        <f t="shared" si="26"/>
        <v>#DIV/0!</v>
      </c>
      <c r="J138" s="427" t="e">
        <f t="shared" si="25"/>
        <v>#DIV/0!</v>
      </c>
      <c r="K138" s="251"/>
    </row>
    <row r="139" spans="1:11" ht="13.8" hidden="1" x14ac:dyDescent="0.25">
      <c r="A139" s="199"/>
      <c r="B139" s="200"/>
      <c r="C139" s="176">
        <v>4117</v>
      </c>
      <c r="D139" s="170" t="s">
        <v>42</v>
      </c>
      <c r="E139" s="171"/>
      <c r="F139" s="171"/>
      <c r="G139" s="427" t="e">
        <f t="shared" si="24"/>
        <v>#DIV/0!</v>
      </c>
      <c r="H139" s="179"/>
      <c r="I139" s="180" t="e">
        <f t="shared" si="26"/>
        <v>#DIV/0!</v>
      </c>
      <c r="J139" s="427" t="e">
        <f t="shared" si="25"/>
        <v>#DIV/0!</v>
      </c>
      <c r="K139" s="179"/>
    </row>
    <row r="140" spans="1:11" ht="13.8" hidden="1" x14ac:dyDescent="0.25">
      <c r="A140" s="199"/>
      <c r="B140" s="200"/>
      <c r="C140" s="176">
        <v>4119</v>
      </c>
      <c r="D140" s="170" t="s">
        <v>42</v>
      </c>
      <c r="E140" s="171"/>
      <c r="F140" s="171"/>
      <c r="G140" s="427" t="e">
        <f t="shared" si="24"/>
        <v>#DIV/0!</v>
      </c>
      <c r="H140" s="179"/>
      <c r="I140" s="180" t="e">
        <f t="shared" si="26"/>
        <v>#DIV/0!</v>
      </c>
      <c r="J140" s="427" t="e">
        <f t="shared" si="25"/>
        <v>#DIV/0!</v>
      </c>
      <c r="K140" s="179"/>
    </row>
    <row r="141" spans="1:11" ht="13.8" hidden="1" x14ac:dyDescent="0.25">
      <c r="A141" s="199"/>
      <c r="B141" s="200"/>
      <c r="C141" s="176">
        <v>4127</v>
      </c>
      <c r="D141" s="170" t="s">
        <v>43</v>
      </c>
      <c r="E141" s="171"/>
      <c r="F141" s="171"/>
      <c r="G141" s="427" t="e">
        <f t="shared" si="24"/>
        <v>#DIV/0!</v>
      </c>
      <c r="H141" s="179"/>
      <c r="I141" s="180" t="e">
        <f t="shared" si="26"/>
        <v>#DIV/0!</v>
      </c>
      <c r="J141" s="427" t="e">
        <f t="shared" si="25"/>
        <v>#DIV/0!</v>
      </c>
      <c r="K141" s="251"/>
    </row>
    <row r="142" spans="1:11" ht="13.8" hidden="1" x14ac:dyDescent="0.25">
      <c r="A142" s="199"/>
      <c r="B142" s="200"/>
      <c r="C142" s="350">
        <v>4129</v>
      </c>
      <c r="D142" s="351" t="s">
        <v>43</v>
      </c>
      <c r="E142" s="352"/>
      <c r="F142" s="352"/>
      <c r="G142" s="491" t="e">
        <f t="shared" si="24"/>
        <v>#DIV/0!</v>
      </c>
      <c r="H142" s="530"/>
      <c r="I142" s="492" t="e">
        <f t="shared" si="26"/>
        <v>#DIV/0!</v>
      </c>
      <c r="J142" s="491" t="e">
        <f t="shared" si="25"/>
        <v>#DIV/0!</v>
      </c>
      <c r="K142" s="575"/>
    </row>
    <row r="143" spans="1:11" ht="13.8" hidden="1" x14ac:dyDescent="0.25">
      <c r="A143" s="199"/>
      <c r="B143" s="200"/>
      <c r="C143" s="356">
        <v>4287</v>
      </c>
      <c r="D143" s="260" t="s">
        <v>48</v>
      </c>
      <c r="E143" s="261"/>
      <c r="F143" s="305"/>
      <c r="G143" s="431" t="e">
        <f t="shared" si="24"/>
        <v>#DIV/0!</v>
      </c>
      <c r="H143" s="305"/>
      <c r="I143" s="245" t="e">
        <f t="shared" si="26"/>
        <v>#DIV/0!</v>
      </c>
      <c r="J143" s="431" t="e">
        <f t="shared" si="25"/>
        <v>#DIV/0!</v>
      </c>
      <c r="K143" s="283"/>
    </row>
    <row r="144" spans="1:11" ht="13.8" hidden="1" x14ac:dyDescent="0.25">
      <c r="A144" s="199"/>
      <c r="B144" s="200"/>
      <c r="C144" s="176">
        <v>4289</v>
      </c>
      <c r="D144" s="170" t="s">
        <v>48</v>
      </c>
      <c r="E144" s="171"/>
      <c r="F144" s="179"/>
      <c r="G144" s="427" t="e">
        <f t="shared" si="24"/>
        <v>#DIV/0!</v>
      </c>
      <c r="H144" s="179"/>
      <c r="I144" s="180" t="e">
        <f t="shared" si="26"/>
        <v>#DIV/0!</v>
      </c>
      <c r="J144" s="427" t="e">
        <f t="shared" si="25"/>
        <v>#DIV/0!</v>
      </c>
      <c r="K144" s="251"/>
    </row>
    <row r="145" spans="1:11" ht="13.8" hidden="1" x14ac:dyDescent="0.25">
      <c r="A145" s="199"/>
      <c r="B145" s="200"/>
      <c r="C145" s="176">
        <v>4307</v>
      </c>
      <c r="D145" s="183" t="s">
        <v>22</v>
      </c>
      <c r="E145" s="171"/>
      <c r="F145" s="179"/>
      <c r="G145" s="427" t="e">
        <f t="shared" si="24"/>
        <v>#DIV/0!</v>
      </c>
      <c r="H145" s="179"/>
      <c r="I145" s="180" t="e">
        <f t="shared" si="26"/>
        <v>#DIV/0!</v>
      </c>
      <c r="J145" s="427" t="e">
        <f t="shared" si="25"/>
        <v>#DIV/0!</v>
      </c>
      <c r="K145" s="251"/>
    </row>
    <row r="146" spans="1:11" ht="13.8" hidden="1" x14ac:dyDescent="0.25">
      <c r="A146" s="199"/>
      <c r="B146" s="200"/>
      <c r="C146" s="176">
        <v>4309</v>
      </c>
      <c r="D146" s="183" t="s">
        <v>22</v>
      </c>
      <c r="E146" s="171"/>
      <c r="F146" s="179"/>
      <c r="G146" s="427" t="e">
        <f t="shared" si="24"/>
        <v>#DIV/0!</v>
      </c>
      <c r="H146" s="179"/>
      <c r="I146" s="180" t="e">
        <f t="shared" si="26"/>
        <v>#DIV/0!</v>
      </c>
      <c r="J146" s="427" t="e">
        <f t="shared" si="25"/>
        <v>#DIV/0!</v>
      </c>
      <c r="K146" s="251"/>
    </row>
    <row r="147" spans="1:11" ht="13.8" hidden="1" x14ac:dyDescent="0.25">
      <c r="A147" s="199"/>
      <c r="B147" s="200"/>
      <c r="C147" s="176">
        <v>4417</v>
      </c>
      <c r="D147" s="170" t="s">
        <v>54</v>
      </c>
      <c r="E147" s="159"/>
      <c r="F147" s="159"/>
      <c r="G147" s="482" t="e">
        <f t="shared" si="24"/>
        <v>#DIV/0!</v>
      </c>
      <c r="H147" s="159"/>
      <c r="I147" s="160" t="e">
        <f t="shared" si="26"/>
        <v>#DIV/0!</v>
      </c>
      <c r="J147" s="482" t="e">
        <f t="shared" si="25"/>
        <v>#DIV/0!</v>
      </c>
      <c r="K147" s="287"/>
    </row>
    <row r="148" spans="1:11" ht="34.5" hidden="1" customHeight="1" x14ac:dyDescent="0.25">
      <c r="A148" s="552"/>
      <c r="B148" s="553"/>
      <c r="C148" s="155">
        <v>4707</v>
      </c>
      <c r="D148" s="156" t="s">
        <v>60</v>
      </c>
      <c r="E148" s="554"/>
      <c r="F148" s="554"/>
      <c r="G148" s="555" t="e">
        <f t="shared" si="24"/>
        <v>#DIV/0!</v>
      </c>
      <c r="H148" s="556"/>
      <c r="I148" s="555" t="e">
        <f t="shared" si="26"/>
        <v>#DIV/0!</v>
      </c>
      <c r="J148" s="555" t="e">
        <f t="shared" si="25"/>
        <v>#DIV/0!</v>
      </c>
      <c r="K148" s="1071"/>
    </row>
    <row r="149" spans="1:11" ht="30" hidden="1" customHeight="1" x14ac:dyDescent="0.25">
      <c r="A149" s="557"/>
      <c r="B149" s="553"/>
      <c r="C149" s="155">
        <v>4709</v>
      </c>
      <c r="D149" s="156" t="s">
        <v>60</v>
      </c>
      <c r="E149" s="558"/>
      <c r="F149" s="558"/>
      <c r="G149" s="559"/>
      <c r="H149" s="560"/>
      <c r="I149" s="559"/>
      <c r="J149" s="559"/>
      <c r="K149" s="1072"/>
    </row>
    <row r="150" spans="1:11" ht="13.8" hidden="1" x14ac:dyDescent="0.25">
      <c r="A150" s="553"/>
      <c r="B150" s="553"/>
      <c r="C150" s="56"/>
      <c r="D150" s="561"/>
      <c r="E150" s="562"/>
      <c r="F150" s="562"/>
      <c r="G150" s="563" t="e">
        <f t="shared" si="24"/>
        <v>#DIV/0!</v>
      </c>
      <c r="H150" s="562"/>
      <c r="I150" s="563" t="e">
        <f t="shared" si="26"/>
        <v>#DIV/0!</v>
      </c>
      <c r="J150" s="563" t="e">
        <f t="shared" si="25"/>
        <v>#DIV/0!</v>
      </c>
      <c r="K150" s="1073"/>
    </row>
    <row r="151" spans="1:11" ht="13.8" hidden="1" x14ac:dyDescent="0.25">
      <c r="A151" s="553"/>
      <c r="B151" s="553"/>
      <c r="C151" s="549"/>
      <c r="D151" s="368" t="s">
        <v>136</v>
      </c>
      <c r="E151" s="368">
        <f>SUM(E152)</f>
        <v>0</v>
      </c>
      <c r="F151" s="368">
        <f>SUM(F152)</f>
        <v>0</v>
      </c>
      <c r="G151" s="368"/>
      <c r="H151" s="368"/>
      <c r="I151" s="368"/>
      <c r="J151" s="368"/>
      <c r="K151" s="1074"/>
    </row>
    <row r="152" spans="1:11" ht="69" hidden="1" x14ac:dyDescent="0.25">
      <c r="A152" s="553"/>
      <c r="B152" s="553"/>
      <c r="C152" s="1047">
        <v>2910</v>
      </c>
      <c r="D152" s="1048" t="s">
        <v>211</v>
      </c>
      <c r="E152" s="1049"/>
      <c r="F152" s="1049"/>
      <c r="G152" s="1049"/>
      <c r="H152" s="1049"/>
      <c r="I152" s="1049"/>
      <c r="J152" s="1049"/>
      <c r="K152" s="1075"/>
    </row>
    <row r="153" spans="1:11" ht="13.8" hidden="1" x14ac:dyDescent="0.25">
      <c r="A153" s="553"/>
      <c r="B153" s="553"/>
      <c r="C153" s="1054"/>
      <c r="D153" s="1055" t="s">
        <v>139</v>
      </c>
      <c r="E153" s="1056">
        <f>SUM(E154:E159)</f>
        <v>0</v>
      </c>
      <c r="F153" s="1056">
        <f>SUM(F154:F159)</f>
        <v>0</v>
      </c>
      <c r="G153" s="1057" t="e">
        <f t="shared" ref="G153" si="27">SUM(F153/E153*100)</f>
        <v>#DIV/0!</v>
      </c>
      <c r="H153" s="1097">
        <f>SUM(H154:H159)</f>
        <v>0</v>
      </c>
      <c r="I153" s="1058" t="e">
        <f>SUM(H153/F153*100)</f>
        <v>#DIV/0!</v>
      </c>
      <c r="J153" s="1059" t="e">
        <f t="shared" ref="J153" si="28">SUM(H153/E153*100)</f>
        <v>#DIV/0!</v>
      </c>
      <c r="K153" s="1074"/>
    </row>
    <row r="154" spans="1:11" ht="13.8" hidden="1" x14ac:dyDescent="0.25">
      <c r="A154" s="553"/>
      <c r="B154" s="553"/>
      <c r="C154" s="1050">
        <v>4179</v>
      </c>
      <c r="D154" s="909" t="s">
        <v>45</v>
      </c>
      <c r="E154" s="1051"/>
      <c r="F154" s="1051"/>
      <c r="G154" s="1052" t="e">
        <f t="shared" ref="G154:G159" si="29">SUM(F154/E154*100)</f>
        <v>#DIV/0!</v>
      </c>
      <c r="H154" s="1090"/>
      <c r="I154" s="1053" t="e">
        <f t="shared" ref="I154:I159" si="30">SUM(H154/F154*100)</f>
        <v>#DIV/0!</v>
      </c>
      <c r="J154" s="1052" t="e">
        <f t="shared" ref="J154:J159" si="31">SUM(H154/E154*100)</f>
        <v>#DIV/0!</v>
      </c>
      <c r="K154" s="1076"/>
    </row>
    <row r="155" spans="1:11" ht="13.8" hidden="1" x14ac:dyDescent="0.25">
      <c r="A155" s="553"/>
      <c r="B155" s="553"/>
      <c r="C155" s="1092">
        <v>4217</v>
      </c>
      <c r="D155" s="657" t="s">
        <v>31</v>
      </c>
      <c r="E155" s="1093"/>
      <c r="F155" s="1093"/>
      <c r="G155" s="1094"/>
      <c r="H155" s="1098"/>
      <c r="I155" s="1095"/>
      <c r="J155" s="1094"/>
      <c r="K155" s="1096"/>
    </row>
    <row r="156" spans="1:11" ht="13.8" hidden="1" x14ac:dyDescent="0.25">
      <c r="A156" s="553"/>
      <c r="B156" s="553"/>
      <c r="C156" s="1092">
        <v>4219</v>
      </c>
      <c r="D156" s="657" t="s">
        <v>31</v>
      </c>
      <c r="E156" s="1093"/>
      <c r="F156" s="1093"/>
      <c r="G156" s="1094"/>
      <c r="H156" s="1098"/>
      <c r="I156" s="1095"/>
      <c r="J156" s="1094"/>
      <c r="K156" s="1096"/>
    </row>
    <row r="157" spans="1:11" ht="13.8" hidden="1" x14ac:dyDescent="0.25">
      <c r="A157" s="553"/>
      <c r="B157" s="553"/>
      <c r="C157" s="1092">
        <v>4277</v>
      </c>
      <c r="D157" s="170" t="s">
        <v>47</v>
      </c>
      <c r="E157" s="1093"/>
      <c r="F157" s="1093"/>
      <c r="G157" s="1094"/>
      <c r="H157" s="1098"/>
      <c r="I157" s="1095"/>
      <c r="J157" s="1094"/>
      <c r="K157" s="1096"/>
    </row>
    <row r="158" spans="1:11" ht="13.8" hidden="1" x14ac:dyDescent="0.25">
      <c r="A158" s="553"/>
      <c r="B158" s="553"/>
      <c r="C158" s="1092">
        <v>4279</v>
      </c>
      <c r="D158" s="170" t="s">
        <v>47</v>
      </c>
      <c r="E158" s="1093"/>
      <c r="F158" s="1093"/>
      <c r="G158" s="1094"/>
      <c r="H158" s="1098"/>
      <c r="I158" s="1095"/>
      <c r="J158" s="1094"/>
      <c r="K158" s="1096"/>
    </row>
    <row r="159" spans="1:11" ht="13.8" hidden="1" x14ac:dyDescent="0.25">
      <c r="A159" s="1038"/>
      <c r="B159" s="1038"/>
      <c r="C159" s="1039">
        <v>4309</v>
      </c>
      <c r="D159" s="1040" t="s">
        <v>22</v>
      </c>
      <c r="E159" s="1041"/>
      <c r="F159" s="1041"/>
      <c r="G159" s="1042" t="e">
        <f t="shared" si="29"/>
        <v>#DIV/0!</v>
      </c>
      <c r="H159" s="1099"/>
      <c r="I159" s="1043" t="e">
        <f t="shared" si="30"/>
        <v>#DIV/0!</v>
      </c>
      <c r="J159" s="1042" t="e">
        <f t="shared" si="31"/>
        <v>#DIV/0!</v>
      </c>
      <c r="K159" s="1077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9" firstPageNumber="0" fitToHeight="0" orientation="landscape" r:id="rId1"/>
  <headerFooter alignWithMargins="0"/>
  <rowBreaks count="2" manualBreakCount="2">
    <brk id="38" max="10" man="1"/>
    <brk id="115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abSelected="1" view="pageBreakPreview" zoomScale="90" zoomScaleNormal="100" zoomScaleSheetLayoutView="90" workbookViewId="0">
      <pane xSplit="3" ySplit="9" topLeftCell="D131" activePane="bottomRight" state="frozen"/>
      <selection pane="topRight" activeCell="D1" sqref="D1"/>
      <selection pane="bottomLeft" activeCell="A10" sqref="A10"/>
      <selection pane="bottomRight" activeCell="E119" sqref="E119"/>
    </sheetView>
  </sheetViews>
  <sheetFormatPr defaultColWidth="9.109375" defaultRowHeight="13.2" x14ac:dyDescent="0.25"/>
  <cols>
    <col min="1" max="1" width="5.33203125" style="1" customWidth="1"/>
    <col min="2" max="2" width="7.5546875" style="1" customWidth="1"/>
    <col min="3" max="3" width="5.6640625" style="2" customWidth="1"/>
    <col min="4" max="4" width="44.6640625" style="3" customWidth="1"/>
    <col min="5" max="5" width="14.6640625" style="3" customWidth="1"/>
    <col min="6" max="6" width="14.6640625" style="1" customWidth="1"/>
    <col min="7" max="7" width="9.33203125" style="1" customWidth="1"/>
    <col min="8" max="8" width="14.6640625" style="1" customWidth="1"/>
    <col min="9" max="10" width="9.33203125" style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51"/>
      <c r="I1" s="51"/>
      <c r="J1" s="52"/>
      <c r="K1" s="49"/>
    </row>
    <row r="2" spans="1:11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52"/>
      <c r="K2" s="49"/>
    </row>
    <row r="3" spans="1:11" ht="13.8" x14ac:dyDescent="0.25">
      <c r="A3" s="49"/>
      <c r="B3" s="49"/>
      <c r="C3" s="50"/>
      <c r="D3" s="49"/>
      <c r="E3" s="49"/>
      <c r="F3" s="49"/>
      <c r="G3" s="49"/>
      <c r="H3" s="51"/>
      <c r="I3" s="51"/>
      <c r="J3" s="52"/>
      <c r="K3" s="49"/>
    </row>
    <row r="4" spans="1:11" ht="13.8" x14ac:dyDescent="0.25">
      <c r="A4" s="49"/>
      <c r="B4" s="49"/>
      <c r="C4" s="50"/>
      <c r="D4" s="91" t="s">
        <v>291</v>
      </c>
      <c r="E4" s="91"/>
      <c r="F4" s="49"/>
      <c r="G4" s="49"/>
      <c r="H4" s="49"/>
      <c r="I4" s="49"/>
      <c r="J4" s="52"/>
      <c r="K4" s="49"/>
    </row>
    <row r="5" spans="1:11" ht="13.8" x14ac:dyDescent="0.25">
      <c r="A5" s="568"/>
      <c r="B5" s="92"/>
      <c r="C5" s="59"/>
      <c r="D5" s="1973" t="s">
        <v>32</v>
      </c>
      <c r="E5" s="60" t="s">
        <v>2</v>
      </c>
      <c r="F5" s="61" t="s">
        <v>3</v>
      </c>
      <c r="G5" s="61" t="s">
        <v>4</v>
      </c>
      <c r="H5" s="61" t="s">
        <v>5</v>
      </c>
      <c r="I5" s="61" t="s">
        <v>4</v>
      </c>
      <c r="J5" s="61" t="s">
        <v>4</v>
      </c>
      <c r="K5" s="62"/>
    </row>
    <row r="6" spans="1:11" ht="13.8" x14ac:dyDescent="0.25">
      <c r="A6" s="569" t="s">
        <v>6</v>
      </c>
      <c r="B6" s="65" t="s">
        <v>7</v>
      </c>
      <c r="C6" s="65" t="s">
        <v>8</v>
      </c>
      <c r="D6" s="1973"/>
      <c r="E6" s="66" t="s">
        <v>9</v>
      </c>
      <c r="F6" s="67" t="s">
        <v>10</v>
      </c>
      <c r="G6" s="68" t="s">
        <v>11</v>
      </c>
      <c r="H6" s="67" t="s">
        <v>12</v>
      </c>
      <c r="I6" s="68" t="s">
        <v>13</v>
      </c>
      <c r="J6" s="68" t="s">
        <v>14</v>
      </c>
      <c r="K6" s="69" t="s">
        <v>15</v>
      </c>
    </row>
    <row r="7" spans="1:11" ht="13.8" x14ac:dyDescent="0.25">
      <c r="A7" s="570"/>
      <c r="B7" s="65"/>
      <c r="C7" s="65"/>
      <c r="D7" s="1973"/>
      <c r="E7" s="66" t="s">
        <v>262</v>
      </c>
      <c r="F7" s="67" t="s">
        <v>277</v>
      </c>
      <c r="G7" s="67" t="s">
        <v>16</v>
      </c>
      <c r="H7" s="67" t="s">
        <v>278</v>
      </c>
      <c r="I7" s="67" t="s">
        <v>16</v>
      </c>
      <c r="J7" s="67" t="s">
        <v>16</v>
      </c>
      <c r="K7" s="70"/>
    </row>
    <row r="8" spans="1:11" s="7" customFormat="1" ht="10.5" customHeight="1" thickTop="1" thickBot="1" x14ac:dyDescent="0.3">
      <c r="A8" s="571">
        <v>1</v>
      </c>
      <c r="B8" s="73">
        <v>2</v>
      </c>
      <c r="C8" s="73">
        <v>3</v>
      </c>
      <c r="D8" s="73">
        <v>4</v>
      </c>
      <c r="E8" s="74">
        <v>5</v>
      </c>
      <c r="F8" s="73">
        <v>6</v>
      </c>
      <c r="G8" s="73">
        <v>7</v>
      </c>
      <c r="H8" s="73">
        <v>8</v>
      </c>
      <c r="I8" s="73">
        <v>9</v>
      </c>
      <c r="J8" s="73">
        <v>10</v>
      </c>
      <c r="K8" s="75">
        <v>11</v>
      </c>
    </row>
    <row r="9" spans="1:11" s="20" customFormat="1" ht="18.75" customHeight="1" thickTop="1" thickBot="1" x14ac:dyDescent="0.3">
      <c r="A9" s="339">
        <v>854</v>
      </c>
      <c r="B9" s="475"/>
      <c r="C9" s="475"/>
      <c r="D9" s="398" t="s">
        <v>174</v>
      </c>
      <c r="E9" s="43">
        <f>SUM(E10+E47+E72+E95+E121+E97+E124+E138+E39+E116)</f>
        <v>4745575</v>
      </c>
      <c r="F9" s="43">
        <f>SUM(F10+F47+F72+F95+F121+F97+F124+F138+F39+F116)</f>
        <v>4745575</v>
      </c>
      <c r="G9" s="45">
        <f t="shared" ref="G9:G98" si="0">SUM(F9/E9*100)</f>
        <v>100</v>
      </c>
      <c r="H9" s="44">
        <f>SUM(H10+H47+H72+H95+H121+H97+H124+H138+H39+H116)</f>
        <v>4838289</v>
      </c>
      <c r="I9" s="566">
        <f t="shared" ref="I9:I72" si="1">SUM(H9/F9*100)</f>
        <v>101.95369370413489</v>
      </c>
      <c r="J9" s="566">
        <f t="shared" ref="J9:J97" si="2">SUM(H9/E9*100)</f>
        <v>101.95369370413489</v>
      </c>
      <c r="K9" s="567"/>
    </row>
    <row r="10" spans="1:11" s="9" customFormat="1" ht="15" customHeight="1" x14ac:dyDescent="0.25">
      <c r="A10" s="594"/>
      <c r="B10" s="90">
        <v>85403</v>
      </c>
      <c r="C10" s="90"/>
      <c r="D10" s="146" t="s">
        <v>175</v>
      </c>
      <c r="E10" s="80">
        <f>SUM(E11+E33)</f>
        <v>2786237</v>
      </c>
      <c r="F10" s="80">
        <f>SUM(F11+F33)</f>
        <v>2786237</v>
      </c>
      <c r="G10" s="81">
        <f t="shared" si="0"/>
        <v>100</v>
      </c>
      <c r="H10" s="82">
        <f>SUM(H11+H33)</f>
        <v>2658157</v>
      </c>
      <c r="I10" s="84">
        <f t="shared" si="1"/>
        <v>95.403118973726933</v>
      </c>
      <c r="J10" s="84">
        <f t="shared" si="2"/>
        <v>95.403118973726933</v>
      </c>
      <c r="K10" s="255"/>
    </row>
    <row r="11" spans="1:11" s="9" customFormat="1" ht="15" customHeight="1" x14ac:dyDescent="0.25">
      <c r="A11" s="339"/>
      <c r="B11" s="87"/>
      <c r="C11" s="214"/>
      <c r="D11" s="112" t="s">
        <v>134</v>
      </c>
      <c r="E11" s="138">
        <f t="shared" ref="E11:F11" si="3">SUM(E12:E32)</f>
        <v>2777081</v>
      </c>
      <c r="F11" s="138">
        <f t="shared" si="3"/>
        <v>2777081</v>
      </c>
      <c r="G11" s="137">
        <f t="shared" si="0"/>
        <v>100</v>
      </c>
      <c r="H11" s="138">
        <f>SUM(H12:H32)</f>
        <v>2626218</v>
      </c>
      <c r="I11" s="139">
        <f t="shared" si="1"/>
        <v>94.567569329090503</v>
      </c>
      <c r="J11" s="139">
        <f t="shared" si="2"/>
        <v>94.567569329090503</v>
      </c>
      <c r="K11" s="212"/>
    </row>
    <row r="12" spans="1:11" s="9" customFormat="1" ht="12.75" customHeight="1" x14ac:dyDescent="0.25">
      <c r="A12" s="1654"/>
      <c r="B12" s="147"/>
      <c r="C12" s="218">
        <v>3020</v>
      </c>
      <c r="D12" s="241" t="s">
        <v>37</v>
      </c>
      <c r="E12" s="115">
        <v>4250</v>
      </c>
      <c r="F12" s="115">
        <v>4250</v>
      </c>
      <c r="G12" s="116">
        <f t="shared" si="0"/>
        <v>100</v>
      </c>
      <c r="H12" s="117">
        <v>4250</v>
      </c>
      <c r="I12" s="118">
        <f t="shared" si="1"/>
        <v>100</v>
      </c>
      <c r="J12" s="118">
        <f t="shared" si="2"/>
        <v>100</v>
      </c>
      <c r="K12" s="447"/>
    </row>
    <row r="13" spans="1:11" ht="12.75" customHeight="1" x14ac:dyDescent="0.25">
      <c r="A13" s="1654"/>
      <c r="B13" s="147"/>
      <c r="C13" s="177">
        <v>4010</v>
      </c>
      <c r="D13" s="251" t="s">
        <v>39</v>
      </c>
      <c r="E13" s="179">
        <v>1472614</v>
      </c>
      <c r="F13" s="179">
        <v>1472614</v>
      </c>
      <c r="G13" s="180">
        <f t="shared" si="0"/>
        <v>100</v>
      </c>
      <c r="H13" s="179">
        <v>1620666</v>
      </c>
      <c r="I13" s="180">
        <f t="shared" si="1"/>
        <v>110.05368684529687</v>
      </c>
      <c r="J13" s="180">
        <f t="shared" si="2"/>
        <v>110.05368684529687</v>
      </c>
      <c r="K13" s="182"/>
    </row>
    <row r="14" spans="1:11" ht="12.75" customHeight="1" x14ac:dyDescent="0.25">
      <c r="A14" s="1654"/>
      <c r="B14" s="147"/>
      <c r="C14" s="177">
        <v>4040</v>
      </c>
      <c r="D14" s="251" t="s">
        <v>41</v>
      </c>
      <c r="E14" s="179">
        <v>114397</v>
      </c>
      <c r="F14" s="179">
        <v>114397</v>
      </c>
      <c r="G14" s="180">
        <f t="shared" si="0"/>
        <v>100</v>
      </c>
      <c r="H14" s="179">
        <v>135000</v>
      </c>
      <c r="I14" s="180">
        <f t="shared" si="1"/>
        <v>118.0100876771244</v>
      </c>
      <c r="J14" s="180">
        <f t="shared" si="2"/>
        <v>118.0100876771244</v>
      </c>
      <c r="K14" s="182"/>
    </row>
    <row r="15" spans="1:11" ht="12.75" customHeight="1" x14ac:dyDescent="0.25">
      <c r="A15" s="1654"/>
      <c r="B15" s="147"/>
      <c r="C15" s="177">
        <v>4110</v>
      </c>
      <c r="D15" s="251" t="s">
        <v>42</v>
      </c>
      <c r="E15" s="179">
        <v>276544</v>
      </c>
      <c r="F15" s="179">
        <v>276544</v>
      </c>
      <c r="G15" s="180">
        <f t="shared" si="0"/>
        <v>100</v>
      </c>
      <c r="H15" s="179">
        <v>294784</v>
      </c>
      <c r="I15" s="180">
        <f t="shared" si="1"/>
        <v>106.59569544087017</v>
      </c>
      <c r="J15" s="180">
        <f t="shared" si="2"/>
        <v>106.59569544087017</v>
      </c>
      <c r="K15" s="182"/>
    </row>
    <row r="16" spans="1:11" ht="30" customHeight="1" x14ac:dyDescent="0.25">
      <c r="A16" s="1654"/>
      <c r="B16" s="147"/>
      <c r="C16" s="177">
        <v>4120</v>
      </c>
      <c r="D16" s="178" t="s">
        <v>286</v>
      </c>
      <c r="E16" s="179">
        <v>38845</v>
      </c>
      <c r="F16" s="179">
        <v>38845</v>
      </c>
      <c r="G16" s="180">
        <f t="shared" si="0"/>
        <v>100</v>
      </c>
      <c r="H16" s="179">
        <v>41547</v>
      </c>
      <c r="I16" s="180">
        <f t="shared" si="1"/>
        <v>106.95585017376754</v>
      </c>
      <c r="J16" s="180">
        <f t="shared" si="2"/>
        <v>106.95585017376754</v>
      </c>
      <c r="K16" s="182"/>
    </row>
    <row r="17" spans="1:11" ht="12.75" customHeight="1" x14ac:dyDescent="0.25">
      <c r="A17" s="1654"/>
      <c r="B17" s="147"/>
      <c r="C17" s="177">
        <v>4170</v>
      </c>
      <c r="D17" s="251" t="s">
        <v>45</v>
      </c>
      <c r="E17" s="179">
        <v>3695</v>
      </c>
      <c r="F17" s="179">
        <v>3695</v>
      </c>
      <c r="G17" s="180">
        <f t="shared" si="0"/>
        <v>100</v>
      </c>
      <c r="H17" s="179">
        <v>3695</v>
      </c>
      <c r="I17" s="1806">
        <f t="shared" si="1"/>
        <v>100</v>
      </c>
      <c r="J17" s="180">
        <f t="shared" si="2"/>
        <v>100</v>
      </c>
      <c r="K17" s="182"/>
    </row>
    <row r="18" spans="1:11" ht="12.75" customHeight="1" x14ac:dyDescent="0.25">
      <c r="A18" s="1654"/>
      <c r="B18" s="147"/>
      <c r="C18" s="177">
        <v>4210</v>
      </c>
      <c r="D18" s="251" t="s">
        <v>31</v>
      </c>
      <c r="E18" s="179">
        <v>72405</v>
      </c>
      <c r="F18" s="179">
        <v>72405</v>
      </c>
      <c r="G18" s="180">
        <f t="shared" si="0"/>
        <v>100</v>
      </c>
      <c r="H18" s="179">
        <v>72405</v>
      </c>
      <c r="I18" s="180">
        <f t="shared" si="1"/>
        <v>100</v>
      </c>
      <c r="J18" s="180">
        <f t="shared" si="2"/>
        <v>100</v>
      </c>
      <c r="K18" s="182"/>
    </row>
    <row r="19" spans="1:11" ht="12.75" customHeight="1" x14ac:dyDescent="0.25">
      <c r="A19" s="1654"/>
      <c r="B19" s="147"/>
      <c r="C19" s="177">
        <v>4220</v>
      </c>
      <c r="D19" s="251" t="s">
        <v>157</v>
      </c>
      <c r="E19" s="179">
        <v>1080</v>
      </c>
      <c r="F19" s="179">
        <v>1080</v>
      </c>
      <c r="G19" s="180">
        <f t="shared" si="0"/>
        <v>100</v>
      </c>
      <c r="H19" s="179">
        <v>1080</v>
      </c>
      <c r="I19" s="180">
        <f t="shared" si="1"/>
        <v>100</v>
      </c>
      <c r="J19" s="180">
        <f t="shared" si="2"/>
        <v>100</v>
      </c>
      <c r="K19" s="182"/>
    </row>
    <row r="20" spans="1:11" ht="12.75" customHeight="1" x14ac:dyDescent="0.25">
      <c r="A20" s="1654"/>
      <c r="B20" s="147"/>
      <c r="C20" s="177">
        <v>4240</v>
      </c>
      <c r="D20" s="251" t="s">
        <v>86</v>
      </c>
      <c r="E20" s="179">
        <v>8144</v>
      </c>
      <c r="F20" s="179">
        <v>8144</v>
      </c>
      <c r="G20" s="180">
        <f t="shared" si="0"/>
        <v>100</v>
      </c>
      <c r="H20" s="179">
        <v>8144</v>
      </c>
      <c r="I20" s="180">
        <f t="shared" si="1"/>
        <v>100</v>
      </c>
      <c r="J20" s="180">
        <f t="shared" si="2"/>
        <v>100</v>
      </c>
      <c r="K20" s="182"/>
    </row>
    <row r="21" spans="1:11" ht="12.75" customHeight="1" x14ac:dyDescent="0.25">
      <c r="A21" s="1654"/>
      <c r="B21" s="147"/>
      <c r="C21" s="177">
        <v>4260</v>
      </c>
      <c r="D21" s="251" t="s">
        <v>46</v>
      </c>
      <c r="E21" s="179">
        <v>109132</v>
      </c>
      <c r="F21" s="179">
        <v>109132</v>
      </c>
      <c r="G21" s="180">
        <f t="shared" si="0"/>
        <v>100</v>
      </c>
      <c r="H21" s="179">
        <v>109132</v>
      </c>
      <c r="I21" s="180">
        <f t="shared" si="1"/>
        <v>100</v>
      </c>
      <c r="J21" s="180">
        <f t="shared" si="2"/>
        <v>100</v>
      </c>
      <c r="K21" s="182"/>
    </row>
    <row r="22" spans="1:11" ht="12.75" customHeight="1" x14ac:dyDescent="0.25">
      <c r="A22" s="1654"/>
      <c r="B22" s="147"/>
      <c r="C22" s="177">
        <v>4270</v>
      </c>
      <c r="D22" s="251" t="s">
        <v>47</v>
      </c>
      <c r="E22" s="179">
        <v>3167</v>
      </c>
      <c r="F22" s="179">
        <v>3167</v>
      </c>
      <c r="G22" s="180">
        <f t="shared" si="0"/>
        <v>100</v>
      </c>
      <c r="H22" s="179">
        <v>3167</v>
      </c>
      <c r="I22" s="180">
        <f t="shared" si="1"/>
        <v>100</v>
      </c>
      <c r="J22" s="180">
        <f t="shared" si="2"/>
        <v>100</v>
      </c>
      <c r="K22" s="182"/>
    </row>
    <row r="23" spans="1:11" ht="12.75" customHeight="1" x14ac:dyDescent="0.25">
      <c r="A23" s="1654"/>
      <c r="B23" s="147"/>
      <c r="C23" s="177">
        <v>4280</v>
      </c>
      <c r="D23" s="251" t="s">
        <v>48</v>
      </c>
      <c r="E23" s="179">
        <v>1985</v>
      </c>
      <c r="F23" s="179">
        <v>1985</v>
      </c>
      <c r="G23" s="180">
        <f t="shared" si="0"/>
        <v>100</v>
      </c>
      <c r="H23" s="179">
        <v>1985</v>
      </c>
      <c r="I23" s="180">
        <f t="shared" si="1"/>
        <v>100</v>
      </c>
      <c r="J23" s="180">
        <f t="shared" si="2"/>
        <v>100</v>
      </c>
      <c r="K23" s="182"/>
    </row>
    <row r="24" spans="1:11" ht="12.75" customHeight="1" x14ac:dyDescent="0.25">
      <c r="A24" s="1654"/>
      <c r="B24" s="147"/>
      <c r="C24" s="177">
        <v>4300</v>
      </c>
      <c r="D24" s="247" t="s">
        <v>22</v>
      </c>
      <c r="E24" s="179">
        <v>154728</v>
      </c>
      <c r="F24" s="179">
        <v>154728</v>
      </c>
      <c r="G24" s="180">
        <f t="shared" si="0"/>
        <v>100</v>
      </c>
      <c r="H24" s="179">
        <v>154728</v>
      </c>
      <c r="I24" s="180">
        <f t="shared" si="1"/>
        <v>100</v>
      </c>
      <c r="J24" s="180">
        <f t="shared" si="2"/>
        <v>100</v>
      </c>
      <c r="K24" s="182"/>
    </row>
    <row r="25" spans="1:11" ht="15.75" customHeight="1" x14ac:dyDescent="0.25">
      <c r="A25" s="1654"/>
      <c r="B25" s="147"/>
      <c r="C25" s="177">
        <v>4360</v>
      </c>
      <c r="D25" s="776" t="s">
        <v>227</v>
      </c>
      <c r="E25" s="179">
        <v>7449</v>
      </c>
      <c r="F25" s="179">
        <v>7449</v>
      </c>
      <c r="G25" s="180">
        <f t="shared" si="0"/>
        <v>100</v>
      </c>
      <c r="H25" s="179">
        <v>7449</v>
      </c>
      <c r="I25" s="180">
        <f t="shared" si="1"/>
        <v>100</v>
      </c>
      <c r="J25" s="180">
        <f t="shared" si="2"/>
        <v>100</v>
      </c>
      <c r="K25" s="182"/>
    </row>
    <row r="26" spans="1:11" ht="12.75" customHeight="1" x14ac:dyDescent="0.25">
      <c r="A26" s="1654"/>
      <c r="B26" s="147"/>
      <c r="C26" s="177">
        <v>4410</v>
      </c>
      <c r="D26" s="251" t="s">
        <v>54</v>
      </c>
      <c r="E26" s="179">
        <v>1000</v>
      </c>
      <c r="F26" s="179">
        <v>1000</v>
      </c>
      <c r="G26" s="180">
        <f t="shared" si="0"/>
        <v>100</v>
      </c>
      <c r="H26" s="179">
        <v>1000</v>
      </c>
      <c r="I26" s="180">
        <f t="shared" si="1"/>
        <v>100</v>
      </c>
      <c r="J26" s="180">
        <f t="shared" si="2"/>
        <v>100</v>
      </c>
      <c r="K26" s="182"/>
    </row>
    <row r="27" spans="1:11" ht="12.75" hidden="1" customHeight="1" x14ac:dyDescent="0.25">
      <c r="A27" s="1654"/>
      <c r="B27" s="147"/>
      <c r="C27" s="177">
        <v>4430</v>
      </c>
      <c r="D27" s="251" t="s">
        <v>91</v>
      </c>
      <c r="E27" s="179"/>
      <c r="F27" s="179"/>
      <c r="G27" s="180" t="e">
        <f t="shared" si="0"/>
        <v>#DIV/0!</v>
      </c>
      <c r="H27" s="179"/>
      <c r="I27" s="180" t="e">
        <f t="shared" si="1"/>
        <v>#DIV/0!</v>
      </c>
      <c r="J27" s="180" t="e">
        <f t="shared" si="2"/>
        <v>#DIV/0!</v>
      </c>
      <c r="K27" s="182"/>
    </row>
    <row r="28" spans="1:11" ht="12.75" customHeight="1" x14ac:dyDescent="0.25">
      <c r="A28" s="1654"/>
      <c r="B28" s="147"/>
      <c r="C28" s="177">
        <v>4440</v>
      </c>
      <c r="D28" s="251" t="s">
        <v>55</v>
      </c>
      <c r="E28" s="179">
        <v>58190</v>
      </c>
      <c r="F28" s="179">
        <v>58190</v>
      </c>
      <c r="G28" s="180">
        <f t="shared" si="0"/>
        <v>100</v>
      </c>
      <c r="H28" s="179">
        <v>58483</v>
      </c>
      <c r="I28" s="180">
        <f t="shared" si="1"/>
        <v>100.50352294208626</v>
      </c>
      <c r="J28" s="180">
        <f t="shared" si="2"/>
        <v>100.50352294208626</v>
      </c>
      <c r="K28" s="182"/>
    </row>
    <row r="29" spans="1:11" ht="12.75" customHeight="1" x14ac:dyDescent="0.25">
      <c r="A29" s="1654"/>
      <c r="B29" s="147"/>
      <c r="C29" s="177">
        <v>4610</v>
      </c>
      <c r="D29" s="251" t="s">
        <v>93</v>
      </c>
      <c r="E29" s="179">
        <v>896</v>
      </c>
      <c r="F29" s="179">
        <v>896</v>
      </c>
      <c r="G29" s="180">
        <f t="shared" si="0"/>
        <v>100</v>
      </c>
      <c r="H29" s="179">
        <v>896</v>
      </c>
      <c r="I29" s="180">
        <f t="shared" si="1"/>
        <v>100</v>
      </c>
      <c r="J29" s="180">
        <f t="shared" si="2"/>
        <v>100</v>
      </c>
      <c r="K29" s="182"/>
    </row>
    <row r="30" spans="1:11" ht="35.25" customHeight="1" x14ac:dyDescent="0.25">
      <c r="A30" s="1654"/>
      <c r="B30" s="147"/>
      <c r="C30" s="177">
        <v>4700</v>
      </c>
      <c r="D30" s="301" t="s">
        <v>60</v>
      </c>
      <c r="E30" s="179">
        <v>14430</v>
      </c>
      <c r="F30" s="179">
        <v>14430</v>
      </c>
      <c r="G30" s="180">
        <f t="shared" si="0"/>
        <v>100</v>
      </c>
      <c r="H30" s="179">
        <v>14430</v>
      </c>
      <c r="I30" s="180">
        <f t="shared" si="1"/>
        <v>100</v>
      </c>
      <c r="J30" s="180">
        <f t="shared" si="2"/>
        <v>100</v>
      </c>
      <c r="K30" s="182"/>
    </row>
    <row r="31" spans="1:11" ht="12.75" customHeight="1" x14ac:dyDescent="0.25">
      <c r="A31" s="1654"/>
      <c r="B31" s="147"/>
      <c r="C31" s="177">
        <v>4780</v>
      </c>
      <c r="D31" s="426" t="s">
        <v>135</v>
      </c>
      <c r="E31" s="179">
        <v>17130</v>
      </c>
      <c r="F31" s="179">
        <v>17130</v>
      </c>
      <c r="G31" s="180">
        <f t="shared" si="0"/>
        <v>100</v>
      </c>
      <c r="H31" s="179">
        <v>18377</v>
      </c>
      <c r="I31" s="180">
        <f t="shared" si="1"/>
        <v>107.27962638645651</v>
      </c>
      <c r="J31" s="180">
        <f t="shared" si="2"/>
        <v>107.27962638645651</v>
      </c>
      <c r="K31" s="182"/>
    </row>
    <row r="32" spans="1:11" ht="16.2" customHeight="1" x14ac:dyDescent="0.25">
      <c r="A32" s="1654"/>
      <c r="B32" s="147"/>
      <c r="C32" s="502">
        <v>6050</v>
      </c>
      <c r="D32" s="195" t="s">
        <v>61</v>
      </c>
      <c r="E32" s="224">
        <v>417000</v>
      </c>
      <c r="F32" s="224">
        <v>417000</v>
      </c>
      <c r="G32" s="302">
        <f t="shared" si="0"/>
        <v>100</v>
      </c>
      <c r="H32" s="224">
        <v>75000</v>
      </c>
      <c r="I32" s="302">
        <f t="shared" si="1"/>
        <v>17.985611510791365</v>
      </c>
      <c r="J32" s="180">
        <f t="shared" si="2"/>
        <v>17.985611510791365</v>
      </c>
      <c r="K32" s="226"/>
    </row>
    <row r="33" spans="1:11" ht="15" customHeight="1" x14ac:dyDescent="0.25">
      <c r="A33" s="1947"/>
      <c r="B33" s="147"/>
      <c r="C33" s="1506"/>
      <c r="D33" s="1503" t="s">
        <v>136</v>
      </c>
      <c r="E33" s="1860">
        <f>SUM(E34:E38)</f>
        <v>9156</v>
      </c>
      <c r="F33" s="1860">
        <f>SUM(F34:F38)</f>
        <v>9156</v>
      </c>
      <c r="G33" s="1504">
        <f>SUM(F33/E33*100)</f>
        <v>100</v>
      </c>
      <c r="H33" s="1860">
        <f>SUM(H34:H38)</f>
        <v>31939</v>
      </c>
      <c r="I33" s="1504">
        <f t="shared" si="1"/>
        <v>348.83136740934907</v>
      </c>
      <c r="J33" s="1504">
        <f t="shared" si="2"/>
        <v>348.83136740934907</v>
      </c>
      <c r="K33" s="1505"/>
    </row>
    <row r="34" spans="1:11" ht="12.75" customHeight="1" x14ac:dyDescent="0.25">
      <c r="A34" s="168"/>
      <c r="B34" s="147"/>
      <c r="C34" s="1899">
        <v>4010</v>
      </c>
      <c r="D34" s="1900" t="s">
        <v>39</v>
      </c>
      <c r="E34" s="1901">
        <v>9156</v>
      </c>
      <c r="F34" s="1901">
        <v>9156</v>
      </c>
      <c r="G34" s="1902">
        <f t="shared" si="0"/>
        <v>100</v>
      </c>
      <c r="H34" s="1901">
        <v>26366</v>
      </c>
      <c r="I34" s="1902">
        <f t="shared" si="1"/>
        <v>287.9641764962866</v>
      </c>
      <c r="J34" s="1902">
        <f t="shared" si="2"/>
        <v>287.9641764962866</v>
      </c>
      <c r="K34" s="1903"/>
    </row>
    <row r="35" spans="1:11" ht="12.75" customHeight="1" x14ac:dyDescent="0.25">
      <c r="A35" s="483"/>
      <c r="B35" s="1961"/>
      <c r="C35" s="1862">
        <v>4110</v>
      </c>
      <c r="D35" s="1773" t="s">
        <v>42</v>
      </c>
      <c r="E35" s="1863"/>
      <c r="F35" s="1863"/>
      <c r="G35" s="1987" t="e">
        <f t="shared" si="0"/>
        <v>#DIV/0!</v>
      </c>
      <c r="H35" s="1863">
        <v>4532</v>
      </c>
      <c r="I35" s="1987" t="e">
        <f t="shared" si="1"/>
        <v>#DIV/0!</v>
      </c>
      <c r="J35" s="1987" t="e">
        <f t="shared" si="2"/>
        <v>#DIV/0!</v>
      </c>
      <c r="K35" s="1988"/>
    </row>
    <row r="36" spans="1:11" ht="30" customHeight="1" x14ac:dyDescent="0.25">
      <c r="A36" s="1989"/>
      <c r="B36" s="1990"/>
      <c r="C36" s="282">
        <v>4120</v>
      </c>
      <c r="D36" s="346" t="s">
        <v>286</v>
      </c>
      <c r="E36" s="305"/>
      <c r="F36" s="305"/>
      <c r="G36" s="1229" t="e">
        <f t="shared" si="0"/>
        <v>#DIV/0!</v>
      </c>
      <c r="H36" s="305">
        <v>646</v>
      </c>
      <c r="I36" s="1229" t="e">
        <f t="shared" ref="I36:I38" si="4">SUM(H36/F36*100)</f>
        <v>#DIV/0!</v>
      </c>
      <c r="J36" s="1229" t="e">
        <f t="shared" ref="J36:J38" si="5">SUM(H36/E36*100)</f>
        <v>#DIV/0!</v>
      </c>
      <c r="K36" s="1950"/>
    </row>
    <row r="37" spans="1:11" ht="24" customHeight="1" x14ac:dyDescent="0.25">
      <c r="A37" s="168"/>
      <c r="B37" s="147"/>
      <c r="C37" s="1820">
        <v>4780</v>
      </c>
      <c r="D37" s="1734" t="s">
        <v>135</v>
      </c>
      <c r="E37" s="1802"/>
      <c r="F37" s="1802"/>
      <c r="G37" s="1966"/>
      <c r="H37" s="1802">
        <v>395</v>
      </c>
      <c r="I37" s="1966"/>
      <c r="J37" s="1966" t="e">
        <f t="shared" si="5"/>
        <v>#DIV/0!</v>
      </c>
      <c r="K37" s="1967"/>
    </row>
    <row r="38" spans="1:11" ht="12.75" customHeight="1" x14ac:dyDescent="0.25">
      <c r="A38" s="168"/>
      <c r="B38" s="1511"/>
      <c r="C38" s="1904">
        <v>6050</v>
      </c>
      <c r="D38" s="1905" t="s">
        <v>61</v>
      </c>
      <c r="E38" s="1906"/>
      <c r="F38" s="1906"/>
      <c r="G38" s="1908" t="e">
        <f t="shared" si="0"/>
        <v>#DIV/0!</v>
      </c>
      <c r="H38" s="1906"/>
      <c r="I38" s="1908" t="e">
        <f t="shared" si="4"/>
        <v>#DIV/0!</v>
      </c>
      <c r="J38" s="1908" t="e">
        <f t="shared" si="5"/>
        <v>#DIV/0!</v>
      </c>
      <c r="K38" s="1909"/>
    </row>
    <row r="39" spans="1:11" ht="12.75" customHeight="1" x14ac:dyDescent="0.25">
      <c r="A39" s="168"/>
      <c r="B39" s="1260">
        <v>85404</v>
      </c>
      <c r="C39" s="1260"/>
      <c r="D39" s="1300" t="s">
        <v>223</v>
      </c>
      <c r="E39" s="1249">
        <f>SUM(E41:E46)</f>
        <v>102505</v>
      </c>
      <c r="F39" s="1249">
        <f>SUM(F41:F46)</f>
        <v>102505</v>
      </c>
      <c r="G39" s="1248">
        <f>SUM(F39/E39*100)</f>
        <v>100</v>
      </c>
      <c r="H39" s="1249">
        <f>SUM(H41:H46)</f>
        <v>149750</v>
      </c>
      <c r="I39" s="1248">
        <f>SUM(H39/F39*100)</f>
        <v>146.0904346129457</v>
      </c>
      <c r="J39" s="1248">
        <f>SUM(H39/E39*100)</f>
        <v>146.0904346129457</v>
      </c>
      <c r="K39" s="1303"/>
    </row>
    <row r="40" spans="1:11" ht="12.75" customHeight="1" x14ac:dyDescent="0.25">
      <c r="A40" s="1654"/>
      <c r="B40" s="147"/>
      <c r="C40" s="147"/>
      <c r="D40" s="1866" t="s">
        <v>134</v>
      </c>
      <c r="E40" s="1867"/>
      <c r="F40" s="1867"/>
      <c r="G40" s="1868"/>
      <c r="H40" s="1867"/>
      <c r="I40" s="1868"/>
      <c r="J40" s="1868"/>
      <c r="K40" s="1869"/>
    </row>
    <row r="41" spans="1:11" ht="12.75" customHeight="1" x14ac:dyDescent="0.25">
      <c r="A41" s="1654"/>
      <c r="B41" s="147"/>
      <c r="C41" s="1439">
        <v>4010</v>
      </c>
      <c r="D41" s="1735" t="s">
        <v>39</v>
      </c>
      <c r="E41" s="1441">
        <v>77137</v>
      </c>
      <c r="F41" s="1441">
        <v>77137</v>
      </c>
      <c r="G41" s="1442">
        <f t="shared" si="0"/>
        <v>100</v>
      </c>
      <c r="H41" s="1441">
        <v>110950</v>
      </c>
      <c r="I41" s="1442">
        <f t="shared" ref="I41:I46" si="6">SUM(H41/F41*100)</f>
        <v>143.83499487924084</v>
      </c>
      <c r="J41" s="1442">
        <f t="shared" ref="J41:J46" si="7">SUM(H41/E41*100)</f>
        <v>143.83499487924084</v>
      </c>
      <c r="K41" s="1443"/>
    </row>
    <row r="42" spans="1:11" ht="12.75" customHeight="1" x14ac:dyDescent="0.25">
      <c r="A42" s="1654"/>
      <c r="B42" s="147"/>
      <c r="C42" s="1820">
        <v>4040</v>
      </c>
      <c r="D42" s="1821" t="s">
        <v>41</v>
      </c>
      <c r="E42" s="1802">
        <v>4347</v>
      </c>
      <c r="F42" s="1802">
        <v>4347</v>
      </c>
      <c r="G42" s="1803">
        <f t="shared" si="0"/>
        <v>100</v>
      </c>
      <c r="H42" s="1802">
        <v>9500</v>
      </c>
      <c r="I42" s="1803">
        <f>SUM(H42/F42*100)</f>
        <v>218.54152288934898</v>
      </c>
      <c r="J42" s="1803">
        <f>SUM(H42/E42*100)</f>
        <v>218.54152288934898</v>
      </c>
      <c r="K42" s="1861"/>
    </row>
    <row r="43" spans="1:11" ht="12.75" customHeight="1" x14ac:dyDescent="0.25">
      <c r="A43" s="1654"/>
      <c r="B43" s="147"/>
      <c r="C43" s="1820">
        <v>4110</v>
      </c>
      <c r="D43" s="1821" t="s">
        <v>42</v>
      </c>
      <c r="E43" s="1802">
        <v>14319</v>
      </c>
      <c r="F43" s="1802">
        <v>14319</v>
      </c>
      <c r="G43" s="1803">
        <f t="shared" si="0"/>
        <v>100</v>
      </c>
      <c r="H43" s="1802">
        <v>21000</v>
      </c>
      <c r="I43" s="1803">
        <f t="shared" si="6"/>
        <v>146.65828619316991</v>
      </c>
      <c r="J43" s="1803">
        <f t="shared" si="7"/>
        <v>146.65828619316991</v>
      </c>
      <c r="K43" s="1861"/>
    </row>
    <row r="44" spans="1:11" ht="31.2" customHeight="1" x14ac:dyDescent="0.25">
      <c r="A44" s="1654"/>
      <c r="B44" s="147"/>
      <c r="C44" s="177">
        <v>4120</v>
      </c>
      <c r="D44" s="178" t="s">
        <v>286</v>
      </c>
      <c r="E44" s="179">
        <v>1987</v>
      </c>
      <c r="F44" s="179">
        <v>1987</v>
      </c>
      <c r="G44" s="180">
        <f t="shared" si="0"/>
        <v>100</v>
      </c>
      <c r="H44" s="179">
        <v>3000</v>
      </c>
      <c r="I44" s="180">
        <f t="shared" si="6"/>
        <v>150.98137896326119</v>
      </c>
      <c r="J44" s="180">
        <f t="shared" si="7"/>
        <v>150.98137896326119</v>
      </c>
      <c r="K44" s="182"/>
    </row>
    <row r="45" spans="1:11" ht="12.75" customHeight="1" x14ac:dyDescent="0.25">
      <c r="A45" s="1654"/>
      <c r="B45" s="147"/>
      <c r="C45" s="177">
        <v>4240</v>
      </c>
      <c r="D45" s="251" t="s">
        <v>86</v>
      </c>
      <c r="E45" s="179">
        <v>3500</v>
      </c>
      <c r="F45" s="179">
        <v>3500</v>
      </c>
      <c r="G45" s="180">
        <f t="shared" si="0"/>
        <v>100</v>
      </c>
      <c r="H45" s="179">
        <v>3500</v>
      </c>
      <c r="I45" s="180">
        <f>SUM(H45/F45*100)</f>
        <v>100</v>
      </c>
      <c r="J45" s="180">
        <f>SUM(H45/E45*100)</f>
        <v>100</v>
      </c>
      <c r="K45" s="182"/>
    </row>
    <row r="46" spans="1:11" ht="12.75" customHeight="1" x14ac:dyDescent="0.25">
      <c r="A46" s="1654"/>
      <c r="B46" s="147"/>
      <c r="C46" s="222">
        <v>4780</v>
      </c>
      <c r="D46" s="430" t="s">
        <v>135</v>
      </c>
      <c r="E46" s="224">
        <v>1215</v>
      </c>
      <c r="F46" s="224">
        <v>1215</v>
      </c>
      <c r="G46" s="180">
        <f t="shared" si="0"/>
        <v>100</v>
      </c>
      <c r="H46" s="224">
        <v>1800</v>
      </c>
      <c r="I46" s="180">
        <f t="shared" si="6"/>
        <v>148.14814814814815</v>
      </c>
      <c r="J46" s="180">
        <f t="shared" si="7"/>
        <v>148.14814814814815</v>
      </c>
      <c r="K46" s="226"/>
    </row>
    <row r="47" spans="1:11" s="38" customFormat="1" ht="27.75" customHeight="1" x14ac:dyDescent="0.25">
      <c r="A47" s="595"/>
      <c r="B47" s="473">
        <v>85406</v>
      </c>
      <c r="C47" s="596"/>
      <c r="D47" s="474" t="s">
        <v>176</v>
      </c>
      <c r="E47" s="597">
        <f>SUM(E48+E68)</f>
        <v>1156441</v>
      </c>
      <c r="F47" s="597">
        <f>SUM(F48+F68)</f>
        <v>1156441</v>
      </c>
      <c r="G47" s="598">
        <f t="shared" si="0"/>
        <v>100</v>
      </c>
      <c r="H47" s="599">
        <f>SUM(H48+H68)</f>
        <v>1274658</v>
      </c>
      <c r="I47" s="600">
        <f>SUM(H47/F47*100)</f>
        <v>110.22248432907516</v>
      </c>
      <c r="J47" s="600">
        <f>SUM(H47/E47*100)</f>
        <v>110.22248432907516</v>
      </c>
      <c r="K47" s="440"/>
    </row>
    <row r="48" spans="1:11" s="38" customFormat="1" ht="15" customHeight="1" x14ac:dyDescent="0.25">
      <c r="A48" s="595"/>
      <c r="B48" s="601"/>
      <c r="C48" s="473"/>
      <c r="D48" s="304" t="s">
        <v>177</v>
      </c>
      <c r="E48" s="438">
        <f t="shared" ref="E48:F48" si="8">SUM(E49:E67)</f>
        <v>1152139</v>
      </c>
      <c r="F48" s="438">
        <f t="shared" si="8"/>
        <v>1152139</v>
      </c>
      <c r="G48" s="602">
        <f t="shared" si="0"/>
        <v>100</v>
      </c>
      <c r="H48" s="438">
        <f>SUM(H49:H67)</f>
        <v>1253366</v>
      </c>
      <c r="I48" s="439">
        <f>SUM(H48/F48*100)</f>
        <v>108.78600585519629</v>
      </c>
      <c r="J48" s="439">
        <f>SUM(H48/E48*100)</f>
        <v>108.78600585519629</v>
      </c>
      <c r="K48" s="440"/>
    </row>
    <row r="49" spans="1:11" s="38" customFormat="1" ht="12.75" customHeight="1" x14ac:dyDescent="0.25">
      <c r="A49" s="572"/>
      <c r="B49" s="151"/>
      <c r="C49" s="218">
        <v>3020</v>
      </c>
      <c r="D49" s="241" t="s">
        <v>37</v>
      </c>
      <c r="E49" s="573">
        <v>1446</v>
      </c>
      <c r="F49" s="573">
        <v>1446</v>
      </c>
      <c r="G49" s="574">
        <f t="shared" si="0"/>
        <v>100</v>
      </c>
      <c r="H49" s="227">
        <v>1446</v>
      </c>
      <c r="I49" s="443">
        <f t="shared" si="1"/>
        <v>100</v>
      </c>
      <c r="J49" s="443">
        <f t="shared" si="2"/>
        <v>100</v>
      </c>
      <c r="K49" s="603"/>
    </row>
    <row r="50" spans="1:11" ht="12.75" customHeight="1" x14ac:dyDescent="0.25">
      <c r="A50" s="572"/>
      <c r="B50" s="151"/>
      <c r="C50" s="177">
        <v>4010</v>
      </c>
      <c r="D50" s="251" t="s">
        <v>39</v>
      </c>
      <c r="E50" s="179">
        <v>795441</v>
      </c>
      <c r="F50" s="179">
        <v>795441</v>
      </c>
      <c r="G50" s="180">
        <f t="shared" si="0"/>
        <v>100</v>
      </c>
      <c r="H50" s="179">
        <v>863270</v>
      </c>
      <c r="I50" s="180">
        <f t="shared" si="1"/>
        <v>108.52721949208049</v>
      </c>
      <c r="J50" s="180">
        <f t="shared" si="2"/>
        <v>108.52721949208049</v>
      </c>
      <c r="K50" s="182"/>
    </row>
    <row r="51" spans="1:11" ht="12.75" customHeight="1" x14ac:dyDescent="0.25">
      <c r="A51" s="572"/>
      <c r="B51" s="151"/>
      <c r="C51" s="177">
        <v>4040</v>
      </c>
      <c r="D51" s="251" t="s">
        <v>41</v>
      </c>
      <c r="E51" s="179">
        <v>58260</v>
      </c>
      <c r="F51" s="179">
        <v>58260</v>
      </c>
      <c r="G51" s="180">
        <f t="shared" si="0"/>
        <v>100</v>
      </c>
      <c r="H51" s="179">
        <v>66465</v>
      </c>
      <c r="I51" s="180">
        <f t="shared" si="1"/>
        <v>114.08341915550979</v>
      </c>
      <c r="J51" s="180">
        <f t="shared" si="2"/>
        <v>114.08341915550979</v>
      </c>
      <c r="K51" s="182"/>
    </row>
    <row r="52" spans="1:11" ht="12.75" customHeight="1" x14ac:dyDescent="0.25">
      <c r="A52" s="572"/>
      <c r="B52" s="151"/>
      <c r="C52" s="177">
        <v>4110</v>
      </c>
      <c r="D52" s="251" t="s">
        <v>42</v>
      </c>
      <c r="E52" s="179">
        <v>140138</v>
      </c>
      <c r="F52" s="179">
        <v>140138</v>
      </c>
      <c r="G52" s="180">
        <f t="shared" si="0"/>
        <v>100</v>
      </c>
      <c r="H52" s="179">
        <v>158586</v>
      </c>
      <c r="I52" s="180">
        <f t="shared" si="1"/>
        <v>113.16416674991794</v>
      </c>
      <c r="J52" s="180">
        <f t="shared" si="2"/>
        <v>113.16416674991794</v>
      </c>
      <c r="K52" s="182"/>
    </row>
    <row r="53" spans="1:11" ht="31.2" customHeight="1" x14ac:dyDescent="0.25">
      <c r="A53" s="572"/>
      <c r="B53" s="151"/>
      <c r="C53" s="177">
        <v>4120</v>
      </c>
      <c r="D53" s="178" t="s">
        <v>286</v>
      </c>
      <c r="E53" s="179">
        <v>20076</v>
      </c>
      <c r="F53" s="179">
        <v>20076</v>
      </c>
      <c r="G53" s="180">
        <f t="shared" si="0"/>
        <v>100</v>
      </c>
      <c r="H53" s="179">
        <v>22721</v>
      </c>
      <c r="I53" s="180">
        <f t="shared" si="1"/>
        <v>113.17493524606495</v>
      </c>
      <c r="J53" s="180">
        <f t="shared" si="2"/>
        <v>113.17493524606495</v>
      </c>
      <c r="K53" s="182"/>
    </row>
    <row r="54" spans="1:11" ht="12.75" customHeight="1" x14ac:dyDescent="0.25">
      <c r="A54" s="572"/>
      <c r="B54" s="151"/>
      <c r="C54" s="177">
        <v>4170</v>
      </c>
      <c r="D54" s="251" t="s">
        <v>45</v>
      </c>
      <c r="E54" s="179">
        <v>1000</v>
      </c>
      <c r="F54" s="179">
        <v>1000</v>
      </c>
      <c r="G54" s="180">
        <f t="shared" si="0"/>
        <v>100</v>
      </c>
      <c r="H54" s="179">
        <v>1000</v>
      </c>
      <c r="I54" s="180">
        <f t="shared" si="1"/>
        <v>100</v>
      </c>
      <c r="J54" s="180">
        <f t="shared" si="2"/>
        <v>100</v>
      </c>
      <c r="K54" s="182"/>
    </row>
    <row r="55" spans="1:11" ht="12.75" customHeight="1" x14ac:dyDescent="0.25">
      <c r="A55" s="572"/>
      <c r="B55" s="151"/>
      <c r="C55" s="177">
        <v>4210</v>
      </c>
      <c r="D55" s="251" t="s">
        <v>31</v>
      </c>
      <c r="E55" s="179">
        <v>29160</v>
      </c>
      <c r="F55" s="179">
        <v>29160</v>
      </c>
      <c r="G55" s="180">
        <f t="shared" si="0"/>
        <v>100</v>
      </c>
      <c r="H55" s="179">
        <v>34000</v>
      </c>
      <c r="I55" s="180">
        <f t="shared" si="1"/>
        <v>116.59807956104254</v>
      </c>
      <c r="J55" s="180">
        <f t="shared" si="2"/>
        <v>116.59807956104254</v>
      </c>
      <c r="K55" s="182"/>
    </row>
    <row r="56" spans="1:11" ht="27" hidden="1" customHeight="1" x14ac:dyDescent="0.25">
      <c r="A56" s="572"/>
      <c r="B56" s="151"/>
      <c r="C56" s="177">
        <v>4230</v>
      </c>
      <c r="D56" s="178" t="s">
        <v>101</v>
      </c>
      <c r="E56" s="179"/>
      <c r="F56" s="179"/>
      <c r="G56" s="180" t="e">
        <f t="shared" si="0"/>
        <v>#DIV/0!</v>
      </c>
      <c r="H56" s="179"/>
      <c r="I56" s="180" t="e">
        <f t="shared" si="1"/>
        <v>#DIV/0!</v>
      </c>
      <c r="J56" s="180" t="e">
        <f t="shared" si="2"/>
        <v>#DIV/0!</v>
      </c>
      <c r="K56" s="182"/>
    </row>
    <row r="57" spans="1:11" ht="12.75" customHeight="1" x14ac:dyDescent="0.25">
      <c r="A57" s="572"/>
      <c r="B57" s="151"/>
      <c r="C57" s="177">
        <v>4240</v>
      </c>
      <c r="D57" s="251" t="s">
        <v>86</v>
      </c>
      <c r="E57" s="179">
        <v>2400</v>
      </c>
      <c r="F57" s="179">
        <v>2400</v>
      </c>
      <c r="G57" s="180">
        <f t="shared" si="0"/>
        <v>100</v>
      </c>
      <c r="H57" s="179">
        <v>2400</v>
      </c>
      <c r="I57" s="180">
        <f t="shared" ref="I57" si="9">SUM(H57/F57*100)</f>
        <v>100</v>
      </c>
      <c r="J57" s="180">
        <f t="shared" ref="J57" si="10">SUM(H57/E57*100)</f>
        <v>100</v>
      </c>
      <c r="K57" s="182"/>
    </row>
    <row r="58" spans="1:11" ht="12.75" customHeight="1" x14ac:dyDescent="0.25">
      <c r="A58" s="572"/>
      <c r="B58" s="151"/>
      <c r="C58" s="177">
        <v>4260</v>
      </c>
      <c r="D58" s="251" t="s">
        <v>46</v>
      </c>
      <c r="E58" s="179">
        <v>18700</v>
      </c>
      <c r="F58" s="179">
        <v>18700</v>
      </c>
      <c r="G58" s="180">
        <f t="shared" si="0"/>
        <v>100</v>
      </c>
      <c r="H58" s="179">
        <v>18700</v>
      </c>
      <c r="I58" s="180">
        <f t="shared" si="1"/>
        <v>100</v>
      </c>
      <c r="J58" s="180">
        <f t="shared" si="2"/>
        <v>100</v>
      </c>
      <c r="K58" s="182"/>
    </row>
    <row r="59" spans="1:11" ht="12.75" customHeight="1" x14ac:dyDescent="0.25">
      <c r="A59" s="572"/>
      <c r="B59" s="151"/>
      <c r="C59" s="972">
        <v>4270</v>
      </c>
      <c r="D59" s="429" t="s">
        <v>202</v>
      </c>
      <c r="E59" s="973">
        <v>5000</v>
      </c>
      <c r="F59" s="973">
        <v>5000</v>
      </c>
      <c r="G59" s="180">
        <f t="shared" si="0"/>
        <v>100</v>
      </c>
      <c r="H59" s="973">
        <v>10000</v>
      </c>
      <c r="I59" s="180">
        <f t="shared" ref="I59" si="11">SUM(H59/F59*100)</f>
        <v>200</v>
      </c>
      <c r="J59" s="180">
        <f t="shared" ref="J59" si="12">SUM(H59/E59*100)</f>
        <v>200</v>
      </c>
      <c r="K59" s="1799"/>
    </row>
    <row r="60" spans="1:11" ht="12.75" customHeight="1" x14ac:dyDescent="0.25">
      <c r="A60" s="572"/>
      <c r="B60" s="151"/>
      <c r="C60" s="1820">
        <v>4280</v>
      </c>
      <c r="D60" s="1821" t="s">
        <v>48</v>
      </c>
      <c r="E60" s="1802">
        <v>3200</v>
      </c>
      <c r="F60" s="1802">
        <v>3200</v>
      </c>
      <c r="G60" s="1803">
        <f t="shared" si="0"/>
        <v>100</v>
      </c>
      <c r="H60" s="1802">
        <v>1600</v>
      </c>
      <c r="I60" s="1803">
        <f t="shared" si="1"/>
        <v>50</v>
      </c>
      <c r="J60" s="1803">
        <f t="shared" si="2"/>
        <v>50</v>
      </c>
      <c r="K60" s="1861"/>
    </row>
    <row r="61" spans="1:11" ht="12.75" customHeight="1" x14ac:dyDescent="0.25">
      <c r="A61" s="572"/>
      <c r="B61" s="151"/>
      <c r="C61" s="1820">
        <v>4300</v>
      </c>
      <c r="D61" s="1949" t="s">
        <v>22</v>
      </c>
      <c r="E61" s="1802">
        <v>7500</v>
      </c>
      <c r="F61" s="1802">
        <v>7500</v>
      </c>
      <c r="G61" s="1803">
        <f t="shared" si="0"/>
        <v>100</v>
      </c>
      <c r="H61" s="1802">
        <v>10000</v>
      </c>
      <c r="I61" s="1803">
        <f t="shared" si="1"/>
        <v>133.33333333333331</v>
      </c>
      <c r="J61" s="1803">
        <f t="shared" si="2"/>
        <v>133.33333333333331</v>
      </c>
      <c r="K61" s="1861"/>
    </row>
    <row r="62" spans="1:11" ht="12.75" customHeight="1" x14ac:dyDescent="0.25">
      <c r="A62" s="572"/>
      <c r="B62" s="151"/>
      <c r="C62" s="1820">
        <v>4360</v>
      </c>
      <c r="D62" s="1713" t="s">
        <v>227</v>
      </c>
      <c r="E62" s="1802">
        <v>2000</v>
      </c>
      <c r="F62" s="1802">
        <v>2000</v>
      </c>
      <c r="G62" s="1803">
        <f t="shared" si="0"/>
        <v>100</v>
      </c>
      <c r="H62" s="1802">
        <v>2000</v>
      </c>
      <c r="I62" s="1803">
        <f t="shared" si="1"/>
        <v>100</v>
      </c>
      <c r="J62" s="1803">
        <f t="shared" si="2"/>
        <v>100</v>
      </c>
      <c r="K62" s="1861"/>
    </row>
    <row r="63" spans="1:11" ht="42.75" customHeight="1" x14ac:dyDescent="0.25">
      <c r="A63" s="1870"/>
      <c r="B63" s="1991"/>
      <c r="C63" s="1862">
        <v>4400</v>
      </c>
      <c r="D63" s="1992" t="s">
        <v>166</v>
      </c>
      <c r="E63" s="1863">
        <v>8820</v>
      </c>
      <c r="F63" s="1863">
        <v>8820</v>
      </c>
      <c r="G63" s="1864">
        <f t="shared" si="0"/>
        <v>100</v>
      </c>
      <c r="H63" s="1863">
        <v>8820</v>
      </c>
      <c r="I63" s="1864">
        <f t="shared" si="1"/>
        <v>100</v>
      </c>
      <c r="J63" s="1864">
        <f t="shared" si="2"/>
        <v>100</v>
      </c>
      <c r="K63" s="1865"/>
    </row>
    <row r="64" spans="1:11" ht="12.75" customHeight="1" x14ac:dyDescent="0.25">
      <c r="A64" s="572"/>
      <c r="B64" s="151"/>
      <c r="C64" s="282">
        <v>4410</v>
      </c>
      <c r="D64" s="283" t="s">
        <v>54</v>
      </c>
      <c r="E64" s="305">
        <v>5800</v>
      </c>
      <c r="F64" s="305">
        <v>5800</v>
      </c>
      <c r="G64" s="245">
        <f t="shared" si="0"/>
        <v>100</v>
      </c>
      <c r="H64" s="305">
        <v>7000</v>
      </c>
      <c r="I64" s="245">
        <f t="shared" si="1"/>
        <v>120.68965517241379</v>
      </c>
      <c r="J64" s="245">
        <f t="shared" si="2"/>
        <v>120.68965517241379</v>
      </c>
      <c r="K64" s="246"/>
    </row>
    <row r="65" spans="1:11" ht="12.75" customHeight="1" x14ac:dyDescent="0.25">
      <c r="A65" s="572"/>
      <c r="B65" s="151"/>
      <c r="C65" s="1862">
        <v>4440</v>
      </c>
      <c r="D65" s="1821" t="s">
        <v>55</v>
      </c>
      <c r="E65" s="1802">
        <v>36718</v>
      </c>
      <c r="F65" s="1802">
        <v>36718</v>
      </c>
      <c r="G65" s="1803">
        <f t="shared" si="0"/>
        <v>100</v>
      </c>
      <c r="H65" s="1802">
        <v>41378</v>
      </c>
      <c r="I65" s="1803">
        <f t="shared" si="1"/>
        <v>112.69132305681137</v>
      </c>
      <c r="J65" s="1803">
        <f t="shared" si="2"/>
        <v>112.69132305681137</v>
      </c>
      <c r="K65" s="1861"/>
    </row>
    <row r="66" spans="1:11" ht="37.5" customHeight="1" x14ac:dyDescent="0.25">
      <c r="A66" s="572"/>
      <c r="B66" s="151"/>
      <c r="C66" s="282">
        <v>4700</v>
      </c>
      <c r="D66" s="1993" t="s">
        <v>60</v>
      </c>
      <c r="E66" s="1802">
        <v>3980</v>
      </c>
      <c r="F66" s="1802">
        <v>3980</v>
      </c>
      <c r="G66" s="1803">
        <f t="shared" si="0"/>
        <v>100</v>
      </c>
      <c r="H66" s="1802">
        <v>3980</v>
      </c>
      <c r="I66" s="1803">
        <f t="shared" si="1"/>
        <v>100</v>
      </c>
      <c r="J66" s="1803">
        <f t="shared" si="2"/>
        <v>100</v>
      </c>
      <c r="K66" s="1861"/>
    </row>
    <row r="67" spans="1:11" ht="37.5" customHeight="1" x14ac:dyDescent="0.25">
      <c r="A67" s="572"/>
      <c r="B67" s="151"/>
      <c r="C67" s="147">
        <v>6060</v>
      </c>
      <c r="D67" s="515" t="s">
        <v>62</v>
      </c>
      <c r="E67" s="151">
        <v>12500</v>
      </c>
      <c r="F67" s="151">
        <v>12500</v>
      </c>
      <c r="G67" s="152">
        <f t="shared" si="0"/>
        <v>100</v>
      </c>
      <c r="H67" s="151"/>
      <c r="I67" s="152"/>
      <c r="J67" s="1226">
        <f t="shared" si="2"/>
        <v>0</v>
      </c>
      <c r="K67" s="154"/>
    </row>
    <row r="68" spans="1:11" ht="15" customHeight="1" x14ac:dyDescent="0.25">
      <c r="A68" s="572"/>
      <c r="B68" s="151"/>
      <c r="C68" s="842"/>
      <c r="D68" s="868" t="s">
        <v>136</v>
      </c>
      <c r="E68" s="869">
        <f>SUM(E69:E70)</f>
        <v>4302</v>
      </c>
      <c r="F68" s="869">
        <f>SUM(F69:F70)</f>
        <v>4302</v>
      </c>
      <c r="G68" s="1008">
        <f t="shared" si="0"/>
        <v>100</v>
      </c>
      <c r="H68" s="869">
        <f>SUM(H69:H71)</f>
        <v>21292</v>
      </c>
      <c r="I68" s="439">
        <f t="shared" ref="I68" si="13">SUM(H68/F68*100)</f>
        <v>494.93258949325894</v>
      </c>
      <c r="J68" s="439">
        <f t="shared" ref="J68:J69" si="14">SUM(H68/E68*100)</f>
        <v>494.93258949325894</v>
      </c>
      <c r="K68" s="1849"/>
    </row>
    <row r="69" spans="1:11" ht="12.75" customHeight="1" x14ac:dyDescent="0.25">
      <c r="A69" s="572"/>
      <c r="B69" s="151"/>
      <c r="C69" s="1850">
        <v>4010</v>
      </c>
      <c r="D69" s="1851" t="s">
        <v>39</v>
      </c>
      <c r="E69" s="1901">
        <v>4302</v>
      </c>
      <c r="F69" s="1901">
        <v>4302</v>
      </c>
      <c r="G69" s="1902">
        <f>SUM(F69/E69*100)</f>
        <v>100</v>
      </c>
      <c r="H69" s="1901">
        <v>17797</v>
      </c>
      <c r="I69" s="245">
        <f t="shared" ref="I69" si="15">SUM(H69/F69*100)</f>
        <v>413.69130636913064</v>
      </c>
      <c r="J69" s="245">
        <f t="shared" si="14"/>
        <v>413.69130636913064</v>
      </c>
      <c r="K69" s="1907"/>
    </row>
    <row r="70" spans="1:11" ht="12.75" customHeight="1" x14ac:dyDescent="0.25">
      <c r="A70" s="572"/>
      <c r="B70" s="151"/>
      <c r="C70" s="177">
        <v>4110</v>
      </c>
      <c r="D70" s="251" t="s">
        <v>42</v>
      </c>
      <c r="E70" s="1906"/>
      <c r="F70" s="1906"/>
      <c r="G70" s="1908" t="e">
        <f t="shared" si="0"/>
        <v>#DIV/0!</v>
      </c>
      <c r="H70" s="1906">
        <v>3059</v>
      </c>
      <c r="I70" s="245"/>
      <c r="J70" s="245"/>
      <c r="K70" s="1909"/>
    </row>
    <row r="71" spans="1:11" ht="31.2" customHeight="1" x14ac:dyDescent="0.25">
      <c r="A71" s="572"/>
      <c r="B71" s="151"/>
      <c r="C71" s="177">
        <v>4120</v>
      </c>
      <c r="D71" s="178" t="s">
        <v>286</v>
      </c>
      <c r="E71" s="1910"/>
      <c r="F71" s="1910"/>
      <c r="G71" s="1911"/>
      <c r="H71" s="1910">
        <v>436</v>
      </c>
      <c r="I71" s="245"/>
      <c r="J71" s="245"/>
      <c r="K71" s="1912"/>
    </row>
    <row r="72" spans="1:11" s="9" customFormat="1" ht="15" customHeight="1" x14ac:dyDescent="0.25">
      <c r="A72" s="1655"/>
      <c r="B72" s="828">
        <v>85410</v>
      </c>
      <c r="C72" s="828"/>
      <c r="D72" s="868" t="s">
        <v>178</v>
      </c>
      <c r="E72" s="845">
        <f>SUM(E74+E87+E91)</f>
        <v>498372</v>
      </c>
      <c r="F72" s="845">
        <f>SUM(F74+F87+F91)</f>
        <v>498372</v>
      </c>
      <c r="G72" s="846">
        <f t="shared" si="0"/>
        <v>100</v>
      </c>
      <c r="H72" s="845">
        <f>SUM(H74+H87+H91)</f>
        <v>545911</v>
      </c>
      <c r="I72" s="847">
        <f t="shared" si="1"/>
        <v>109.53885852335203</v>
      </c>
      <c r="J72" s="847">
        <f t="shared" si="2"/>
        <v>109.53885852335203</v>
      </c>
      <c r="K72" s="849"/>
    </row>
    <row r="73" spans="1:11" ht="13.5" hidden="1" customHeight="1" x14ac:dyDescent="0.25">
      <c r="A73" s="1654"/>
      <c r="B73" s="147"/>
      <c r="C73" s="222">
        <v>6060</v>
      </c>
      <c r="D73" s="195" t="s">
        <v>62</v>
      </c>
      <c r="E73" s="224"/>
      <c r="F73" s="224"/>
      <c r="G73" s="302" t="e">
        <f t="shared" si="0"/>
        <v>#DIV/0!</v>
      </c>
      <c r="H73" s="224"/>
      <c r="I73" s="302" t="e">
        <f t="shared" ref="I73:I123" si="16">SUM(H73/F73*100)</f>
        <v>#DIV/0!</v>
      </c>
      <c r="J73" s="302" t="e">
        <f t="shared" si="2"/>
        <v>#DIV/0!</v>
      </c>
      <c r="K73" s="226"/>
    </row>
    <row r="74" spans="1:11" ht="16.5" customHeight="1" x14ac:dyDescent="0.25">
      <c r="A74" s="1654"/>
      <c r="B74" s="147"/>
      <c r="C74" s="1260"/>
      <c r="D74" s="1321" t="s">
        <v>141</v>
      </c>
      <c r="E74" s="1364">
        <f>SUM(E75:E86)</f>
        <v>495870</v>
      </c>
      <c r="F74" s="1364">
        <f>SUM(F75:F86)</f>
        <v>495870</v>
      </c>
      <c r="G74" s="1365">
        <f t="shared" si="0"/>
        <v>100</v>
      </c>
      <c r="H74" s="1364">
        <f>SUM(H75:H86)</f>
        <v>545911</v>
      </c>
      <c r="I74" s="1365">
        <f t="shared" si="16"/>
        <v>110.09155625466352</v>
      </c>
      <c r="J74" s="1365">
        <f t="shared" si="2"/>
        <v>110.09155625466352</v>
      </c>
      <c r="K74" s="1261"/>
    </row>
    <row r="75" spans="1:11" ht="12.75" customHeight="1" x14ac:dyDescent="0.25">
      <c r="A75" s="1654"/>
      <c r="B75" s="147"/>
      <c r="C75" s="1268">
        <v>3020</v>
      </c>
      <c r="D75" s="1351" t="s">
        <v>37</v>
      </c>
      <c r="E75" s="1273">
        <v>300</v>
      </c>
      <c r="F75" s="1273">
        <v>300</v>
      </c>
      <c r="G75" s="1366">
        <f t="shared" si="0"/>
        <v>100</v>
      </c>
      <c r="H75" s="1273">
        <v>300</v>
      </c>
      <c r="I75" s="1366">
        <f t="shared" si="16"/>
        <v>100</v>
      </c>
      <c r="J75" s="1366">
        <f t="shared" si="2"/>
        <v>100</v>
      </c>
      <c r="K75" s="1262"/>
    </row>
    <row r="76" spans="1:11" ht="12.75" customHeight="1" x14ac:dyDescent="0.25">
      <c r="A76" s="1654"/>
      <c r="B76" s="147"/>
      <c r="C76" s="1820">
        <v>4010</v>
      </c>
      <c r="D76" s="1821" t="s">
        <v>39</v>
      </c>
      <c r="E76" s="1871">
        <v>183415</v>
      </c>
      <c r="F76" s="1871">
        <v>183415</v>
      </c>
      <c r="G76" s="1872">
        <f t="shared" si="0"/>
        <v>100</v>
      </c>
      <c r="H76" s="1871">
        <v>215643</v>
      </c>
      <c r="I76" s="1872">
        <f t="shared" si="16"/>
        <v>117.57108197257584</v>
      </c>
      <c r="J76" s="1872">
        <f t="shared" si="2"/>
        <v>117.57108197257584</v>
      </c>
      <c r="K76" s="1873"/>
    </row>
    <row r="77" spans="1:11" ht="12.75" customHeight="1" x14ac:dyDescent="0.25">
      <c r="A77" s="1654"/>
      <c r="B77" s="147"/>
      <c r="C77" s="1820">
        <v>4040</v>
      </c>
      <c r="D77" s="1821" t="s">
        <v>41</v>
      </c>
      <c r="E77" s="1871">
        <v>12893</v>
      </c>
      <c r="F77" s="1871">
        <v>12893</v>
      </c>
      <c r="G77" s="1872">
        <f t="shared" si="0"/>
        <v>100</v>
      </c>
      <c r="H77" s="1871">
        <v>14950</v>
      </c>
      <c r="I77" s="1872">
        <f t="shared" si="16"/>
        <v>115.95439385713178</v>
      </c>
      <c r="J77" s="1872">
        <f t="shared" si="2"/>
        <v>115.95439385713178</v>
      </c>
      <c r="K77" s="1873"/>
    </row>
    <row r="78" spans="1:11" ht="12.75" customHeight="1" x14ac:dyDescent="0.25">
      <c r="A78" s="1654"/>
      <c r="B78" s="147"/>
      <c r="C78" s="1820">
        <v>4110</v>
      </c>
      <c r="D78" s="1821" t="s">
        <v>42</v>
      </c>
      <c r="E78" s="1871">
        <v>34034</v>
      </c>
      <c r="F78" s="1871">
        <v>34034</v>
      </c>
      <c r="G78" s="1872">
        <f t="shared" si="0"/>
        <v>100</v>
      </c>
      <c r="H78" s="1871">
        <v>39639</v>
      </c>
      <c r="I78" s="1872">
        <f t="shared" si="16"/>
        <v>116.46882529235469</v>
      </c>
      <c r="J78" s="1872">
        <f t="shared" si="2"/>
        <v>116.46882529235469</v>
      </c>
      <c r="K78" s="1873"/>
    </row>
    <row r="79" spans="1:11" ht="29.4" customHeight="1" x14ac:dyDescent="0.25">
      <c r="A79" s="1654"/>
      <c r="B79" s="147"/>
      <c r="C79" s="1820">
        <v>4120</v>
      </c>
      <c r="D79" s="1711" t="s">
        <v>286</v>
      </c>
      <c r="E79" s="1871">
        <v>4827</v>
      </c>
      <c r="F79" s="1871">
        <v>4827</v>
      </c>
      <c r="G79" s="1872">
        <f t="shared" si="0"/>
        <v>100</v>
      </c>
      <c r="H79" s="1871">
        <v>5650</v>
      </c>
      <c r="I79" s="1872">
        <f t="shared" si="16"/>
        <v>117.04992749119536</v>
      </c>
      <c r="J79" s="1872">
        <f t="shared" si="2"/>
        <v>117.04992749119536</v>
      </c>
      <c r="K79" s="1873"/>
    </row>
    <row r="80" spans="1:11" ht="12.75" customHeight="1" x14ac:dyDescent="0.25">
      <c r="A80" s="1654"/>
      <c r="B80" s="147"/>
      <c r="C80" s="177">
        <v>4210</v>
      </c>
      <c r="D80" s="251" t="s">
        <v>31</v>
      </c>
      <c r="E80" s="358">
        <v>10000</v>
      </c>
      <c r="F80" s="358">
        <v>10000</v>
      </c>
      <c r="G80" s="359">
        <f t="shared" si="0"/>
        <v>100</v>
      </c>
      <c r="H80" s="358">
        <v>10000</v>
      </c>
      <c r="I80" s="359">
        <f t="shared" si="16"/>
        <v>100</v>
      </c>
      <c r="J80" s="359">
        <f t="shared" si="2"/>
        <v>100</v>
      </c>
      <c r="K80" s="361"/>
    </row>
    <row r="81" spans="1:11" ht="12.75" customHeight="1" x14ac:dyDescent="0.25">
      <c r="A81" s="1654"/>
      <c r="B81" s="147"/>
      <c r="C81" s="177">
        <v>4260</v>
      </c>
      <c r="D81" s="251" t="s">
        <v>46</v>
      </c>
      <c r="E81" s="358">
        <v>45000</v>
      </c>
      <c r="F81" s="358">
        <v>45000</v>
      </c>
      <c r="G81" s="359">
        <f t="shared" si="0"/>
        <v>100</v>
      </c>
      <c r="H81" s="358">
        <v>46638</v>
      </c>
      <c r="I81" s="359">
        <f t="shared" si="16"/>
        <v>103.64</v>
      </c>
      <c r="J81" s="359">
        <f t="shared" si="2"/>
        <v>103.64</v>
      </c>
      <c r="K81" s="361"/>
    </row>
    <row r="82" spans="1:11" ht="12.75" customHeight="1" x14ac:dyDescent="0.25">
      <c r="A82" s="1654"/>
      <c r="B82" s="147"/>
      <c r="C82" s="177">
        <v>4270</v>
      </c>
      <c r="D82" s="251" t="s">
        <v>47</v>
      </c>
      <c r="E82" s="358">
        <v>16000</v>
      </c>
      <c r="F82" s="358">
        <v>16000</v>
      </c>
      <c r="G82" s="359">
        <f t="shared" si="0"/>
        <v>100</v>
      </c>
      <c r="H82" s="358">
        <v>16000</v>
      </c>
      <c r="I82" s="359">
        <f t="shared" si="16"/>
        <v>100</v>
      </c>
      <c r="J82" s="359">
        <f t="shared" si="2"/>
        <v>100</v>
      </c>
      <c r="K82" s="361"/>
    </row>
    <row r="83" spans="1:11" ht="12.75" customHeight="1" x14ac:dyDescent="0.25">
      <c r="A83" s="1654"/>
      <c r="B83" s="147"/>
      <c r="C83" s="177">
        <v>4280</v>
      </c>
      <c r="D83" s="251" t="s">
        <v>48</v>
      </c>
      <c r="E83" s="358">
        <v>240</v>
      </c>
      <c r="F83" s="358">
        <v>240</v>
      </c>
      <c r="G83" s="359">
        <f t="shared" si="0"/>
        <v>100</v>
      </c>
      <c r="H83" s="358">
        <v>240</v>
      </c>
      <c r="I83" s="359">
        <f t="shared" si="16"/>
        <v>100</v>
      </c>
      <c r="J83" s="359">
        <f t="shared" si="2"/>
        <v>100</v>
      </c>
      <c r="K83" s="361"/>
    </row>
    <row r="84" spans="1:11" ht="12.75" customHeight="1" x14ac:dyDescent="0.25">
      <c r="A84" s="1654"/>
      <c r="B84" s="147"/>
      <c r="C84" s="177">
        <v>4300</v>
      </c>
      <c r="D84" s="247" t="s">
        <v>22</v>
      </c>
      <c r="E84" s="358">
        <v>175700</v>
      </c>
      <c r="F84" s="358">
        <v>175700</v>
      </c>
      <c r="G84" s="359">
        <f t="shared" si="0"/>
        <v>100</v>
      </c>
      <c r="H84" s="358">
        <v>184000</v>
      </c>
      <c r="I84" s="359">
        <f t="shared" si="16"/>
        <v>104.72396129766648</v>
      </c>
      <c r="J84" s="359">
        <f t="shared" si="2"/>
        <v>104.72396129766648</v>
      </c>
      <c r="K84" s="361"/>
    </row>
    <row r="85" spans="1:11" ht="12.75" customHeight="1" x14ac:dyDescent="0.25">
      <c r="A85" s="1947"/>
      <c r="B85" s="147"/>
      <c r="C85" s="1820">
        <v>4360</v>
      </c>
      <c r="D85" s="1713" t="s">
        <v>227</v>
      </c>
      <c r="E85" s="1871">
        <v>1476</v>
      </c>
      <c r="F85" s="1871">
        <v>1476</v>
      </c>
      <c r="G85" s="1872">
        <f t="shared" si="0"/>
        <v>100</v>
      </c>
      <c r="H85" s="1871">
        <v>1476</v>
      </c>
      <c r="I85" s="1872">
        <f t="shared" si="16"/>
        <v>100</v>
      </c>
      <c r="J85" s="1872">
        <f t="shared" si="2"/>
        <v>100</v>
      </c>
      <c r="K85" s="1873"/>
    </row>
    <row r="86" spans="1:11" ht="12.75" customHeight="1" x14ac:dyDescent="0.25">
      <c r="A86" s="1947"/>
      <c r="B86" s="147"/>
      <c r="C86" s="1820">
        <v>4440</v>
      </c>
      <c r="D86" s="1821" t="s">
        <v>55</v>
      </c>
      <c r="E86" s="1871">
        <v>11985</v>
      </c>
      <c r="F86" s="1871">
        <v>11985</v>
      </c>
      <c r="G86" s="1872">
        <f t="shared" si="0"/>
        <v>100</v>
      </c>
      <c r="H86" s="1871">
        <v>11375</v>
      </c>
      <c r="I86" s="1872">
        <f t="shared" si="16"/>
        <v>94.910304547350847</v>
      </c>
      <c r="J86" s="1872">
        <f t="shared" si="2"/>
        <v>94.910304547350847</v>
      </c>
      <c r="K86" s="1873"/>
    </row>
    <row r="87" spans="1:11" ht="15.75" customHeight="1" x14ac:dyDescent="0.25">
      <c r="A87" s="1947"/>
      <c r="B87" s="147"/>
      <c r="C87" s="1506"/>
      <c r="D87" s="1503" t="s">
        <v>136</v>
      </c>
      <c r="E87" s="1994">
        <f>SUM(E88:E90)</f>
        <v>2502</v>
      </c>
      <c r="F87" s="1994">
        <f>SUM(F88:F90)</f>
        <v>2502</v>
      </c>
      <c r="G87" s="1995">
        <f t="shared" si="0"/>
        <v>100</v>
      </c>
      <c r="H87" s="1996">
        <f>SUM(H88:H90)</f>
        <v>0</v>
      </c>
      <c r="I87" s="1997">
        <f t="shared" si="16"/>
        <v>0</v>
      </c>
      <c r="J87" s="1997">
        <f t="shared" si="2"/>
        <v>0</v>
      </c>
      <c r="K87" s="1998"/>
    </row>
    <row r="88" spans="1:11" ht="15.75" customHeight="1" x14ac:dyDescent="0.25">
      <c r="A88" s="1947"/>
      <c r="B88" s="147"/>
      <c r="C88" s="1899">
        <v>4010</v>
      </c>
      <c r="D88" s="1900" t="s">
        <v>39</v>
      </c>
      <c r="E88" s="1999">
        <v>2089</v>
      </c>
      <c r="F88" s="1999">
        <v>2089</v>
      </c>
      <c r="G88" s="2000">
        <f t="shared" si="0"/>
        <v>100</v>
      </c>
      <c r="H88" s="2001"/>
      <c r="I88" s="2002">
        <f t="shared" si="16"/>
        <v>0</v>
      </c>
      <c r="J88" s="2002">
        <f t="shared" si="2"/>
        <v>0</v>
      </c>
      <c r="K88" s="2003"/>
    </row>
    <row r="89" spans="1:11" ht="13.5" customHeight="1" x14ac:dyDescent="0.25">
      <c r="A89" s="1947"/>
      <c r="B89" s="147"/>
      <c r="C89" s="1820">
        <v>4110</v>
      </c>
      <c r="D89" s="1821" t="s">
        <v>42</v>
      </c>
      <c r="E89" s="1871">
        <v>362</v>
      </c>
      <c r="F89" s="1871">
        <v>362</v>
      </c>
      <c r="G89" s="1872">
        <f t="shared" si="0"/>
        <v>100</v>
      </c>
      <c r="H89" s="2004"/>
      <c r="I89" s="2005">
        <f t="shared" si="16"/>
        <v>0</v>
      </c>
      <c r="J89" s="2005">
        <f t="shared" si="2"/>
        <v>0</v>
      </c>
      <c r="K89" s="1873"/>
    </row>
    <row r="90" spans="1:11" ht="13.5" customHeight="1" x14ac:dyDescent="0.25">
      <c r="A90" s="1947"/>
      <c r="B90" s="147"/>
      <c r="C90" s="1951">
        <v>4120</v>
      </c>
      <c r="D90" s="2006" t="s">
        <v>43</v>
      </c>
      <c r="E90" s="2007">
        <v>51</v>
      </c>
      <c r="F90" s="2007">
        <v>51</v>
      </c>
      <c r="G90" s="2008">
        <f t="shared" si="0"/>
        <v>100</v>
      </c>
      <c r="H90" s="2009"/>
      <c r="I90" s="2010"/>
      <c r="J90" s="2010">
        <f t="shared" si="2"/>
        <v>0</v>
      </c>
      <c r="K90" s="2011"/>
    </row>
    <row r="91" spans="1:11" ht="13.5" hidden="1" customHeight="1" x14ac:dyDescent="0.25">
      <c r="A91" s="1947"/>
      <c r="B91" s="147"/>
      <c r="C91" s="1506"/>
      <c r="D91" s="1503" t="s">
        <v>136</v>
      </c>
      <c r="E91" s="1994">
        <f>SUM(E92:E94)</f>
        <v>0</v>
      </c>
      <c r="F91" s="1994">
        <f>SUM(F92:F94)</f>
        <v>0</v>
      </c>
      <c r="G91" s="1995" t="e">
        <f t="shared" si="0"/>
        <v>#DIV/0!</v>
      </c>
      <c r="H91" s="1994">
        <f>SUM(H92:H94)</f>
        <v>0</v>
      </c>
      <c r="I91" s="1995" t="e">
        <f>SUM(H91/F91*100)</f>
        <v>#DIV/0!</v>
      </c>
      <c r="J91" s="1995" t="e">
        <f>SUM(H91/E91*100)</f>
        <v>#DIV/0!</v>
      </c>
      <c r="K91" s="1998"/>
    </row>
    <row r="92" spans="1:11" ht="13.5" hidden="1" customHeight="1" x14ac:dyDescent="0.25">
      <c r="A92" s="1947"/>
      <c r="B92" s="147"/>
      <c r="C92" s="1899">
        <v>4220</v>
      </c>
      <c r="D92" s="1900" t="s">
        <v>157</v>
      </c>
      <c r="E92" s="1999"/>
      <c r="F92" s="1999"/>
      <c r="G92" s="2000" t="e">
        <f t="shared" si="0"/>
        <v>#DIV/0!</v>
      </c>
      <c r="H92" s="1999"/>
      <c r="I92" s="2000" t="e">
        <f>SUM(H92/F92*100)</f>
        <v>#DIV/0!</v>
      </c>
      <c r="J92" s="2000" t="e">
        <f>SUM(H92/E92*100)</f>
        <v>#DIV/0!</v>
      </c>
      <c r="K92" s="2003"/>
    </row>
    <row r="93" spans="1:11" ht="13.5" hidden="1" customHeight="1" x14ac:dyDescent="0.25">
      <c r="A93" s="1947"/>
      <c r="B93" s="147"/>
      <c r="C93" s="1820">
        <v>4260</v>
      </c>
      <c r="D93" s="1821" t="s">
        <v>46</v>
      </c>
      <c r="E93" s="1871"/>
      <c r="F93" s="1871"/>
      <c r="G93" s="1872" t="e">
        <f t="shared" si="0"/>
        <v>#DIV/0!</v>
      </c>
      <c r="H93" s="1871"/>
      <c r="I93" s="1872" t="e">
        <f>SUM(H93/F93*100)</f>
        <v>#DIV/0!</v>
      </c>
      <c r="J93" s="1872" t="e">
        <f>SUM(H93/E93*100)</f>
        <v>#DIV/0!</v>
      </c>
      <c r="K93" s="1873"/>
    </row>
    <row r="94" spans="1:11" ht="13.5" hidden="1" customHeight="1" x14ac:dyDescent="0.25">
      <c r="A94" s="1947"/>
      <c r="B94" s="147"/>
      <c r="C94" s="1951">
        <v>4270</v>
      </c>
      <c r="D94" s="2006" t="s">
        <v>47</v>
      </c>
      <c r="E94" s="2007"/>
      <c r="F94" s="2007"/>
      <c r="G94" s="1872" t="e">
        <f t="shared" si="0"/>
        <v>#DIV/0!</v>
      </c>
      <c r="H94" s="2007"/>
      <c r="I94" s="1872" t="e">
        <f>SUM(H94/F94*100)</f>
        <v>#DIV/0!</v>
      </c>
      <c r="J94" s="1872" t="e">
        <f>SUM(H94/E94*100)</f>
        <v>#DIV/0!</v>
      </c>
      <c r="K94" s="2011"/>
    </row>
    <row r="95" spans="1:11" ht="48" customHeight="1" x14ac:dyDescent="0.25">
      <c r="A95" s="348"/>
      <c r="B95" s="2012">
        <v>85412</v>
      </c>
      <c r="C95" s="2012"/>
      <c r="D95" s="2013" t="s">
        <v>179</v>
      </c>
      <c r="E95" s="2014">
        <f>SUM(E96)</f>
        <v>20000</v>
      </c>
      <c r="F95" s="2014">
        <f>SUM(F96)</f>
        <v>20000</v>
      </c>
      <c r="G95" s="2015">
        <f t="shared" si="0"/>
        <v>100</v>
      </c>
      <c r="H95" s="2014">
        <f>SUM(H96)</f>
        <v>20000</v>
      </c>
      <c r="I95" s="2015">
        <f t="shared" si="16"/>
        <v>100</v>
      </c>
      <c r="J95" s="2015">
        <f t="shared" si="2"/>
        <v>100</v>
      </c>
      <c r="K95" s="2016"/>
    </row>
    <row r="96" spans="1:11" ht="12.75" customHeight="1" x14ac:dyDescent="0.25">
      <c r="A96" s="1654"/>
      <c r="B96" s="147"/>
      <c r="C96" s="282">
        <v>4300</v>
      </c>
      <c r="D96" s="751" t="s">
        <v>22</v>
      </c>
      <c r="E96" s="151">
        <v>20000</v>
      </c>
      <c r="F96" s="151">
        <v>20000</v>
      </c>
      <c r="G96" s="152">
        <f t="shared" si="0"/>
        <v>100</v>
      </c>
      <c r="H96" s="151">
        <v>20000</v>
      </c>
      <c r="I96" s="152">
        <f t="shared" si="16"/>
        <v>100</v>
      </c>
      <c r="J96" s="152">
        <f t="shared" si="2"/>
        <v>100</v>
      </c>
      <c r="K96" s="154"/>
    </row>
    <row r="97" spans="1:11" ht="15" hidden="1" customHeight="1" x14ac:dyDescent="0.25">
      <c r="A97" s="348"/>
      <c r="B97" s="994">
        <v>85415</v>
      </c>
      <c r="C97" s="580"/>
      <c r="D97" s="995" t="s">
        <v>180</v>
      </c>
      <c r="E97" s="996">
        <f>SUM(E111+E98+E101+E104+E109+E107)</f>
        <v>0</v>
      </c>
      <c r="F97" s="996">
        <f>SUM(F111+F98+F101+F104+F109+F107)</f>
        <v>0</v>
      </c>
      <c r="G97" s="997" t="e">
        <f t="shared" si="0"/>
        <v>#DIV/0!</v>
      </c>
      <c r="H97" s="996">
        <f>SUM(H111+H98+H101+H104+H109+H107)</f>
        <v>0</v>
      </c>
      <c r="I97" s="997" t="e">
        <f t="shared" si="16"/>
        <v>#DIV/0!</v>
      </c>
      <c r="J97" s="997" t="e">
        <f t="shared" si="2"/>
        <v>#DIV/0!</v>
      </c>
      <c r="K97" s="1852"/>
    </row>
    <row r="98" spans="1:11" ht="15" hidden="1" customHeight="1" x14ac:dyDescent="0.25">
      <c r="A98" s="1654"/>
      <c r="B98" s="442"/>
      <c r="C98" s="992"/>
      <c r="D98" s="993" t="s">
        <v>204</v>
      </c>
      <c r="E98" s="610">
        <f>SUM(E99:E100)</f>
        <v>0</v>
      </c>
      <c r="F98" s="610">
        <f>SUM(F99:F100)</f>
        <v>0</v>
      </c>
      <c r="G98" s="611" t="e">
        <f t="shared" si="0"/>
        <v>#DIV/0!</v>
      </c>
      <c r="H98" s="610"/>
      <c r="I98" s="611"/>
      <c r="J98" s="611"/>
      <c r="K98" s="1853"/>
    </row>
    <row r="99" spans="1:11" ht="34.5" hidden="1" customHeight="1" x14ac:dyDescent="0.25">
      <c r="A99" s="1654"/>
      <c r="B99" s="442"/>
      <c r="C99" s="580">
        <v>3040</v>
      </c>
      <c r="D99" s="581" t="s">
        <v>206</v>
      </c>
      <c r="E99" s="582"/>
      <c r="F99" s="582"/>
      <c r="G99" s="583" t="e">
        <f t="shared" ref="G99:G109" si="17">SUM(F99/E99*100)</f>
        <v>#DIV/0!</v>
      </c>
      <c r="H99" s="582"/>
      <c r="I99" s="604"/>
      <c r="J99" s="604"/>
      <c r="K99" s="1854"/>
    </row>
    <row r="100" spans="1:11" ht="15" hidden="1" customHeight="1" x14ac:dyDescent="0.25">
      <c r="A100" s="1654"/>
      <c r="B100" s="442"/>
      <c r="C100" s="591">
        <v>3240</v>
      </c>
      <c r="D100" s="516" t="s">
        <v>181</v>
      </c>
      <c r="E100" s="582"/>
      <c r="F100" s="582"/>
      <c r="G100" s="583" t="e">
        <f t="shared" si="17"/>
        <v>#DIV/0!</v>
      </c>
      <c r="H100" s="582"/>
      <c r="I100" s="604"/>
      <c r="J100" s="604"/>
      <c r="K100" s="1854"/>
    </row>
    <row r="101" spans="1:11" ht="15" hidden="1" customHeight="1" x14ac:dyDescent="0.25">
      <c r="A101" s="1654"/>
      <c r="B101" s="442"/>
      <c r="C101" s="584"/>
      <c r="D101" s="605" t="s">
        <v>203</v>
      </c>
      <c r="E101" s="585">
        <f>SUM(E102:E103)</f>
        <v>0</v>
      </c>
      <c r="F101" s="585">
        <f>SUM(F102:F103)</f>
        <v>0</v>
      </c>
      <c r="G101" s="604" t="e">
        <f t="shared" si="17"/>
        <v>#DIV/0!</v>
      </c>
      <c r="H101" s="579"/>
      <c r="I101" s="604"/>
      <c r="J101" s="604"/>
      <c r="K101" s="1854"/>
    </row>
    <row r="102" spans="1:11" ht="27" hidden="1" customHeight="1" x14ac:dyDescent="0.25">
      <c r="A102" s="1654"/>
      <c r="B102" s="606"/>
      <c r="C102" s="586">
        <v>3040</v>
      </c>
      <c r="D102" s="581" t="s">
        <v>206</v>
      </c>
      <c r="E102" s="587"/>
      <c r="F102" s="587"/>
      <c r="G102" s="607"/>
      <c r="H102" s="579"/>
      <c r="I102" s="604"/>
      <c r="J102" s="604"/>
      <c r="K102" s="1854"/>
    </row>
    <row r="103" spans="1:11" ht="15" hidden="1" customHeight="1" x14ac:dyDescent="0.25">
      <c r="A103" s="1654"/>
      <c r="B103" s="442"/>
      <c r="C103" s="591">
        <v>3240</v>
      </c>
      <c r="D103" s="516" t="s">
        <v>181</v>
      </c>
      <c r="E103" s="588"/>
      <c r="F103" s="588"/>
      <c r="G103" s="604" t="e">
        <f t="shared" si="17"/>
        <v>#DIV/0!</v>
      </c>
      <c r="H103" s="579"/>
      <c r="I103" s="604"/>
      <c r="J103" s="604"/>
      <c r="K103" s="1854"/>
    </row>
    <row r="104" spans="1:11" ht="15" hidden="1" customHeight="1" x14ac:dyDescent="0.25">
      <c r="A104" s="1654"/>
      <c r="B104" s="442"/>
      <c r="C104" s="584"/>
      <c r="D104" s="605" t="s">
        <v>141</v>
      </c>
      <c r="E104" s="585">
        <f>SUM(E105:E106)</f>
        <v>0</v>
      </c>
      <c r="F104" s="585">
        <f>SUM(F105:F106)</f>
        <v>0</v>
      </c>
      <c r="G104" s="608" t="e">
        <f t="shared" si="17"/>
        <v>#DIV/0!</v>
      </c>
      <c r="H104" s="585"/>
      <c r="I104" s="608"/>
      <c r="J104" s="608"/>
      <c r="K104" s="1855"/>
    </row>
    <row r="105" spans="1:11" ht="31.5" hidden="1" customHeight="1" x14ac:dyDescent="0.25">
      <c r="A105" s="1654"/>
      <c r="B105" s="606"/>
      <c r="C105" s="586">
        <v>3040</v>
      </c>
      <c r="D105" s="581" t="s">
        <v>206</v>
      </c>
      <c r="E105" s="587"/>
      <c r="F105" s="587"/>
      <c r="G105" s="589" t="e">
        <f t="shared" si="17"/>
        <v>#DIV/0!</v>
      </c>
      <c r="H105" s="609"/>
      <c r="I105" s="216"/>
      <c r="J105" s="216"/>
      <c r="K105" s="1856"/>
    </row>
    <row r="106" spans="1:11" ht="15" hidden="1" customHeight="1" x14ac:dyDescent="0.25">
      <c r="A106" s="1654"/>
      <c r="B106" s="442"/>
      <c r="C106" s="591">
        <v>3240</v>
      </c>
      <c r="D106" s="516" t="s">
        <v>181</v>
      </c>
      <c r="E106" s="588"/>
      <c r="F106" s="588"/>
      <c r="G106" s="590" t="e">
        <f t="shared" si="17"/>
        <v>#DIV/0!</v>
      </c>
      <c r="H106" s="610"/>
      <c r="I106" s="611"/>
      <c r="J106" s="611"/>
      <c r="K106" s="1853"/>
    </row>
    <row r="107" spans="1:11" ht="15" hidden="1" customHeight="1" x14ac:dyDescent="0.25">
      <c r="A107" s="1654"/>
      <c r="B107" s="442"/>
      <c r="C107" s="577"/>
      <c r="D107" s="578" t="s">
        <v>205</v>
      </c>
      <c r="E107" s="579">
        <f>SUM(E108:E108)</f>
        <v>0</v>
      </c>
      <c r="F107" s="579">
        <f>SUM(F108:F108)</f>
        <v>0</v>
      </c>
      <c r="G107" s="604" t="e">
        <f t="shared" si="17"/>
        <v>#DIV/0!</v>
      </c>
      <c r="H107" s="579"/>
      <c r="I107" s="604"/>
      <c r="J107" s="604"/>
      <c r="K107" s="1854"/>
    </row>
    <row r="108" spans="1:11" ht="15" hidden="1" customHeight="1" x14ac:dyDescent="0.25">
      <c r="A108" s="1654"/>
      <c r="B108" s="442"/>
      <c r="C108" s="591">
        <v>3240</v>
      </c>
      <c r="D108" s="516" t="s">
        <v>181</v>
      </c>
      <c r="E108" s="582"/>
      <c r="F108" s="582"/>
      <c r="G108" s="604" t="e">
        <f t="shared" si="17"/>
        <v>#DIV/0!</v>
      </c>
      <c r="H108" s="579"/>
      <c r="I108" s="604"/>
      <c r="J108" s="604"/>
      <c r="K108" s="1854"/>
    </row>
    <row r="109" spans="1:11" ht="15" hidden="1" customHeight="1" x14ac:dyDescent="0.25">
      <c r="A109" s="1654"/>
      <c r="B109" s="442"/>
      <c r="C109" s="577"/>
      <c r="D109" s="578" t="s">
        <v>134</v>
      </c>
      <c r="E109" s="579">
        <f>SUM(E110:E110)</f>
        <v>0</v>
      </c>
      <c r="F109" s="579">
        <f>SUM(F110:F110)</f>
        <v>0</v>
      </c>
      <c r="G109" s="604" t="e">
        <f t="shared" si="17"/>
        <v>#DIV/0!</v>
      </c>
      <c r="H109" s="579"/>
      <c r="I109" s="604"/>
      <c r="J109" s="604"/>
      <c r="K109" s="1854"/>
    </row>
    <row r="110" spans="1:11" ht="15" hidden="1" customHeight="1" x14ac:dyDescent="0.25">
      <c r="A110" s="1654"/>
      <c r="B110" s="442"/>
      <c r="C110" s="591">
        <v>3240</v>
      </c>
      <c r="D110" s="516" t="s">
        <v>181</v>
      </c>
      <c r="E110" s="582"/>
      <c r="F110" s="582"/>
      <c r="G110" s="604" t="e">
        <f t="shared" ref="G110:G140" si="18">SUM(F110/E110*100)</f>
        <v>#DIV/0!</v>
      </c>
      <c r="H110" s="579"/>
      <c r="I110" s="604"/>
      <c r="J110" s="604"/>
      <c r="K110" s="1854"/>
    </row>
    <row r="111" spans="1:11" ht="15" hidden="1" customHeight="1" x14ac:dyDescent="0.25">
      <c r="A111" s="1654"/>
      <c r="B111" s="591"/>
      <c r="C111" s="577"/>
      <c r="D111" s="578" t="s">
        <v>136</v>
      </c>
      <c r="E111" s="579">
        <f>SUM(E112:E115)</f>
        <v>0</v>
      </c>
      <c r="F111" s="579">
        <f>SUM(F112:F115)</f>
        <v>0</v>
      </c>
      <c r="G111" s="604" t="e">
        <f t="shared" si="18"/>
        <v>#DIV/0!</v>
      </c>
      <c r="H111" s="579">
        <f>SUM(H112:H115)</f>
        <v>0</v>
      </c>
      <c r="I111" s="604" t="e">
        <f t="shared" si="16"/>
        <v>#DIV/0!</v>
      </c>
      <c r="J111" s="604" t="e">
        <f t="shared" ref="J111:J123" si="19">SUM(H111/E111*100)</f>
        <v>#DIV/0!</v>
      </c>
      <c r="K111" s="1857"/>
    </row>
    <row r="112" spans="1:11" ht="33.75" hidden="1" customHeight="1" x14ac:dyDescent="0.25">
      <c r="A112" s="1654"/>
      <c r="B112" s="591"/>
      <c r="C112" s="967">
        <v>3040</v>
      </c>
      <c r="D112" s="968" t="s">
        <v>206</v>
      </c>
      <c r="E112" s="969"/>
      <c r="F112" s="969"/>
      <c r="G112" s="970" t="e">
        <f t="shared" si="18"/>
        <v>#DIV/0!</v>
      </c>
      <c r="H112" s="969"/>
      <c r="I112" s="970" t="e">
        <f t="shared" si="16"/>
        <v>#DIV/0!</v>
      </c>
      <c r="J112" s="970" t="e">
        <f t="shared" si="19"/>
        <v>#DIV/0!</v>
      </c>
      <c r="K112" s="971"/>
    </row>
    <row r="113" spans="1:11" ht="12.9" hidden="1" customHeight="1" x14ac:dyDescent="0.25">
      <c r="A113" s="1654"/>
      <c r="B113" s="591"/>
      <c r="C113" s="972">
        <v>3240</v>
      </c>
      <c r="D113" s="429" t="s">
        <v>181</v>
      </c>
      <c r="E113" s="973"/>
      <c r="F113" s="973"/>
      <c r="G113" s="974" t="e">
        <f t="shared" si="18"/>
        <v>#DIV/0!</v>
      </c>
      <c r="H113" s="973"/>
      <c r="I113" s="974" t="e">
        <f t="shared" si="16"/>
        <v>#DIV/0!</v>
      </c>
      <c r="J113" s="974" t="e">
        <f t="shared" si="19"/>
        <v>#DIV/0!</v>
      </c>
      <c r="K113" s="975"/>
    </row>
    <row r="114" spans="1:11" ht="12.9" hidden="1" customHeight="1" x14ac:dyDescent="0.25">
      <c r="A114" s="1654"/>
      <c r="B114" s="591"/>
      <c r="C114" s="972">
        <v>4190</v>
      </c>
      <c r="D114" s="429" t="s">
        <v>219</v>
      </c>
      <c r="E114" s="973"/>
      <c r="F114" s="973"/>
      <c r="G114" s="180" t="e">
        <f t="shared" si="18"/>
        <v>#DIV/0!</v>
      </c>
      <c r="H114" s="973"/>
      <c r="I114" s="180" t="e">
        <f>SUM(H114/F114*100)</f>
        <v>#DIV/0!</v>
      </c>
      <c r="J114" s="180" t="e">
        <f t="shared" si="19"/>
        <v>#DIV/0!</v>
      </c>
      <c r="K114" s="975"/>
    </row>
    <row r="115" spans="1:11" ht="12.9" hidden="1" customHeight="1" x14ac:dyDescent="0.25">
      <c r="A115" s="168"/>
      <c r="B115" s="591"/>
      <c r="C115" s="1009">
        <v>4210</v>
      </c>
      <c r="D115" s="287" t="s">
        <v>31</v>
      </c>
      <c r="E115" s="1010"/>
      <c r="F115" s="1010"/>
      <c r="G115" s="160" t="e">
        <f t="shared" si="18"/>
        <v>#DIV/0!</v>
      </c>
      <c r="H115" s="1010"/>
      <c r="I115" s="160" t="e">
        <f>SUM(H115/F115*100)</f>
        <v>#DIV/0!</v>
      </c>
      <c r="J115" s="160" t="e">
        <f t="shared" si="19"/>
        <v>#DIV/0!</v>
      </c>
      <c r="K115" s="1011"/>
    </row>
    <row r="116" spans="1:11" ht="34.5" customHeight="1" x14ac:dyDescent="0.25">
      <c r="A116" s="168"/>
      <c r="B116" s="1878">
        <v>85416</v>
      </c>
      <c r="C116" s="1878"/>
      <c r="D116" s="1758" t="s">
        <v>245</v>
      </c>
      <c r="E116" s="1879">
        <f t="shared" ref="E116:F116" si="20">SUM(E117:E120)</f>
        <v>48500</v>
      </c>
      <c r="F116" s="1879">
        <f t="shared" si="20"/>
        <v>48500</v>
      </c>
      <c r="G116" s="1880">
        <f t="shared" si="18"/>
        <v>100</v>
      </c>
      <c r="H116" s="1879">
        <f>SUM(H117:H120)</f>
        <v>43900</v>
      </c>
      <c r="I116" s="1881">
        <f t="shared" ref="I116:I120" si="21">SUM(H116/F116*100)</f>
        <v>90.515463917525778</v>
      </c>
      <c r="J116" s="1881">
        <f t="shared" si="19"/>
        <v>90.515463917525778</v>
      </c>
      <c r="K116" s="1882"/>
    </row>
    <row r="117" spans="1:11" ht="31.5" customHeight="1" x14ac:dyDescent="0.25">
      <c r="A117" s="168"/>
      <c r="B117" s="591"/>
      <c r="C117" s="1874">
        <v>3040</v>
      </c>
      <c r="D117" s="1875" t="s">
        <v>206</v>
      </c>
      <c r="E117" s="1876">
        <v>6500</v>
      </c>
      <c r="F117" s="1876">
        <v>6500</v>
      </c>
      <c r="G117" s="245">
        <f t="shared" si="18"/>
        <v>100</v>
      </c>
      <c r="H117" s="1876">
        <v>5200</v>
      </c>
      <c r="I117" s="485">
        <f t="shared" si="21"/>
        <v>80</v>
      </c>
      <c r="J117" s="485">
        <f t="shared" si="19"/>
        <v>80</v>
      </c>
      <c r="K117" s="1877"/>
    </row>
    <row r="118" spans="1:11" ht="12.9" customHeight="1" x14ac:dyDescent="0.25">
      <c r="A118" s="168"/>
      <c r="B118" s="591"/>
      <c r="C118" s="972">
        <v>3240</v>
      </c>
      <c r="D118" s="429" t="s">
        <v>181</v>
      </c>
      <c r="E118" s="973">
        <v>33800</v>
      </c>
      <c r="F118" s="973">
        <v>33800</v>
      </c>
      <c r="G118" s="180">
        <f t="shared" si="18"/>
        <v>100</v>
      </c>
      <c r="H118" s="973">
        <v>33800</v>
      </c>
      <c r="I118" s="359">
        <f t="shared" si="21"/>
        <v>100</v>
      </c>
      <c r="J118" s="359">
        <f t="shared" si="19"/>
        <v>100</v>
      </c>
      <c r="K118" s="975"/>
    </row>
    <row r="119" spans="1:11" ht="12.9" customHeight="1" x14ac:dyDescent="0.25">
      <c r="A119" s="168"/>
      <c r="B119" s="591"/>
      <c r="C119" s="972">
        <v>4190</v>
      </c>
      <c r="D119" s="429" t="s">
        <v>219</v>
      </c>
      <c r="E119" s="973">
        <v>2800</v>
      </c>
      <c r="F119" s="973">
        <v>2800</v>
      </c>
      <c r="G119" s="180">
        <f t="shared" si="18"/>
        <v>100</v>
      </c>
      <c r="H119" s="973">
        <v>1600</v>
      </c>
      <c r="I119" s="359">
        <f t="shared" si="21"/>
        <v>57.142857142857139</v>
      </c>
      <c r="J119" s="359">
        <f t="shared" si="19"/>
        <v>57.142857142857139</v>
      </c>
      <c r="K119" s="975"/>
    </row>
    <row r="120" spans="1:11" ht="12.9" customHeight="1" x14ac:dyDescent="0.25">
      <c r="A120" s="168"/>
      <c r="B120" s="1458"/>
      <c r="C120" s="1459">
        <v>4210</v>
      </c>
      <c r="D120" s="575" t="s">
        <v>31</v>
      </c>
      <c r="E120" s="1460">
        <v>5400</v>
      </c>
      <c r="F120" s="1460">
        <v>5400</v>
      </c>
      <c r="G120" s="492">
        <f t="shared" si="18"/>
        <v>100</v>
      </c>
      <c r="H120" s="1460">
        <v>3300</v>
      </c>
      <c r="I120" s="495">
        <f t="shared" si="21"/>
        <v>61.111111111111114</v>
      </c>
      <c r="J120" s="495">
        <f t="shared" si="19"/>
        <v>61.111111111111114</v>
      </c>
      <c r="K120" s="1461"/>
    </row>
    <row r="121" spans="1:11" s="9" customFormat="1" ht="15" customHeight="1" x14ac:dyDescent="0.25">
      <c r="A121" s="1655"/>
      <c r="B121" s="1451">
        <v>85417</v>
      </c>
      <c r="C121" s="1451"/>
      <c r="D121" s="1452" t="s">
        <v>182</v>
      </c>
      <c r="E121" s="1453">
        <f>SUM(E122)</f>
        <v>79000</v>
      </c>
      <c r="F121" s="1453">
        <f>SUM(F122)</f>
        <v>79000</v>
      </c>
      <c r="G121" s="1454">
        <f t="shared" si="18"/>
        <v>100</v>
      </c>
      <c r="H121" s="1455">
        <f>SUM(H122)</f>
        <v>83000</v>
      </c>
      <c r="I121" s="1456">
        <f t="shared" si="16"/>
        <v>105.0632911392405</v>
      </c>
      <c r="J121" s="1456">
        <f t="shared" si="19"/>
        <v>105.0632911392405</v>
      </c>
      <c r="K121" s="1457"/>
    </row>
    <row r="122" spans="1:11" ht="12.75" customHeight="1" x14ac:dyDescent="0.25">
      <c r="A122" s="168"/>
      <c r="B122" s="147"/>
      <c r="C122" s="298"/>
      <c r="D122" s="210" t="s">
        <v>136</v>
      </c>
      <c r="E122" s="205">
        <f>SUM(E123)</f>
        <v>79000</v>
      </c>
      <c r="F122" s="205">
        <f>SUM(F123)</f>
        <v>79000</v>
      </c>
      <c r="G122" s="139">
        <f t="shared" si="18"/>
        <v>100</v>
      </c>
      <c r="H122" s="138">
        <f>SUM(H123)</f>
        <v>83000</v>
      </c>
      <c r="I122" s="139">
        <f t="shared" si="16"/>
        <v>105.0632911392405</v>
      </c>
      <c r="J122" s="139">
        <f t="shared" si="19"/>
        <v>105.0632911392405</v>
      </c>
      <c r="K122" s="212"/>
    </row>
    <row r="123" spans="1:11" ht="26.25" customHeight="1" x14ac:dyDescent="0.25">
      <c r="A123" s="1654"/>
      <c r="B123" s="147"/>
      <c r="C123" s="453">
        <v>2540</v>
      </c>
      <c r="D123" s="219" t="s">
        <v>140</v>
      </c>
      <c r="E123" s="592">
        <v>79000</v>
      </c>
      <c r="F123" s="592">
        <v>79000</v>
      </c>
      <c r="G123" s="152">
        <f t="shared" si="18"/>
        <v>100</v>
      </c>
      <c r="H123" s="151">
        <v>83000</v>
      </c>
      <c r="I123" s="152">
        <f t="shared" si="16"/>
        <v>105.0632911392405</v>
      </c>
      <c r="J123" s="152">
        <f t="shared" si="19"/>
        <v>105.0632911392405</v>
      </c>
      <c r="K123" s="154"/>
    </row>
    <row r="124" spans="1:11" ht="15" customHeight="1" x14ac:dyDescent="0.25">
      <c r="A124" s="1654"/>
      <c r="B124" s="214">
        <v>85446</v>
      </c>
      <c r="C124" s="214"/>
      <c r="D124" s="304" t="s">
        <v>168</v>
      </c>
      <c r="E124" s="138">
        <f>SUM(E125+E129+E134)</f>
        <v>27983</v>
      </c>
      <c r="F124" s="138">
        <f>SUM(F125+F129+F134)</f>
        <v>27983</v>
      </c>
      <c r="G124" s="139">
        <f t="shared" si="18"/>
        <v>100</v>
      </c>
      <c r="H124" s="138">
        <f>SUM(H125+H129+H134)</f>
        <v>34913</v>
      </c>
      <c r="I124" s="139">
        <f t="shared" ref="I124:I140" si="22">SUM(H124/F124*100)</f>
        <v>124.76503591466248</v>
      </c>
      <c r="J124" s="139">
        <f t="shared" ref="J124:J133" si="23">SUM(H124/E124*100)</f>
        <v>124.76503591466248</v>
      </c>
      <c r="K124" s="212"/>
    </row>
    <row r="125" spans="1:11" ht="15" customHeight="1" x14ac:dyDescent="0.25">
      <c r="A125" s="1654"/>
      <c r="B125" s="87"/>
      <c r="C125" s="214"/>
      <c r="D125" s="304" t="s">
        <v>177</v>
      </c>
      <c r="E125" s="138">
        <f>SUM(E126:E128)</f>
        <v>10000</v>
      </c>
      <c r="F125" s="138">
        <f>SUM(F126:F128)</f>
        <v>10000</v>
      </c>
      <c r="G125" s="139">
        <f t="shared" si="18"/>
        <v>100</v>
      </c>
      <c r="H125" s="1562">
        <f>SUM(H126:H128)</f>
        <v>0</v>
      </c>
      <c r="I125" s="1968">
        <f t="shared" si="22"/>
        <v>0</v>
      </c>
      <c r="J125" s="1968">
        <f t="shared" si="23"/>
        <v>0</v>
      </c>
      <c r="K125" s="212"/>
    </row>
    <row r="126" spans="1:11" ht="12.75" customHeight="1" x14ac:dyDescent="0.25">
      <c r="A126" s="1654"/>
      <c r="B126" s="147"/>
      <c r="C126" s="218">
        <v>4300</v>
      </c>
      <c r="D126" s="1528" t="s">
        <v>22</v>
      </c>
      <c r="E126" s="117">
        <v>3150</v>
      </c>
      <c r="F126" s="117">
        <v>3150</v>
      </c>
      <c r="G126" s="747">
        <f t="shared" si="18"/>
        <v>100</v>
      </c>
      <c r="H126" s="1564"/>
      <c r="I126" s="747">
        <f t="shared" si="22"/>
        <v>0</v>
      </c>
      <c r="J126" s="747">
        <f t="shared" si="23"/>
        <v>0</v>
      </c>
      <c r="K126" s="213"/>
    </row>
    <row r="127" spans="1:11" ht="12.75" hidden="1" customHeight="1" x14ac:dyDescent="0.25">
      <c r="A127" s="1654"/>
      <c r="B127" s="147"/>
      <c r="C127" s="177">
        <v>4410</v>
      </c>
      <c r="D127" s="251" t="s">
        <v>54</v>
      </c>
      <c r="E127" s="179"/>
      <c r="F127" s="179"/>
      <c r="G127" s="736" t="e">
        <f t="shared" si="18"/>
        <v>#DIV/0!</v>
      </c>
      <c r="H127" s="1224"/>
      <c r="I127" s="736" t="e">
        <f t="shared" si="22"/>
        <v>#DIV/0!</v>
      </c>
      <c r="J127" s="736" t="e">
        <f t="shared" si="23"/>
        <v>#DIV/0!</v>
      </c>
      <c r="K127" s="182"/>
    </row>
    <row r="128" spans="1:11" ht="32.25" customHeight="1" x14ac:dyDescent="0.25">
      <c r="A128" s="1654"/>
      <c r="B128" s="147"/>
      <c r="C128" s="222">
        <v>4700</v>
      </c>
      <c r="D128" s="503" t="s">
        <v>60</v>
      </c>
      <c r="E128" s="224">
        <v>6850</v>
      </c>
      <c r="F128" s="224">
        <v>6850</v>
      </c>
      <c r="G128" s="302">
        <f t="shared" si="18"/>
        <v>100</v>
      </c>
      <c r="H128" s="1225"/>
      <c r="I128" s="1234">
        <f t="shared" si="22"/>
        <v>0</v>
      </c>
      <c r="J128" s="1234">
        <f t="shared" si="23"/>
        <v>0</v>
      </c>
      <c r="K128" s="226"/>
    </row>
    <row r="129" spans="1:11" ht="15" customHeight="1" x14ac:dyDescent="0.25">
      <c r="A129" s="1654"/>
      <c r="B129" s="147"/>
      <c r="C129" s="1301"/>
      <c r="D129" s="1300" t="s">
        <v>134</v>
      </c>
      <c r="E129" s="1249">
        <f>SUM(E130:E131)</f>
        <v>13500</v>
      </c>
      <c r="F129" s="1249">
        <f>SUM(F130:F131)</f>
        <v>13500</v>
      </c>
      <c r="G129" s="1248">
        <f t="shared" si="18"/>
        <v>100</v>
      </c>
      <c r="H129" s="1836">
        <f>SUM(H130:H131)</f>
        <v>0</v>
      </c>
      <c r="I129" s="1377">
        <f t="shared" si="22"/>
        <v>0</v>
      </c>
      <c r="J129" s="1377">
        <f t="shared" si="23"/>
        <v>0</v>
      </c>
      <c r="K129" s="1303"/>
    </row>
    <row r="130" spans="1:11" ht="12.75" customHeight="1" x14ac:dyDescent="0.25">
      <c r="A130" s="1654"/>
      <c r="B130" s="147"/>
      <c r="C130" s="1268">
        <v>4300</v>
      </c>
      <c r="D130" s="1858" t="s">
        <v>22</v>
      </c>
      <c r="E130" s="1270">
        <v>6300</v>
      </c>
      <c r="F130" s="1270">
        <v>6300</v>
      </c>
      <c r="G130" s="1253">
        <f t="shared" si="18"/>
        <v>100</v>
      </c>
      <c r="H130" s="1969"/>
      <c r="I130" s="1385">
        <f t="shared" si="22"/>
        <v>0</v>
      </c>
      <c r="J130" s="1385">
        <f t="shared" si="23"/>
        <v>0</v>
      </c>
      <c r="K130" s="1259"/>
    </row>
    <row r="131" spans="1:11" ht="12.75" customHeight="1" x14ac:dyDescent="0.25">
      <c r="A131" s="1654"/>
      <c r="B131" s="147"/>
      <c r="C131" s="490">
        <v>4700</v>
      </c>
      <c r="D131" s="1013" t="s">
        <v>60</v>
      </c>
      <c r="E131" s="305">
        <v>7200</v>
      </c>
      <c r="F131" s="305">
        <v>7200</v>
      </c>
      <c r="G131" s="180">
        <f t="shared" si="18"/>
        <v>100</v>
      </c>
      <c r="H131" s="1970"/>
      <c r="I131" s="737">
        <f t="shared" si="22"/>
        <v>0</v>
      </c>
      <c r="J131" s="737">
        <f t="shared" ref="J131" si="24">SUM(H131/E131*100)</f>
        <v>0</v>
      </c>
      <c r="K131" s="246"/>
    </row>
    <row r="132" spans="1:11" ht="12.75" hidden="1" customHeight="1" x14ac:dyDescent="0.25">
      <c r="A132" s="1654"/>
      <c r="B132" s="147"/>
      <c r="C132" s="177">
        <v>4410</v>
      </c>
      <c r="D132" s="251" t="s">
        <v>54</v>
      </c>
      <c r="E132" s="179"/>
      <c r="F132" s="179"/>
      <c r="G132" s="180" t="e">
        <f t="shared" si="18"/>
        <v>#DIV/0!</v>
      </c>
      <c r="H132" s="179"/>
      <c r="I132" s="180" t="e">
        <f t="shared" si="22"/>
        <v>#DIV/0!</v>
      </c>
      <c r="J132" s="180" t="e">
        <f t="shared" si="23"/>
        <v>#DIV/0!</v>
      </c>
      <c r="K132" s="182"/>
    </row>
    <row r="133" spans="1:11" ht="40.5" hidden="1" customHeight="1" x14ac:dyDescent="0.25">
      <c r="A133" s="1654"/>
      <c r="B133" s="147"/>
      <c r="C133" s="155">
        <v>4700</v>
      </c>
      <c r="D133" s="445" t="s">
        <v>60</v>
      </c>
      <c r="E133" s="224"/>
      <c r="F133" s="224"/>
      <c r="G133" s="160" t="e">
        <f t="shared" si="18"/>
        <v>#DIV/0!</v>
      </c>
      <c r="H133" s="159"/>
      <c r="I133" s="160" t="e">
        <f t="shared" si="22"/>
        <v>#DIV/0!</v>
      </c>
      <c r="J133" s="160" t="e">
        <f t="shared" si="23"/>
        <v>#DIV/0!</v>
      </c>
      <c r="K133" s="161"/>
    </row>
    <row r="134" spans="1:11" ht="15" customHeight="1" x14ac:dyDescent="0.25">
      <c r="A134" s="1654"/>
      <c r="B134" s="147"/>
      <c r="C134" s="1445"/>
      <c r="D134" s="1446" t="s">
        <v>136</v>
      </c>
      <c r="E134" s="1447">
        <f>SUM(E135:E137)</f>
        <v>4483</v>
      </c>
      <c r="F134" s="1447">
        <f>SUM(F135:F137)</f>
        <v>4483</v>
      </c>
      <c r="G134" s="1448">
        <f t="shared" si="18"/>
        <v>100</v>
      </c>
      <c r="H134" s="1447">
        <f>SUM(H135:H137)</f>
        <v>34913</v>
      </c>
      <c r="I134" s="1448">
        <f>SUM(H134/F134*100)</f>
        <v>778.78652687932185</v>
      </c>
      <c r="J134" s="1448">
        <f>SUM(H134/E134*100)</f>
        <v>778.78652687932185</v>
      </c>
      <c r="K134" s="1449"/>
    </row>
    <row r="135" spans="1:11" ht="12.75" customHeight="1" x14ac:dyDescent="0.25">
      <c r="A135" s="1654"/>
      <c r="B135" s="147"/>
      <c r="C135" s="1439">
        <v>4300</v>
      </c>
      <c r="D135" s="1440" t="s">
        <v>22</v>
      </c>
      <c r="E135" s="1441">
        <v>4483</v>
      </c>
      <c r="F135" s="1441">
        <v>4483</v>
      </c>
      <c r="G135" s="1442">
        <f t="shared" si="18"/>
        <v>100</v>
      </c>
      <c r="H135" s="1441">
        <v>14913</v>
      </c>
      <c r="I135" s="1442">
        <f>SUM(H135/F135*100)</f>
        <v>332.65670310060227</v>
      </c>
      <c r="J135" s="1442">
        <f>SUM(H135/E135*100)</f>
        <v>332.65670310060227</v>
      </c>
      <c r="K135" s="1443"/>
    </row>
    <row r="136" spans="1:11" ht="12.75" hidden="1" customHeight="1" x14ac:dyDescent="0.25">
      <c r="A136" s="1654"/>
      <c r="B136" s="147"/>
      <c r="C136" s="177">
        <v>4410</v>
      </c>
      <c r="D136" s="251" t="s">
        <v>54</v>
      </c>
      <c r="E136" s="179"/>
      <c r="F136" s="179"/>
      <c r="G136" s="180"/>
      <c r="H136" s="179"/>
      <c r="I136" s="180"/>
      <c r="J136" s="180"/>
      <c r="K136" s="182"/>
    </row>
    <row r="137" spans="1:11" ht="30" customHeight="1" x14ac:dyDescent="0.25">
      <c r="A137" s="168"/>
      <c r="B137" s="1444"/>
      <c r="C137" s="490">
        <v>4700</v>
      </c>
      <c r="D137" s="1013" t="s">
        <v>60</v>
      </c>
      <c r="E137" s="530"/>
      <c r="F137" s="530"/>
      <c r="G137" s="1272" t="e">
        <f t="shared" si="18"/>
        <v>#DIV/0!</v>
      </c>
      <c r="H137" s="530">
        <v>20000</v>
      </c>
      <c r="I137" s="1450" t="e">
        <f t="shared" ref="I137" si="25">SUM(H137/F137*100)</f>
        <v>#DIV/0!</v>
      </c>
      <c r="J137" s="1450" t="e">
        <f t="shared" ref="J137" si="26">SUM(H137/E137*100)</f>
        <v>#DIV/0!</v>
      </c>
      <c r="K137" s="494"/>
    </row>
    <row r="138" spans="1:11" ht="15" customHeight="1" x14ac:dyDescent="0.25">
      <c r="A138" s="268"/>
      <c r="B138" s="210">
        <v>85495</v>
      </c>
      <c r="C138" s="209"/>
      <c r="D138" s="210" t="s">
        <v>71</v>
      </c>
      <c r="E138" s="205">
        <f>SUM(E139)</f>
        <v>26537</v>
      </c>
      <c r="F138" s="205">
        <f>SUM(F139)</f>
        <v>26537</v>
      </c>
      <c r="G138" s="206">
        <f t="shared" si="18"/>
        <v>100</v>
      </c>
      <c r="H138" s="205">
        <f>SUM(H139)</f>
        <v>28000</v>
      </c>
      <c r="I138" s="1012">
        <f t="shared" si="22"/>
        <v>105.51305724083355</v>
      </c>
      <c r="J138" s="1012">
        <f>SUM(H138/E138*100)</f>
        <v>105.51305724083355</v>
      </c>
      <c r="K138" s="208"/>
    </row>
    <row r="139" spans="1:11" ht="15" customHeight="1" x14ac:dyDescent="0.25">
      <c r="A139" s="268"/>
      <c r="B139" s="258"/>
      <c r="C139" s="214"/>
      <c r="D139" s="112" t="s">
        <v>136</v>
      </c>
      <c r="E139" s="138">
        <f>SUM(E140:E140)</f>
        <v>26537</v>
      </c>
      <c r="F139" s="138">
        <f>SUM(F140:F140)</f>
        <v>26537</v>
      </c>
      <c r="G139" s="139">
        <f t="shared" si="18"/>
        <v>100</v>
      </c>
      <c r="H139" s="138">
        <f>SUM(H140:H140)</f>
        <v>28000</v>
      </c>
      <c r="I139" s="479">
        <f t="shared" si="22"/>
        <v>105.51305724083355</v>
      </c>
      <c r="J139" s="479">
        <f>SUM(H139/E139*100)</f>
        <v>105.51305724083355</v>
      </c>
      <c r="K139" s="212"/>
    </row>
    <row r="140" spans="1:11" ht="12.75" customHeight="1" x14ac:dyDescent="0.25">
      <c r="A140" s="593"/>
      <c r="B140" s="534"/>
      <c r="C140" s="488">
        <v>4440</v>
      </c>
      <c r="D140" s="534" t="s">
        <v>55</v>
      </c>
      <c r="E140" s="349">
        <v>26537</v>
      </c>
      <c r="F140" s="349">
        <v>26537</v>
      </c>
      <c r="G140" s="512">
        <f t="shared" si="18"/>
        <v>100</v>
      </c>
      <c r="H140" s="349">
        <v>28000</v>
      </c>
      <c r="I140" s="1859">
        <f t="shared" si="22"/>
        <v>105.51305724083355</v>
      </c>
      <c r="J140" s="1859">
        <f>SUM(H140/E140*100)</f>
        <v>105.51305724083355</v>
      </c>
      <c r="K140" s="508"/>
    </row>
  </sheetData>
  <sheetProtection selectLockedCells="1" selectUnlockedCells="1"/>
  <mergeCells count="1">
    <mergeCell ref="D5:D7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92" firstPageNumber="0" fitToHeight="0" orientation="landscape" r:id="rId1"/>
  <headerFooter alignWithMargins="0"/>
  <rowBreaks count="3" manualBreakCount="3">
    <brk id="35" max="16383" man="1"/>
    <brk id="63" max="16383" man="1"/>
    <brk id="9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="101" zoomScaleNormal="100" zoomScaleSheetLayoutView="101" workbookViewId="0">
      <pane xSplit="3" ySplit="10" topLeftCell="D72" activePane="bottomRight" state="frozen"/>
      <selection pane="topRight" activeCell="D1" sqref="D1"/>
      <selection pane="bottomLeft" activeCell="A48" sqref="A48"/>
      <selection pane="bottomRight" activeCell="H29" sqref="H29"/>
    </sheetView>
  </sheetViews>
  <sheetFormatPr defaultColWidth="9.109375" defaultRowHeight="13.2" x14ac:dyDescent="0.25"/>
  <cols>
    <col min="1" max="1" width="5.33203125" style="1" customWidth="1"/>
    <col min="2" max="2" width="8" style="1" customWidth="1"/>
    <col min="3" max="3" width="5.6640625" style="963" customWidth="1"/>
    <col min="4" max="4" width="44.6640625" style="3" customWidth="1"/>
    <col min="5" max="5" width="14.6640625" style="3" customWidth="1"/>
    <col min="6" max="6" width="14.6640625" style="1" customWidth="1"/>
    <col min="7" max="7" width="9.6640625" style="1" customWidth="1"/>
    <col min="8" max="8" width="14.6640625" style="1" customWidth="1"/>
    <col min="9" max="10" width="9.6640625" style="1" customWidth="1"/>
    <col min="11" max="11" width="8.6640625" style="1" customWidth="1"/>
    <col min="12" max="16384" width="9.109375" style="1"/>
  </cols>
  <sheetData>
    <row r="1" spans="1:13" ht="13.8" x14ac:dyDescent="0.25">
      <c r="A1" s="49"/>
      <c r="B1" s="49"/>
      <c r="C1" s="50"/>
      <c r="D1" s="49"/>
      <c r="E1" s="49"/>
      <c r="F1" s="49"/>
      <c r="G1" s="49"/>
      <c r="H1" s="51"/>
      <c r="I1" s="49"/>
      <c r="J1" s="49"/>
      <c r="K1" s="49"/>
    </row>
    <row r="2" spans="1:13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51"/>
      <c r="K2" s="49"/>
    </row>
    <row r="3" spans="1:13" ht="13.8" x14ac:dyDescent="0.25">
      <c r="A3" s="49"/>
      <c r="B3" s="49"/>
      <c r="C3" s="50"/>
      <c r="D3" s="49"/>
      <c r="E3" s="49"/>
      <c r="F3" s="49"/>
      <c r="G3" s="49"/>
      <c r="H3" s="51"/>
      <c r="I3" s="49"/>
      <c r="J3" s="49"/>
      <c r="K3" s="49"/>
    </row>
    <row r="4" spans="1:13" ht="13.8" x14ac:dyDescent="0.25">
      <c r="A4" s="49"/>
      <c r="B4" s="49"/>
      <c r="C4" s="50"/>
      <c r="D4" s="91" t="s">
        <v>292</v>
      </c>
      <c r="E4" s="91"/>
      <c r="F4" s="49"/>
      <c r="G4" s="49"/>
      <c r="H4" s="49"/>
      <c r="I4" s="49"/>
      <c r="J4" s="49"/>
      <c r="K4" s="49"/>
    </row>
    <row r="5" spans="1:13" ht="14.4" thickBot="1" x14ac:dyDescent="0.3">
      <c r="A5" s="49"/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3" ht="14.4" thickBot="1" x14ac:dyDescent="0.3">
      <c r="A6" s="57"/>
      <c r="B6" s="92"/>
      <c r="C6" s="59"/>
      <c r="D6" s="1973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3" ht="15" thickTop="1" thickBot="1" x14ac:dyDescent="0.3">
      <c r="A7" s="63" t="s">
        <v>6</v>
      </c>
      <c r="B7" s="65" t="s">
        <v>7</v>
      </c>
      <c r="C7" s="65" t="s">
        <v>8</v>
      </c>
      <c r="D7" s="1973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3" ht="15" thickTop="1" thickBot="1" x14ac:dyDescent="0.3">
      <c r="A8" s="145"/>
      <c r="B8" s="65"/>
      <c r="C8" s="65"/>
      <c r="D8" s="1973"/>
      <c r="E8" s="66" t="s">
        <v>262</v>
      </c>
      <c r="F8" s="67" t="s">
        <v>277</v>
      </c>
      <c r="G8" s="67" t="s">
        <v>16</v>
      </c>
      <c r="H8" s="67" t="s">
        <v>278</v>
      </c>
      <c r="I8" s="67" t="s">
        <v>16</v>
      </c>
      <c r="J8" s="67" t="s">
        <v>16</v>
      </c>
      <c r="K8" s="70"/>
    </row>
    <row r="9" spans="1:13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3" s="35" customFormat="1" ht="25.5" customHeight="1" thickTop="1" thickBot="1" x14ac:dyDescent="0.3">
      <c r="A10" s="396">
        <v>855</v>
      </c>
      <c r="B10" s="403"/>
      <c r="C10" s="397"/>
      <c r="D10" s="398" t="s">
        <v>239</v>
      </c>
      <c r="E10" s="43">
        <f>SUM(E11+E19+E54+E15)</f>
        <v>5750024</v>
      </c>
      <c r="F10" s="43">
        <f>SUM(F11+F19+F54+F15)</f>
        <v>5750024</v>
      </c>
      <c r="G10" s="88">
        <f t="shared" ref="G10:G69" si="0">SUM(F10/E10*100)</f>
        <v>100</v>
      </c>
      <c r="H10" s="43">
        <f>SUM(H11+H19+H54)</f>
        <v>5760750</v>
      </c>
      <c r="I10" s="88">
        <f t="shared" ref="I10:I55" si="1">SUM(H10/F10*100)</f>
        <v>100.18653835183993</v>
      </c>
      <c r="J10" s="543">
        <f t="shared" ref="J10:J56" si="2">SUM(H10/E10*100)</f>
        <v>100.18653835183993</v>
      </c>
      <c r="K10" s="400"/>
      <c r="M10" s="36"/>
    </row>
    <row r="11" spans="1:13" s="35" customFormat="1" ht="17.399999999999999" customHeight="1" x14ac:dyDescent="0.25">
      <c r="A11" s="401"/>
      <c r="B11" s="1177">
        <v>85504</v>
      </c>
      <c r="C11" s="1178"/>
      <c r="D11" s="1183" t="s">
        <v>266</v>
      </c>
      <c r="E11" s="1111">
        <f>SUM(E12:E14)</f>
        <v>45260</v>
      </c>
      <c r="F11" s="1111">
        <f>SUM(F12:F14)</f>
        <v>45260</v>
      </c>
      <c r="G11" s="419">
        <f t="shared" si="0"/>
        <v>100</v>
      </c>
      <c r="H11" s="1111">
        <f>SUM(H12:H14)</f>
        <v>40464</v>
      </c>
      <c r="I11" s="419">
        <f t="shared" ref="I11:I14" si="3">SUM(H11/F11*100)</f>
        <v>89.403446752098986</v>
      </c>
      <c r="J11" s="1184">
        <f t="shared" ref="J11:J14" si="4">SUM(H11/E11*100)</f>
        <v>89.403446752098986</v>
      </c>
      <c r="K11" s="1176"/>
      <c r="M11" s="36"/>
    </row>
    <row r="12" spans="1:13" s="35" customFormat="1" ht="15.6" customHeight="1" x14ac:dyDescent="0.25">
      <c r="A12" s="401"/>
      <c r="B12" s="1179"/>
      <c r="C12" s="1180">
        <v>3110</v>
      </c>
      <c r="D12" s="1351" t="s">
        <v>156</v>
      </c>
      <c r="E12" s="863">
        <v>43800</v>
      </c>
      <c r="F12" s="863">
        <v>43800</v>
      </c>
      <c r="G12" s="1253">
        <f t="shared" si="0"/>
        <v>100</v>
      </c>
      <c r="H12" s="863">
        <v>39000</v>
      </c>
      <c r="I12" s="1253">
        <f t="shared" si="3"/>
        <v>89.041095890410958</v>
      </c>
      <c r="J12" s="1026">
        <f t="shared" si="4"/>
        <v>89.041095890410958</v>
      </c>
      <c r="K12" s="1181"/>
      <c r="M12" s="36"/>
    </row>
    <row r="13" spans="1:13" s="35" customFormat="1" ht="19.2" customHeight="1" x14ac:dyDescent="0.25">
      <c r="A13" s="401"/>
      <c r="B13" s="1179"/>
      <c r="C13" s="1182">
        <v>4010</v>
      </c>
      <c r="D13" s="251" t="s">
        <v>39</v>
      </c>
      <c r="E13" s="221">
        <v>1200</v>
      </c>
      <c r="F13" s="221">
        <v>1200</v>
      </c>
      <c r="G13" s="180">
        <f t="shared" si="0"/>
        <v>100</v>
      </c>
      <c r="H13" s="221">
        <v>1204</v>
      </c>
      <c r="I13" s="180">
        <f t="shared" si="3"/>
        <v>100.33333333333334</v>
      </c>
      <c r="J13" s="181">
        <f t="shared" si="4"/>
        <v>100.33333333333334</v>
      </c>
      <c r="K13" s="1035"/>
      <c r="M13" s="36"/>
    </row>
    <row r="14" spans="1:13" s="35" customFormat="1" ht="19.95" customHeight="1" x14ac:dyDescent="0.25">
      <c r="A14" s="1477"/>
      <c r="B14" s="1491"/>
      <c r="C14" s="1244">
        <v>4210</v>
      </c>
      <c r="D14" s="575" t="s">
        <v>31</v>
      </c>
      <c r="E14" s="765">
        <v>260</v>
      </c>
      <c r="F14" s="765">
        <v>260</v>
      </c>
      <c r="G14" s="492">
        <f t="shared" si="0"/>
        <v>100</v>
      </c>
      <c r="H14" s="765">
        <v>260</v>
      </c>
      <c r="I14" s="492">
        <f t="shared" si="3"/>
        <v>100</v>
      </c>
      <c r="J14" s="1288">
        <f t="shared" si="4"/>
        <v>100</v>
      </c>
      <c r="K14" s="1369"/>
      <c r="M14" s="36"/>
    </row>
    <row r="15" spans="1:13" s="35" customFormat="1" ht="19.95" hidden="1" customHeight="1" x14ac:dyDescent="0.25">
      <c r="A15" s="1477"/>
      <c r="B15" s="1492">
        <v>85595</v>
      </c>
      <c r="C15" s="1478"/>
      <c r="D15" s="1883" t="s">
        <v>71</v>
      </c>
      <c r="E15" s="1482">
        <f>SUM(E17:E18)</f>
        <v>0</v>
      </c>
      <c r="F15" s="1482">
        <f>SUM(F17:F18)</f>
        <v>0</v>
      </c>
      <c r="G15" s="1483"/>
      <c r="H15" s="1479"/>
      <c r="I15" s="1480"/>
      <c r="J15" s="1480"/>
      <c r="K15" s="1481"/>
      <c r="M15" s="36"/>
    </row>
    <row r="16" spans="1:13" s="35" customFormat="1" ht="19.95" hidden="1" customHeight="1" x14ac:dyDescent="0.25">
      <c r="A16" s="1477"/>
      <c r="B16" s="1494"/>
      <c r="C16" s="1495"/>
      <c r="D16" s="1496" t="s">
        <v>154</v>
      </c>
      <c r="E16" s="1497">
        <f>SUM(E17:E18)</f>
        <v>0</v>
      </c>
      <c r="F16" s="1497">
        <f>SUM(F17:F18)</f>
        <v>0</v>
      </c>
      <c r="G16" s="1498"/>
      <c r="H16" s="1499"/>
      <c r="I16" s="1500"/>
      <c r="J16" s="1500"/>
      <c r="K16" s="1501"/>
      <c r="M16" s="36"/>
    </row>
    <row r="17" spans="1:13" s="35" customFormat="1" ht="19.95" hidden="1" customHeight="1" x14ac:dyDescent="0.25">
      <c r="A17" s="1477"/>
      <c r="B17" s="1179"/>
      <c r="C17" s="1485">
        <v>3110</v>
      </c>
      <c r="D17" s="1486" t="s">
        <v>156</v>
      </c>
      <c r="E17" s="1487"/>
      <c r="F17" s="1487"/>
      <c r="G17" s="1488"/>
      <c r="H17" s="1487"/>
      <c r="I17" s="1488"/>
      <c r="J17" s="1489"/>
      <c r="K17" s="1490"/>
      <c r="M17" s="36"/>
    </row>
    <row r="18" spans="1:13" s="35" customFormat="1" ht="19.95" hidden="1" customHeight="1" x14ac:dyDescent="0.25">
      <c r="A18" s="1477"/>
      <c r="B18" s="1491"/>
      <c r="C18" s="1244">
        <v>4010</v>
      </c>
      <c r="D18" s="575" t="s">
        <v>39</v>
      </c>
      <c r="E18" s="765"/>
      <c r="F18" s="765"/>
      <c r="G18" s="492"/>
      <c r="H18" s="765"/>
      <c r="I18" s="492"/>
      <c r="J18" s="1288"/>
      <c r="K18" s="1369"/>
      <c r="M18" s="36"/>
    </row>
    <row r="19" spans="1:13" s="9" customFormat="1" ht="30" customHeight="1" x14ac:dyDescent="0.25">
      <c r="A19" s="339"/>
      <c r="B19" s="1493">
        <v>85510</v>
      </c>
      <c r="C19" s="1245"/>
      <c r="D19" s="1246" t="s">
        <v>238</v>
      </c>
      <c r="E19" s="1367">
        <f>SUM(E20+E23+E47)</f>
        <v>3153890</v>
      </c>
      <c r="F19" s="1367">
        <f>SUM(F20+F23+F47)</f>
        <v>3153890</v>
      </c>
      <c r="G19" s="1368">
        <f t="shared" si="0"/>
        <v>100</v>
      </c>
      <c r="H19" s="1266">
        <f>SUM(H20+H23+H47)</f>
        <v>3256411</v>
      </c>
      <c r="I19" s="1238">
        <f t="shared" si="1"/>
        <v>103.250620662103</v>
      </c>
      <c r="J19" s="207">
        <f t="shared" si="2"/>
        <v>103.250620662103</v>
      </c>
      <c r="K19" s="1101"/>
    </row>
    <row r="20" spans="1:13" s="21" customFormat="1" ht="15" customHeight="1" x14ac:dyDescent="0.25">
      <c r="A20" s="168"/>
      <c r="B20" s="147"/>
      <c r="C20" s="162"/>
      <c r="D20" s="112" t="s">
        <v>154</v>
      </c>
      <c r="E20" s="138">
        <f>SUM(E21:E22)</f>
        <v>563222</v>
      </c>
      <c r="F20" s="138">
        <f>SUM(F21:F22)</f>
        <v>563222</v>
      </c>
      <c r="G20" s="139">
        <f t="shared" si="0"/>
        <v>100</v>
      </c>
      <c r="H20" s="138">
        <f>SUM(H21:H22)</f>
        <v>630218</v>
      </c>
      <c r="I20" s="139">
        <f t="shared" si="1"/>
        <v>111.8951319373178</v>
      </c>
      <c r="J20" s="140">
        <f t="shared" si="2"/>
        <v>111.8951319373178</v>
      </c>
      <c r="K20" s="212"/>
    </row>
    <row r="21" spans="1:13" s="9" customFormat="1" ht="12.75" customHeight="1" x14ac:dyDescent="0.25">
      <c r="A21" s="1655"/>
      <c r="B21" s="147"/>
      <c r="C21" s="824">
        <v>3110</v>
      </c>
      <c r="D21" s="867" t="s">
        <v>156</v>
      </c>
      <c r="E21" s="827">
        <v>561242</v>
      </c>
      <c r="F21" s="827">
        <v>561242</v>
      </c>
      <c r="G21" s="826">
        <f t="shared" si="0"/>
        <v>100</v>
      </c>
      <c r="H21" s="827">
        <v>627545</v>
      </c>
      <c r="I21" s="826">
        <f t="shared" si="1"/>
        <v>111.8136205059493</v>
      </c>
      <c r="J21" s="937">
        <f t="shared" si="2"/>
        <v>111.8136205059493</v>
      </c>
      <c r="K21" s="854"/>
    </row>
    <row r="22" spans="1:13" s="9" customFormat="1" ht="12.75" customHeight="1" x14ac:dyDescent="0.25">
      <c r="A22" s="1655"/>
      <c r="B22" s="147"/>
      <c r="C22" s="177">
        <v>4010</v>
      </c>
      <c r="D22" s="251" t="s">
        <v>39</v>
      </c>
      <c r="E22" s="179">
        <v>1980</v>
      </c>
      <c r="F22" s="179">
        <v>1980</v>
      </c>
      <c r="G22" s="180">
        <f t="shared" si="0"/>
        <v>100</v>
      </c>
      <c r="H22" s="179">
        <v>2673</v>
      </c>
      <c r="I22" s="180">
        <f t="shared" si="1"/>
        <v>135</v>
      </c>
      <c r="J22" s="180">
        <f t="shared" si="2"/>
        <v>135</v>
      </c>
      <c r="K22" s="182"/>
    </row>
    <row r="23" spans="1:13" s="21" customFormat="1" ht="15" customHeight="1" x14ac:dyDescent="0.25">
      <c r="A23" s="1655"/>
      <c r="B23" s="147"/>
      <c r="C23" s="162"/>
      <c r="D23" s="112" t="s">
        <v>153</v>
      </c>
      <c r="E23" s="421">
        <f>SUM(E24:E46)</f>
        <v>1621728</v>
      </c>
      <c r="F23" s="421">
        <f>SUM(F24:F46)</f>
        <v>1621728</v>
      </c>
      <c r="G23" s="137">
        <f t="shared" si="0"/>
        <v>100</v>
      </c>
      <c r="H23" s="421">
        <f>SUM(H24:H46)</f>
        <v>1552193</v>
      </c>
      <c r="I23" s="139">
        <f t="shared" si="1"/>
        <v>95.712289607135105</v>
      </c>
      <c r="J23" s="139">
        <f t="shared" si="2"/>
        <v>95.712289607135105</v>
      </c>
      <c r="K23" s="830"/>
      <c r="L23" s="37"/>
    </row>
    <row r="24" spans="1:13" s="21" customFormat="1" ht="12.75" customHeight="1" x14ac:dyDescent="0.25">
      <c r="A24" s="1655"/>
      <c r="B24" s="147"/>
      <c r="C24" s="824">
        <v>3020</v>
      </c>
      <c r="D24" s="867" t="s">
        <v>37</v>
      </c>
      <c r="E24" s="827">
        <v>6000</v>
      </c>
      <c r="F24" s="827">
        <v>6000</v>
      </c>
      <c r="G24" s="826">
        <f t="shared" si="0"/>
        <v>100</v>
      </c>
      <c r="H24" s="827">
        <v>6000</v>
      </c>
      <c r="I24" s="826">
        <f t="shared" si="1"/>
        <v>100</v>
      </c>
      <c r="J24" s="937">
        <f t="shared" si="2"/>
        <v>100</v>
      </c>
      <c r="K24" s="856"/>
      <c r="L24" s="37"/>
      <c r="M24" s="37"/>
    </row>
    <row r="25" spans="1:13" s="21" customFormat="1" ht="12.75" customHeight="1" x14ac:dyDescent="0.25">
      <c r="A25" s="1655"/>
      <c r="B25" s="147"/>
      <c r="C25" s="177">
        <v>3110</v>
      </c>
      <c r="D25" s="251" t="s">
        <v>156</v>
      </c>
      <c r="E25" s="179">
        <v>18000</v>
      </c>
      <c r="F25" s="179">
        <v>18000</v>
      </c>
      <c r="G25" s="180">
        <f t="shared" si="0"/>
        <v>100</v>
      </c>
      <c r="H25" s="179">
        <v>18000</v>
      </c>
      <c r="I25" s="180">
        <f t="shared" si="1"/>
        <v>100</v>
      </c>
      <c r="J25" s="181">
        <f t="shared" si="2"/>
        <v>100</v>
      </c>
      <c r="K25" s="551"/>
      <c r="L25" s="37"/>
      <c r="M25" s="37"/>
    </row>
    <row r="26" spans="1:13" s="21" customFormat="1" ht="12.9" customHeight="1" x14ac:dyDescent="0.25">
      <c r="A26" s="1655"/>
      <c r="B26" s="147"/>
      <c r="C26" s="177">
        <v>4010</v>
      </c>
      <c r="D26" s="251" t="s">
        <v>39</v>
      </c>
      <c r="E26" s="179">
        <v>807559</v>
      </c>
      <c r="F26" s="179">
        <v>807559</v>
      </c>
      <c r="G26" s="180">
        <f t="shared" si="0"/>
        <v>100</v>
      </c>
      <c r="H26" s="179">
        <v>876977</v>
      </c>
      <c r="I26" s="180">
        <f t="shared" si="1"/>
        <v>108.59602827781005</v>
      </c>
      <c r="J26" s="181">
        <f t="shared" si="2"/>
        <v>108.59602827781005</v>
      </c>
      <c r="K26" s="551"/>
      <c r="L26" s="37"/>
      <c r="M26" s="37"/>
    </row>
    <row r="27" spans="1:13" s="18" customFormat="1" ht="12.75" customHeight="1" x14ac:dyDescent="0.25">
      <c r="A27" s="168"/>
      <c r="B27" s="147"/>
      <c r="C27" s="177">
        <v>4040</v>
      </c>
      <c r="D27" s="251" t="s">
        <v>41</v>
      </c>
      <c r="E27" s="179">
        <v>49742</v>
      </c>
      <c r="F27" s="179">
        <v>49742</v>
      </c>
      <c r="G27" s="180">
        <f t="shared" si="0"/>
        <v>100</v>
      </c>
      <c r="H27" s="179">
        <v>61829</v>
      </c>
      <c r="I27" s="180">
        <f t="shared" si="1"/>
        <v>124.29938482570063</v>
      </c>
      <c r="J27" s="181">
        <f t="shared" si="2"/>
        <v>124.29938482570063</v>
      </c>
      <c r="K27" s="551"/>
      <c r="L27" s="37"/>
      <c r="M27" s="37"/>
    </row>
    <row r="28" spans="1:13" ht="13.8" x14ac:dyDescent="0.25">
      <c r="A28" s="268"/>
      <c r="B28" s="147"/>
      <c r="C28" s="177">
        <v>4110</v>
      </c>
      <c r="D28" s="251" t="s">
        <v>42</v>
      </c>
      <c r="E28" s="179">
        <v>134970</v>
      </c>
      <c r="F28" s="179">
        <v>134970</v>
      </c>
      <c r="G28" s="180">
        <f t="shared" si="0"/>
        <v>100</v>
      </c>
      <c r="H28" s="179">
        <v>163568</v>
      </c>
      <c r="I28" s="180">
        <f t="shared" si="1"/>
        <v>121.18841223975699</v>
      </c>
      <c r="J28" s="181">
        <f t="shared" si="2"/>
        <v>121.18841223975699</v>
      </c>
      <c r="K28" s="551"/>
      <c r="L28" s="37"/>
      <c r="M28" s="37"/>
    </row>
    <row r="29" spans="1:13" ht="27.6" x14ac:dyDescent="0.25">
      <c r="A29" s="268"/>
      <c r="B29" s="147"/>
      <c r="C29" s="177">
        <v>4120</v>
      </c>
      <c r="D29" s="178" t="s">
        <v>286</v>
      </c>
      <c r="E29" s="179">
        <v>18810</v>
      </c>
      <c r="F29" s="179">
        <v>18810</v>
      </c>
      <c r="G29" s="180">
        <f t="shared" si="0"/>
        <v>100</v>
      </c>
      <c r="H29" s="179">
        <v>22817</v>
      </c>
      <c r="I29" s="180">
        <f t="shared" si="1"/>
        <v>121.30249867091973</v>
      </c>
      <c r="J29" s="181">
        <f t="shared" si="2"/>
        <v>121.30249867091973</v>
      </c>
      <c r="K29" s="551"/>
      <c r="L29" s="37"/>
      <c r="M29" s="37"/>
    </row>
    <row r="30" spans="1:13" ht="13.8" x14ac:dyDescent="0.25">
      <c r="A30" s="268"/>
      <c r="B30" s="147"/>
      <c r="C30" s="177">
        <v>4170</v>
      </c>
      <c r="D30" s="251" t="s">
        <v>45</v>
      </c>
      <c r="E30" s="179">
        <v>10000</v>
      </c>
      <c r="F30" s="179">
        <v>10000</v>
      </c>
      <c r="G30" s="180">
        <f t="shared" si="0"/>
        <v>100</v>
      </c>
      <c r="H30" s="179">
        <v>10000</v>
      </c>
      <c r="I30" s="180">
        <f t="shared" si="1"/>
        <v>100</v>
      </c>
      <c r="J30" s="181">
        <f t="shared" si="2"/>
        <v>100</v>
      </c>
      <c r="K30" s="551"/>
      <c r="L30" s="37"/>
      <c r="M30" s="37"/>
    </row>
    <row r="31" spans="1:13" ht="13.8" x14ac:dyDescent="0.25">
      <c r="A31" s="268"/>
      <c r="B31" s="147"/>
      <c r="C31" s="177">
        <v>4210</v>
      </c>
      <c r="D31" s="251" t="s">
        <v>31</v>
      </c>
      <c r="E31" s="179">
        <v>88770</v>
      </c>
      <c r="F31" s="179">
        <v>88770</v>
      </c>
      <c r="G31" s="180">
        <f t="shared" si="0"/>
        <v>100</v>
      </c>
      <c r="H31" s="179">
        <v>90000</v>
      </c>
      <c r="I31" s="180">
        <f t="shared" si="1"/>
        <v>101.38560324433929</v>
      </c>
      <c r="J31" s="181">
        <f t="shared" si="2"/>
        <v>101.38560324433929</v>
      </c>
      <c r="K31" s="551"/>
      <c r="L31" s="37"/>
      <c r="M31" s="37"/>
    </row>
    <row r="32" spans="1:13" ht="13.8" x14ac:dyDescent="0.25">
      <c r="A32" s="268"/>
      <c r="B32" s="147"/>
      <c r="C32" s="177">
        <v>4220</v>
      </c>
      <c r="D32" s="251" t="s">
        <v>157</v>
      </c>
      <c r="E32" s="179">
        <v>66000</v>
      </c>
      <c r="F32" s="179">
        <v>66000</v>
      </c>
      <c r="G32" s="180">
        <f t="shared" si="0"/>
        <v>100</v>
      </c>
      <c r="H32" s="179">
        <v>66000</v>
      </c>
      <c r="I32" s="180">
        <f t="shared" si="1"/>
        <v>100</v>
      </c>
      <c r="J32" s="181">
        <f t="shared" si="2"/>
        <v>100</v>
      </c>
      <c r="K32" s="551"/>
      <c r="L32" s="37"/>
      <c r="M32" s="37"/>
    </row>
    <row r="33" spans="1:13" ht="27" hidden="1" customHeight="1" x14ac:dyDescent="0.25">
      <c r="A33" s="268"/>
      <c r="B33" s="147"/>
      <c r="C33" s="177">
        <v>4230</v>
      </c>
      <c r="D33" s="178" t="s">
        <v>101</v>
      </c>
      <c r="E33" s="179"/>
      <c r="F33" s="179"/>
      <c r="G33" s="180" t="e">
        <f t="shared" si="0"/>
        <v>#DIV/0!</v>
      </c>
      <c r="H33" s="179"/>
      <c r="I33" s="180" t="e">
        <f t="shared" si="1"/>
        <v>#DIV/0!</v>
      </c>
      <c r="J33" s="181" t="e">
        <f t="shared" si="2"/>
        <v>#DIV/0!</v>
      </c>
      <c r="K33" s="551"/>
      <c r="L33" s="37"/>
      <c r="M33" s="37"/>
    </row>
    <row r="34" spans="1:13" ht="13.8" hidden="1" x14ac:dyDescent="0.25">
      <c r="A34" s="268"/>
      <c r="B34" s="147"/>
      <c r="C34" s="177">
        <v>4240</v>
      </c>
      <c r="D34" s="428" t="s">
        <v>86</v>
      </c>
      <c r="E34" s="179"/>
      <c r="F34" s="179"/>
      <c r="G34" s="180" t="e">
        <f t="shared" si="0"/>
        <v>#DIV/0!</v>
      </c>
      <c r="H34" s="179"/>
      <c r="I34" s="180" t="e">
        <f t="shared" si="1"/>
        <v>#DIV/0!</v>
      </c>
      <c r="J34" s="181" t="e">
        <f t="shared" si="2"/>
        <v>#DIV/0!</v>
      </c>
      <c r="K34" s="551"/>
      <c r="L34" s="37"/>
      <c r="M34" s="37"/>
    </row>
    <row r="35" spans="1:13" ht="13.8" x14ac:dyDescent="0.25">
      <c r="A35" s="268"/>
      <c r="B35" s="147"/>
      <c r="C35" s="177">
        <v>4260</v>
      </c>
      <c r="D35" s="251" t="s">
        <v>46</v>
      </c>
      <c r="E35" s="179">
        <v>85000</v>
      </c>
      <c r="F35" s="179">
        <v>85000</v>
      </c>
      <c r="G35" s="180">
        <f t="shared" si="0"/>
        <v>100</v>
      </c>
      <c r="H35" s="179">
        <v>83000</v>
      </c>
      <c r="I35" s="180">
        <f t="shared" si="1"/>
        <v>97.647058823529406</v>
      </c>
      <c r="J35" s="181">
        <f t="shared" si="2"/>
        <v>97.647058823529406</v>
      </c>
      <c r="K35" s="551"/>
      <c r="L35" s="37"/>
      <c r="M35" s="37"/>
    </row>
    <row r="36" spans="1:13" ht="13.8" x14ac:dyDescent="0.25">
      <c r="A36" s="268"/>
      <c r="B36" s="147"/>
      <c r="C36" s="177">
        <v>4270</v>
      </c>
      <c r="D36" s="251" t="s">
        <v>47</v>
      </c>
      <c r="E36" s="179">
        <v>41756</v>
      </c>
      <c r="F36" s="179">
        <v>41756</v>
      </c>
      <c r="G36" s="180">
        <f t="shared" si="0"/>
        <v>100</v>
      </c>
      <c r="H36" s="179">
        <v>30000</v>
      </c>
      <c r="I36" s="180">
        <f t="shared" si="1"/>
        <v>71.845962256921155</v>
      </c>
      <c r="J36" s="181">
        <f t="shared" si="2"/>
        <v>71.845962256921155</v>
      </c>
      <c r="K36" s="551"/>
      <c r="L36" s="37"/>
      <c r="M36" s="37"/>
    </row>
    <row r="37" spans="1:13" ht="13.8" x14ac:dyDescent="0.25">
      <c r="A37" s="268"/>
      <c r="B37" s="147"/>
      <c r="C37" s="177">
        <v>4280</v>
      </c>
      <c r="D37" s="251" t="s">
        <v>48</v>
      </c>
      <c r="E37" s="179">
        <v>2500</v>
      </c>
      <c r="F37" s="179">
        <v>2500</v>
      </c>
      <c r="G37" s="180">
        <f t="shared" si="0"/>
        <v>100</v>
      </c>
      <c r="H37" s="179">
        <v>2500</v>
      </c>
      <c r="I37" s="180">
        <f t="shared" si="1"/>
        <v>100</v>
      </c>
      <c r="J37" s="181">
        <f t="shared" si="2"/>
        <v>100</v>
      </c>
      <c r="K37" s="551"/>
      <c r="L37" s="37"/>
      <c r="M37" s="37"/>
    </row>
    <row r="38" spans="1:13" ht="13.8" x14ac:dyDescent="0.25">
      <c r="A38" s="268"/>
      <c r="B38" s="147"/>
      <c r="C38" s="177">
        <v>4300</v>
      </c>
      <c r="D38" s="247" t="s">
        <v>22</v>
      </c>
      <c r="E38" s="179">
        <v>80000</v>
      </c>
      <c r="F38" s="179">
        <v>80000</v>
      </c>
      <c r="G38" s="180">
        <f t="shared" si="0"/>
        <v>100</v>
      </c>
      <c r="H38" s="179">
        <v>83000</v>
      </c>
      <c r="I38" s="180">
        <f t="shared" si="1"/>
        <v>103.75000000000001</v>
      </c>
      <c r="J38" s="181">
        <f t="shared" si="2"/>
        <v>103.75000000000001</v>
      </c>
      <c r="K38" s="551"/>
      <c r="L38" s="37"/>
      <c r="M38" s="37"/>
    </row>
    <row r="39" spans="1:13" ht="18" customHeight="1" x14ac:dyDescent="0.25">
      <c r="A39" s="268"/>
      <c r="B39" s="147"/>
      <c r="C39" s="466">
        <v>4360</v>
      </c>
      <c r="D39" s="776" t="s">
        <v>227</v>
      </c>
      <c r="E39" s="179">
        <v>2500</v>
      </c>
      <c r="F39" s="179">
        <v>2500</v>
      </c>
      <c r="G39" s="180">
        <f t="shared" si="0"/>
        <v>100</v>
      </c>
      <c r="H39" s="179">
        <v>2000</v>
      </c>
      <c r="I39" s="180">
        <f t="shared" si="1"/>
        <v>80</v>
      </c>
      <c r="J39" s="181">
        <f t="shared" si="2"/>
        <v>80</v>
      </c>
      <c r="K39" s="551"/>
      <c r="L39" s="37"/>
      <c r="M39" s="37"/>
    </row>
    <row r="40" spans="1:13" ht="13.8" x14ac:dyDescent="0.25">
      <c r="A40" s="268"/>
      <c r="B40" s="147"/>
      <c r="C40" s="177">
        <v>4410</v>
      </c>
      <c r="D40" s="251" t="s">
        <v>54</v>
      </c>
      <c r="E40" s="179">
        <v>2500</v>
      </c>
      <c r="F40" s="179">
        <v>2500</v>
      </c>
      <c r="G40" s="180">
        <f t="shared" si="0"/>
        <v>100</v>
      </c>
      <c r="H40" s="179">
        <v>2500</v>
      </c>
      <c r="I40" s="180">
        <f t="shared" si="1"/>
        <v>100</v>
      </c>
      <c r="J40" s="181">
        <f t="shared" si="2"/>
        <v>100</v>
      </c>
      <c r="K40" s="551"/>
      <c r="L40" s="37"/>
      <c r="M40" s="37"/>
    </row>
    <row r="41" spans="1:13" ht="13.8" x14ac:dyDescent="0.25">
      <c r="A41" s="533"/>
      <c r="B41" s="1149"/>
      <c r="C41" s="490">
        <v>4440</v>
      </c>
      <c r="D41" s="575" t="s">
        <v>55</v>
      </c>
      <c r="E41" s="530">
        <v>33221</v>
      </c>
      <c r="F41" s="530">
        <v>33221</v>
      </c>
      <c r="G41" s="492">
        <f t="shared" si="0"/>
        <v>100</v>
      </c>
      <c r="H41" s="530">
        <v>28602</v>
      </c>
      <c r="I41" s="492">
        <f t="shared" si="1"/>
        <v>86.096144005297859</v>
      </c>
      <c r="J41" s="1288">
        <f t="shared" si="2"/>
        <v>86.096144005297859</v>
      </c>
      <c r="K41" s="1138"/>
      <c r="L41" s="37"/>
      <c r="M41" s="37"/>
    </row>
    <row r="42" spans="1:13" ht="13.8" x14ac:dyDescent="0.25">
      <c r="A42" s="268"/>
      <c r="B42" s="147"/>
      <c r="C42" s="282">
        <v>4480</v>
      </c>
      <c r="D42" s="1529" t="s">
        <v>56</v>
      </c>
      <c r="E42" s="305">
        <v>80</v>
      </c>
      <c r="F42" s="305">
        <v>80</v>
      </c>
      <c r="G42" s="245">
        <f t="shared" si="0"/>
        <v>100</v>
      </c>
      <c r="H42" s="305">
        <v>80</v>
      </c>
      <c r="I42" s="245">
        <f t="shared" si="1"/>
        <v>100</v>
      </c>
      <c r="J42" s="284">
        <f t="shared" si="2"/>
        <v>100</v>
      </c>
      <c r="K42" s="1159"/>
      <c r="L42" s="37"/>
      <c r="M42" s="37"/>
    </row>
    <row r="43" spans="1:13" ht="13.8" x14ac:dyDescent="0.25">
      <c r="A43" s="268"/>
      <c r="B43" s="147"/>
      <c r="C43" s="177">
        <v>4580</v>
      </c>
      <c r="D43" s="428" t="s">
        <v>105</v>
      </c>
      <c r="E43" s="179">
        <v>20</v>
      </c>
      <c r="F43" s="179">
        <v>20</v>
      </c>
      <c r="G43" s="180">
        <f t="shared" si="0"/>
        <v>100</v>
      </c>
      <c r="H43" s="179">
        <v>20</v>
      </c>
      <c r="I43" s="180">
        <f t="shared" si="1"/>
        <v>100</v>
      </c>
      <c r="J43" s="180">
        <f t="shared" si="2"/>
        <v>100</v>
      </c>
      <c r="K43" s="551"/>
      <c r="L43" s="37"/>
      <c r="M43" s="37"/>
    </row>
    <row r="44" spans="1:13" ht="18" customHeight="1" x14ac:dyDescent="0.25">
      <c r="A44" s="268"/>
      <c r="B44" s="147"/>
      <c r="C44" s="177">
        <v>4610</v>
      </c>
      <c r="D44" s="251" t="s">
        <v>93</v>
      </c>
      <c r="E44" s="179">
        <v>300</v>
      </c>
      <c r="F44" s="179">
        <v>300</v>
      </c>
      <c r="G44" s="180">
        <f t="shared" si="0"/>
        <v>100</v>
      </c>
      <c r="H44" s="179">
        <v>300</v>
      </c>
      <c r="I44" s="180">
        <f t="shared" si="1"/>
        <v>100</v>
      </c>
      <c r="J44" s="180">
        <f t="shared" si="2"/>
        <v>100</v>
      </c>
      <c r="K44" s="551"/>
      <c r="L44" s="37"/>
      <c r="M44" s="37"/>
    </row>
    <row r="45" spans="1:13" ht="40.5" customHeight="1" x14ac:dyDescent="0.25">
      <c r="A45" s="268"/>
      <c r="B45" s="147"/>
      <c r="C45" s="177">
        <v>4700</v>
      </c>
      <c r="D45" s="178" t="s">
        <v>60</v>
      </c>
      <c r="E45" s="179">
        <v>4000</v>
      </c>
      <c r="F45" s="179">
        <v>4000</v>
      </c>
      <c r="G45" s="180">
        <f t="shared" si="0"/>
        <v>100</v>
      </c>
      <c r="H45" s="179">
        <v>5000</v>
      </c>
      <c r="I45" s="180">
        <f t="shared" si="1"/>
        <v>125</v>
      </c>
      <c r="J45" s="180">
        <f t="shared" si="2"/>
        <v>125</v>
      </c>
      <c r="K45" s="551"/>
      <c r="L45" s="37"/>
      <c r="M45" s="37"/>
    </row>
    <row r="46" spans="1:13" ht="40.5" customHeight="1" x14ac:dyDescent="0.25">
      <c r="A46" s="268"/>
      <c r="B46" s="147"/>
      <c r="C46" s="222">
        <v>6050</v>
      </c>
      <c r="D46" s="223" t="s">
        <v>246</v>
      </c>
      <c r="E46" s="224">
        <v>170000</v>
      </c>
      <c r="F46" s="224">
        <v>170000</v>
      </c>
      <c r="G46" s="1234">
        <f t="shared" si="0"/>
        <v>100</v>
      </c>
      <c r="H46" s="224"/>
      <c r="I46" s="1234">
        <f t="shared" si="1"/>
        <v>0</v>
      </c>
      <c r="J46" s="1234">
        <f t="shared" si="2"/>
        <v>0</v>
      </c>
      <c r="K46" s="643"/>
      <c r="L46" s="37"/>
      <c r="M46" s="37"/>
    </row>
    <row r="47" spans="1:13" ht="15" customHeight="1" x14ac:dyDescent="0.25">
      <c r="A47" s="268"/>
      <c r="B47" s="147"/>
      <c r="C47" s="162"/>
      <c r="D47" s="112" t="s">
        <v>136</v>
      </c>
      <c r="E47" s="138">
        <f>SUM(E48:E53)</f>
        <v>968940</v>
      </c>
      <c r="F47" s="138">
        <f>SUM(F48:F53)</f>
        <v>968940</v>
      </c>
      <c r="G47" s="139">
        <f t="shared" si="0"/>
        <v>100</v>
      </c>
      <c r="H47" s="138">
        <f>SUM(H48:H53)</f>
        <v>1074000</v>
      </c>
      <c r="I47" s="139">
        <f t="shared" si="1"/>
        <v>110.84277664251655</v>
      </c>
      <c r="J47" s="139">
        <f t="shared" si="2"/>
        <v>110.84277664251655</v>
      </c>
      <c r="K47" s="212"/>
    </row>
    <row r="48" spans="1:13" ht="57" customHeight="1" x14ac:dyDescent="0.25">
      <c r="A48" s="268"/>
      <c r="B48" s="147"/>
      <c r="C48" s="1143">
        <v>2320</v>
      </c>
      <c r="D48" s="1148" t="s">
        <v>163</v>
      </c>
      <c r="E48" s="1145"/>
      <c r="F48" s="1145"/>
      <c r="G48" s="1144"/>
      <c r="H48" s="1145"/>
      <c r="I48" s="1144"/>
      <c r="J48" s="1026"/>
      <c r="K48" s="1216"/>
    </row>
    <row r="49" spans="1:11" ht="78.75" customHeight="1" x14ac:dyDescent="0.25">
      <c r="A49" s="268"/>
      <c r="B49" s="147"/>
      <c r="C49" s="266" t="s">
        <v>72</v>
      </c>
      <c r="D49" s="358" t="s">
        <v>73</v>
      </c>
      <c r="E49" s="179">
        <v>968940</v>
      </c>
      <c r="F49" s="179">
        <v>968940</v>
      </c>
      <c r="G49" s="180">
        <f t="shared" si="0"/>
        <v>100</v>
      </c>
      <c r="H49" s="179">
        <v>1074000</v>
      </c>
      <c r="I49" s="180">
        <f t="shared" si="1"/>
        <v>110.84277664251655</v>
      </c>
      <c r="J49" s="181">
        <f t="shared" si="2"/>
        <v>110.84277664251655</v>
      </c>
      <c r="K49" s="182"/>
    </row>
    <row r="50" spans="1:11" ht="66.75" hidden="1" customHeight="1" x14ac:dyDescent="0.25">
      <c r="A50" s="268"/>
      <c r="B50" s="147"/>
      <c r="C50" s="177">
        <v>2830</v>
      </c>
      <c r="D50" s="178" t="s">
        <v>158</v>
      </c>
      <c r="E50" s="179"/>
      <c r="F50" s="179"/>
      <c r="G50" s="180" t="e">
        <f t="shared" si="0"/>
        <v>#DIV/0!</v>
      </c>
      <c r="H50" s="179"/>
      <c r="I50" s="180" t="e">
        <f t="shared" si="1"/>
        <v>#DIV/0!</v>
      </c>
      <c r="J50" s="180" t="e">
        <f t="shared" si="2"/>
        <v>#DIV/0!</v>
      </c>
      <c r="K50" s="182"/>
    </row>
    <row r="51" spans="1:11" ht="13.8" hidden="1" x14ac:dyDescent="0.25">
      <c r="A51" s="268"/>
      <c r="B51" s="147"/>
      <c r="C51" s="177">
        <v>4010</v>
      </c>
      <c r="D51" s="251" t="s">
        <v>39</v>
      </c>
      <c r="E51" s="185"/>
      <c r="F51" s="185"/>
      <c r="G51" s="180" t="e">
        <f t="shared" si="0"/>
        <v>#DIV/0!</v>
      </c>
      <c r="H51" s="185"/>
      <c r="I51" s="180" t="e">
        <f t="shared" si="1"/>
        <v>#DIV/0!</v>
      </c>
      <c r="J51" s="180" t="e">
        <f t="shared" si="2"/>
        <v>#DIV/0!</v>
      </c>
      <c r="K51" s="193"/>
    </row>
    <row r="52" spans="1:11" ht="13.8" hidden="1" x14ac:dyDescent="0.25">
      <c r="A52" s="268"/>
      <c r="B52" s="147"/>
      <c r="C52" s="177">
        <v>4110</v>
      </c>
      <c r="D52" s="251" t="s">
        <v>42</v>
      </c>
      <c r="E52" s="185"/>
      <c r="F52" s="185"/>
      <c r="G52" s="180" t="e">
        <f t="shared" si="0"/>
        <v>#DIV/0!</v>
      </c>
      <c r="H52" s="185"/>
      <c r="I52" s="180" t="e">
        <f t="shared" si="1"/>
        <v>#DIV/0!</v>
      </c>
      <c r="J52" s="180" t="e">
        <f t="shared" si="2"/>
        <v>#DIV/0!</v>
      </c>
      <c r="K52" s="193"/>
    </row>
    <row r="53" spans="1:11" ht="45.6" hidden="1" customHeight="1" x14ac:dyDescent="0.25">
      <c r="A53" s="268"/>
      <c r="B53" s="147"/>
      <c r="C53" s="222">
        <v>4330</v>
      </c>
      <c r="D53" s="223" t="s">
        <v>273</v>
      </c>
      <c r="E53" s="303"/>
      <c r="F53" s="303"/>
      <c r="G53" s="302"/>
      <c r="H53" s="303"/>
      <c r="I53" s="302"/>
      <c r="J53" s="545"/>
      <c r="K53" s="1217"/>
    </row>
    <row r="54" spans="1:11" ht="15" customHeight="1" x14ac:dyDescent="0.25">
      <c r="A54" s="268"/>
      <c r="B54" s="214">
        <v>85508</v>
      </c>
      <c r="C54" s="410"/>
      <c r="D54" s="112" t="s">
        <v>162</v>
      </c>
      <c r="E54" s="421">
        <f>SUM(E55+E56)</f>
        <v>2550874</v>
      </c>
      <c r="F54" s="421">
        <f>SUM(F55+F56)</f>
        <v>2550874</v>
      </c>
      <c r="G54" s="137">
        <f t="shared" si="0"/>
        <v>100</v>
      </c>
      <c r="H54" s="421">
        <f>SUM(H55+H56)</f>
        <v>2463875</v>
      </c>
      <c r="I54" s="139">
        <f t="shared" si="1"/>
        <v>96.58944346133913</v>
      </c>
      <c r="J54" s="140">
        <f t="shared" si="2"/>
        <v>96.58944346133913</v>
      </c>
      <c r="K54" s="212"/>
    </row>
    <row r="55" spans="1:11" ht="66.75" customHeight="1" x14ac:dyDescent="0.25">
      <c r="A55" s="268"/>
      <c r="B55" s="87"/>
      <c r="C55" s="999">
        <v>2320</v>
      </c>
      <c r="D55" s="1000" t="s">
        <v>163</v>
      </c>
      <c r="E55" s="1001">
        <v>111927</v>
      </c>
      <c r="F55" s="1135">
        <v>111927</v>
      </c>
      <c r="G55" s="1136">
        <f t="shared" si="0"/>
        <v>100</v>
      </c>
      <c r="H55" s="1251">
        <v>103209</v>
      </c>
      <c r="I55" s="1250">
        <f t="shared" si="1"/>
        <v>92.210994666166343</v>
      </c>
      <c r="J55" s="1037">
        <f t="shared" si="2"/>
        <v>92.210994666166343</v>
      </c>
      <c r="K55" s="1256"/>
    </row>
    <row r="56" spans="1:11" ht="20.25" customHeight="1" x14ac:dyDescent="0.25">
      <c r="A56" s="268"/>
      <c r="B56" s="87"/>
      <c r="C56" s="918"/>
      <c r="D56" s="112" t="s">
        <v>154</v>
      </c>
      <c r="E56" s="947">
        <f>SUM(E57:E69)</f>
        <v>2438947</v>
      </c>
      <c r="F56" s="1137">
        <f>SUM(F57:F69)</f>
        <v>2438947</v>
      </c>
      <c r="G56" s="1151">
        <f t="shared" si="0"/>
        <v>100</v>
      </c>
      <c r="H56" s="1137">
        <f>SUM(H57:H69)</f>
        <v>2360666</v>
      </c>
      <c r="I56" s="245">
        <f t="shared" ref="I56" si="5">SUM(H56/F56*100)</f>
        <v>96.790377158667241</v>
      </c>
      <c r="J56" s="245">
        <f t="shared" si="2"/>
        <v>96.790377158667241</v>
      </c>
      <c r="K56" s="1101"/>
    </row>
    <row r="57" spans="1:11" ht="13.8" x14ac:dyDescent="0.25">
      <c r="A57" s="268"/>
      <c r="B57" s="87"/>
      <c r="C57" s="955">
        <v>3110</v>
      </c>
      <c r="D57" s="283" t="s">
        <v>156</v>
      </c>
      <c r="E57" s="305">
        <v>1953720</v>
      </c>
      <c r="F57" s="305">
        <v>1953720</v>
      </c>
      <c r="G57" s="245">
        <f t="shared" si="0"/>
        <v>100</v>
      </c>
      <c r="H57" s="305">
        <v>1848326</v>
      </c>
      <c r="I57" s="245">
        <f t="shared" ref="I57:I69" si="6">SUM(H57/F57*100)</f>
        <v>94.605470589439633</v>
      </c>
      <c r="J57" s="245">
        <f t="shared" ref="J57:J65" si="7">SUM(H57/E57*100)</f>
        <v>94.605470589439633</v>
      </c>
      <c r="K57" s="285"/>
    </row>
    <row r="58" spans="1:11" ht="13.8" x14ac:dyDescent="0.25">
      <c r="A58" s="268"/>
      <c r="B58" s="87"/>
      <c r="C58" s="177">
        <v>4010</v>
      </c>
      <c r="D58" s="251" t="s">
        <v>39</v>
      </c>
      <c r="E58" s="179">
        <v>133065</v>
      </c>
      <c r="F58" s="179">
        <v>133065</v>
      </c>
      <c r="G58" s="180">
        <f t="shared" si="0"/>
        <v>100</v>
      </c>
      <c r="H58" s="179">
        <v>143032</v>
      </c>
      <c r="I58" s="180">
        <f t="shared" si="6"/>
        <v>107.49032427760869</v>
      </c>
      <c r="J58" s="181">
        <f t="shared" si="7"/>
        <v>107.49032427760869</v>
      </c>
      <c r="K58" s="286"/>
    </row>
    <row r="59" spans="1:11" ht="13.8" x14ac:dyDescent="0.25">
      <c r="A59" s="268"/>
      <c r="B59" s="87"/>
      <c r="C59" s="177">
        <v>4040</v>
      </c>
      <c r="D59" s="251" t="s">
        <v>41</v>
      </c>
      <c r="E59" s="179">
        <v>9636</v>
      </c>
      <c r="F59" s="179">
        <v>9636</v>
      </c>
      <c r="G59" s="180">
        <f t="shared" si="0"/>
        <v>100</v>
      </c>
      <c r="H59" s="179">
        <v>11959</v>
      </c>
      <c r="I59" s="180">
        <f t="shared" ref="I59" si="8">SUM(H59/F59*100)</f>
        <v>124.10751349107514</v>
      </c>
      <c r="J59" s="181">
        <f t="shared" ref="J59" si="9">SUM(H59/E59*100)</f>
        <v>124.10751349107514</v>
      </c>
      <c r="K59" s="286"/>
    </row>
    <row r="60" spans="1:11" ht="13.8" x14ac:dyDescent="0.25">
      <c r="A60" s="268"/>
      <c r="B60" s="87"/>
      <c r="C60" s="514">
        <v>4110</v>
      </c>
      <c r="D60" s="251" t="s">
        <v>42</v>
      </c>
      <c r="E60" s="470">
        <v>61463</v>
      </c>
      <c r="F60" s="470">
        <v>61463</v>
      </c>
      <c r="G60" s="220">
        <f t="shared" si="0"/>
        <v>100</v>
      </c>
      <c r="H60" s="179">
        <v>64155</v>
      </c>
      <c r="I60" s="180">
        <f t="shared" si="6"/>
        <v>104.37987081658883</v>
      </c>
      <c r="J60" s="181">
        <f t="shared" si="7"/>
        <v>104.37987081658883</v>
      </c>
      <c r="K60" s="286"/>
    </row>
    <row r="61" spans="1:11" ht="27.6" x14ac:dyDescent="0.25">
      <c r="A61" s="268"/>
      <c r="B61" s="87"/>
      <c r="C61" s="514">
        <v>4120</v>
      </c>
      <c r="D61" s="178" t="s">
        <v>286</v>
      </c>
      <c r="E61" s="470">
        <v>8745</v>
      </c>
      <c r="F61" s="470">
        <v>8745</v>
      </c>
      <c r="G61" s="220">
        <f t="shared" si="0"/>
        <v>100</v>
      </c>
      <c r="H61" s="179">
        <v>9128</v>
      </c>
      <c r="I61" s="180">
        <f t="shared" si="6"/>
        <v>104.37964551172098</v>
      </c>
      <c r="J61" s="181">
        <f t="shared" si="7"/>
        <v>104.37964551172098</v>
      </c>
      <c r="K61" s="286"/>
    </row>
    <row r="62" spans="1:11" ht="13.8" x14ac:dyDescent="0.25">
      <c r="A62" s="268"/>
      <c r="B62" s="87"/>
      <c r="C62" s="1884">
        <v>4170</v>
      </c>
      <c r="D62" s="1821" t="s">
        <v>45</v>
      </c>
      <c r="E62" s="1885">
        <v>214460</v>
      </c>
      <c r="F62" s="1885">
        <v>214460</v>
      </c>
      <c r="G62" s="1886">
        <f t="shared" si="0"/>
        <v>100</v>
      </c>
      <c r="H62" s="1802">
        <v>230391</v>
      </c>
      <c r="I62" s="1803">
        <f t="shared" si="6"/>
        <v>107.42842488109672</v>
      </c>
      <c r="J62" s="1803">
        <f t="shared" si="7"/>
        <v>107.42842488109672</v>
      </c>
      <c r="K62" s="1805"/>
    </row>
    <row r="63" spans="1:11" ht="13.8" x14ac:dyDescent="0.25">
      <c r="A63" s="268"/>
      <c r="B63" s="87"/>
      <c r="C63" s="1884">
        <v>4210</v>
      </c>
      <c r="D63" s="1821" t="s">
        <v>31</v>
      </c>
      <c r="E63" s="1885">
        <v>3500</v>
      </c>
      <c r="F63" s="1885">
        <v>3500</v>
      </c>
      <c r="G63" s="1886">
        <f t="shared" si="0"/>
        <v>100</v>
      </c>
      <c r="H63" s="1802">
        <v>3500</v>
      </c>
      <c r="I63" s="1803">
        <f t="shared" si="6"/>
        <v>100</v>
      </c>
      <c r="J63" s="1803">
        <f t="shared" si="7"/>
        <v>100</v>
      </c>
      <c r="K63" s="1805"/>
    </row>
    <row r="64" spans="1:11" ht="13.8" x14ac:dyDescent="0.25">
      <c r="A64" s="268"/>
      <c r="B64" s="87"/>
      <c r="C64" s="1884">
        <v>4220</v>
      </c>
      <c r="D64" s="1821" t="s">
        <v>157</v>
      </c>
      <c r="E64" s="1885">
        <v>500</v>
      </c>
      <c r="F64" s="1885">
        <v>500</v>
      </c>
      <c r="G64" s="1886">
        <f t="shared" si="0"/>
        <v>100</v>
      </c>
      <c r="H64" s="1802">
        <v>500</v>
      </c>
      <c r="I64" s="1803">
        <f t="shared" si="6"/>
        <v>100</v>
      </c>
      <c r="J64" s="1803">
        <f t="shared" si="7"/>
        <v>100</v>
      </c>
      <c r="K64" s="1805"/>
    </row>
    <row r="65" spans="1:11" ht="13.8" x14ac:dyDescent="0.25">
      <c r="A65" s="268"/>
      <c r="B65" s="87"/>
      <c r="C65" s="1884">
        <v>4280</v>
      </c>
      <c r="D65" s="1821" t="s">
        <v>31</v>
      </c>
      <c r="E65" s="1885">
        <v>260</v>
      </c>
      <c r="F65" s="1885">
        <v>260</v>
      </c>
      <c r="G65" s="1886">
        <f t="shared" si="0"/>
        <v>100</v>
      </c>
      <c r="H65" s="1802">
        <v>860</v>
      </c>
      <c r="I65" s="1803">
        <f t="shared" si="6"/>
        <v>330.76923076923077</v>
      </c>
      <c r="J65" s="1803">
        <f t="shared" si="7"/>
        <v>330.76923076923077</v>
      </c>
      <c r="K65" s="1805"/>
    </row>
    <row r="66" spans="1:11" ht="13.8" x14ac:dyDescent="0.25">
      <c r="A66" s="533"/>
      <c r="B66" s="1451"/>
      <c r="C66" s="1887">
        <v>4300</v>
      </c>
      <c r="D66" s="1773" t="s">
        <v>22</v>
      </c>
      <c r="E66" s="1888">
        <v>38180</v>
      </c>
      <c r="F66" s="1888">
        <v>38180</v>
      </c>
      <c r="G66" s="1889">
        <f>SUM(F66/E66*100)</f>
        <v>100</v>
      </c>
      <c r="H66" s="1863">
        <v>33230</v>
      </c>
      <c r="I66" s="1864">
        <f>SUM(H66/F66*100)</f>
        <v>87.035096909376648</v>
      </c>
      <c r="J66" s="1864">
        <f>SUM(H66/E66*100)</f>
        <v>87.035096909376648</v>
      </c>
      <c r="K66" s="1890"/>
    </row>
    <row r="67" spans="1:11" ht="13.8" x14ac:dyDescent="0.25">
      <c r="A67" s="268"/>
      <c r="B67" s="87"/>
      <c r="C67" s="955">
        <v>4410</v>
      </c>
      <c r="D67" s="283" t="s">
        <v>54</v>
      </c>
      <c r="E67" s="957">
        <v>8500</v>
      </c>
      <c r="F67" s="957">
        <v>8500</v>
      </c>
      <c r="G67" s="243">
        <f t="shared" si="0"/>
        <v>100</v>
      </c>
      <c r="H67" s="305">
        <v>8500</v>
      </c>
      <c r="I67" s="245">
        <f t="shared" si="6"/>
        <v>100</v>
      </c>
      <c r="J67" s="245">
        <f>SUM(H67/E67*100)</f>
        <v>100</v>
      </c>
      <c r="K67" s="285"/>
    </row>
    <row r="68" spans="1:11" ht="13.8" x14ac:dyDescent="0.25">
      <c r="A68" s="268"/>
      <c r="B68" s="87"/>
      <c r="C68" s="514">
        <v>4440</v>
      </c>
      <c r="D68" s="251" t="s">
        <v>55</v>
      </c>
      <c r="E68" s="470">
        <v>4918</v>
      </c>
      <c r="F68" s="470">
        <v>4918</v>
      </c>
      <c r="G68" s="220">
        <f t="shared" si="0"/>
        <v>100</v>
      </c>
      <c r="H68" s="179">
        <v>5085</v>
      </c>
      <c r="I68" s="180">
        <f t="shared" si="6"/>
        <v>103.39568930459538</v>
      </c>
      <c r="J68" s="180">
        <f>SUM(H68/E68*100)</f>
        <v>103.39568930459538</v>
      </c>
      <c r="K68" s="286"/>
    </row>
    <row r="69" spans="1:11" ht="31.5" customHeight="1" x14ac:dyDescent="0.25">
      <c r="A69" s="533"/>
      <c r="B69" s="496"/>
      <c r="C69" s="860">
        <v>4700</v>
      </c>
      <c r="D69" s="515" t="s">
        <v>60</v>
      </c>
      <c r="E69" s="902">
        <v>2000</v>
      </c>
      <c r="F69" s="902">
        <v>2000</v>
      </c>
      <c r="G69" s="766">
        <f t="shared" si="0"/>
        <v>100</v>
      </c>
      <c r="H69" s="530">
        <v>2000</v>
      </c>
      <c r="I69" s="492">
        <f t="shared" si="6"/>
        <v>100</v>
      </c>
      <c r="J69" s="492">
        <f>SUM(H69/E69*100)</f>
        <v>100</v>
      </c>
      <c r="K69" s="903"/>
    </row>
    <row r="70" spans="1:11" x14ac:dyDescent="0.25">
      <c r="B70" s="11"/>
      <c r="C70" s="12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B71" s="11"/>
      <c r="C71" s="12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B72" s="11"/>
      <c r="C72" s="12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B73" s="11"/>
      <c r="C73" s="12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B74" s="11"/>
      <c r="C74" s="12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B75" s="11"/>
      <c r="C75" s="12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B76" s="11"/>
      <c r="C76" s="12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B77" s="11"/>
      <c r="C77" s="12"/>
      <c r="D77" s="11"/>
      <c r="E77" s="11"/>
      <c r="F77" s="11"/>
      <c r="G77" s="11"/>
      <c r="H77" s="11"/>
      <c r="I77" s="11"/>
      <c r="J77" s="11"/>
      <c r="K77" s="11"/>
    </row>
  </sheetData>
  <sheetProtection selectLockedCells="1" selectUnlockedCells="1"/>
  <mergeCells count="1">
    <mergeCell ref="D6:D8"/>
  </mergeCells>
  <printOptions horizontalCentered="1"/>
  <pageMargins left="0.70866141732283472" right="0.70866141732283472" top="0.98425196850393704" bottom="0.70866141732283472" header="0" footer="0"/>
  <pageSetup paperSize="9" scale="84" firstPageNumber="0" fitToHeight="0" orientation="landscape" r:id="rId1"/>
  <headerFooter alignWithMargins="0"/>
  <rowBreaks count="2" manualBreakCount="2">
    <brk id="41" max="10" man="1"/>
    <brk id="66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2" zoomScale="101" zoomScaleNormal="101" workbookViewId="0">
      <selection activeCell="I22" sqref="I22:J22"/>
    </sheetView>
  </sheetViews>
  <sheetFormatPr defaultColWidth="9.109375" defaultRowHeight="13.2" x14ac:dyDescent="0.25"/>
  <cols>
    <col min="1" max="1" width="5.33203125" style="1" customWidth="1"/>
    <col min="2" max="2" width="7.5546875" style="1" customWidth="1"/>
    <col min="3" max="3" width="5.6640625" style="2" customWidth="1"/>
    <col min="4" max="4" width="45.109375" style="3" customWidth="1"/>
    <col min="5" max="5" width="14.6640625" style="3" customWidth="1"/>
    <col min="6" max="6" width="14.6640625" style="1" customWidth="1"/>
    <col min="7" max="7" width="10.5546875" style="1" customWidth="1"/>
    <col min="8" max="8" width="14.6640625" style="1" customWidth="1"/>
    <col min="9" max="10" width="9.33203125" style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51"/>
      <c r="I1" s="51"/>
      <c r="J1" s="52"/>
      <c r="K1" s="49"/>
    </row>
    <row r="2" spans="1:11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52"/>
      <c r="K2" s="49"/>
    </row>
    <row r="3" spans="1:11" ht="13.8" x14ac:dyDescent="0.25">
      <c r="A3" s="49"/>
      <c r="B3" s="49"/>
      <c r="C3" s="50"/>
      <c r="D3" s="49"/>
      <c r="E3" s="49"/>
      <c r="F3" s="49"/>
      <c r="G3" s="49"/>
      <c r="H3" s="51"/>
      <c r="I3" s="51"/>
      <c r="J3" s="52"/>
      <c r="K3" s="49"/>
    </row>
    <row r="4" spans="1:11" ht="13.8" x14ac:dyDescent="0.25">
      <c r="A4" s="49"/>
      <c r="B4" s="49"/>
      <c r="C4" s="50"/>
      <c r="D4" s="91" t="s">
        <v>293</v>
      </c>
      <c r="E4" s="91"/>
      <c r="F4" s="49"/>
      <c r="G4" s="49"/>
      <c r="H4" s="49"/>
      <c r="I4" s="49"/>
      <c r="J4" s="52"/>
      <c r="K4" s="49"/>
    </row>
    <row r="5" spans="1:11" ht="14.4" thickBot="1" x14ac:dyDescent="0.3">
      <c r="A5" s="49"/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1" ht="14.4" thickBot="1" x14ac:dyDescent="0.3">
      <c r="A6" s="57"/>
      <c r="B6" s="92"/>
      <c r="C6" s="59"/>
      <c r="D6" s="1973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1" ht="15" thickTop="1" thickBot="1" x14ac:dyDescent="0.3">
      <c r="A7" s="63" t="s">
        <v>6</v>
      </c>
      <c r="B7" s="65" t="s">
        <v>7</v>
      </c>
      <c r="C7" s="65" t="s">
        <v>8</v>
      </c>
      <c r="D7" s="1973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1" ht="15" thickTop="1" thickBot="1" x14ac:dyDescent="0.3">
      <c r="A8" s="145"/>
      <c r="B8" s="65"/>
      <c r="C8" s="65"/>
      <c r="D8" s="1973"/>
      <c r="E8" s="66" t="s">
        <v>262</v>
      </c>
      <c r="F8" s="67" t="s">
        <v>277</v>
      </c>
      <c r="G8" s="67" t="s">
        <v>16</v>
      </c>
      <c r="H8" s="67" t="s">
        <v>278</v>
      </c>
      <c r="I8" s="67" t="s">
        <v>16</v>
      </c>
      <c r="J8" s="67" t="s">
        <v>16</v>
      </c>
      <c r="K8" s="70"/>
    </row>
    <row r="9" spans="1:11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1" s="20" customFormat="1" ht="46.5" customHeight="1" thickTop="1" x14ac:dyDescent="0.25">
      <c r="A10" s="617">
        <v>900</v>
      </c>
      <c r="B10" s="612"/>
      <c r="C10" s="612"/>
      <c r="D10" s="613" t="s">
        <v>183</v>
      </c>
      <c r="E10" s="614">
        <f>SUM(E11+E23)</f>
        <v>62000</v>
      </c>
      <c r="F10" s="614">
        <f>SUM(F11+F23)</f>
        <v>62000</v>
      </c>
      <c r="G10" s="615">
        <f>SUM(F10/E10*100)</f>
        <v>100</v>
      </c>
      <c r="H10" s="614">
        <f>SUM(H11+H23)</f>
        <v>80000</v>
      </c>
      <c r="I10" s="425">
        <f>SUM(H10/F10*100)</f>
        <v>129.03225806451613</v>
      </c>
      <c r="J10" s="425">
        <f>SUM(H10/E10*100)</f>
        <v>129.03225806451613</v>
      </c>
      <c r="K10" s="618"/>
    </row>
    <row r="11" spans="1:11" s="10" customFormat="1" ht="40.5" customHeight="1" x14ac:dyDescent="0.25">
      <c r="A11" s="619"/>
      <c r="B11" s="410">
        <v>90019</v>
      </c>
      <c r="C11" s="410"/>
      <c r="D11" s="304" t="s">
        <v>184</v>
      </c>
      <c r="E11" s="138">
        <f>SUM(E16+E22)</f>
        <v>62000</v>
      </c>
      <c r="F11" s="138">
        <f>SUM(F16+F22)</f>
        <v>62000</v>
      </c>
      <c r="G11" s="139">
        <f>SUM(F11/E11*100)</f>
        <v>100</v>
      </c>
      <c r="H11" s="138">
        <f>SUM(H16+H22)</f>
        <v>80000</v>
      </c>
      <c r="I11" s="139">
        <f>SUM(H11/F11*100)</f>
        <v>129.03225806451613</v>
      </c>
      <c r="J11" s="139">
        <f>SUM(H11/E11*100)</f>
        <v>129.03225806451613</v>
      </c>
      <c r="K11" s="212"/>
    </row>
    <row r="12" spans="1:11" s="10" customFormat="1" ht="15" hidden="1" customHeight="1" x14ac:dyDescent="0.25">
      <c r="A12" s="168"/>
      <c r="B12" s="535"/>
      <c r="C12" s="410"/>
      <c r="D12" s="304" t="s">
        <v>35</v>
      </c>
      <c r="E12" s="138">
        <f>SUM(E13:E15)</f>
        <v>0</v>
      </c>
      <c r="F12" s="138">
        <f>SUM(F13:F15)</f>
        <v>0</v>
      </c>
      <c r="G12" s="139" t="e">
        <f>SUM(F12/E12*100)</f>
        <v>#DIV/0!</v>
      </c>
      <c r="H12" s="138">
        <f>SUM(H13:H15)</f>
        <v>0</v>
      </c>
      <c r="I12" s="139" t="e">
        <f>SUM(H12/F12*100)</f>
        <v>#DIV/0!</v>
      </c>
      <c r="J12" s="139" t="e">
        <f>SUM(H12/E12*100)</f>
        <v>#DIV/0!</v>
      </c>
      <c r="K12" s="212"/>
    </row>
    <row r="13" spans="1:11" s="10" customFormat="1" ht="12.75" hidden="1" customHeight="1" x14ac:dyDescent="0.25">
      <c r="A13" s="168"/>
      <c r="B13" s="464"/>
      <c r="C13" s="472">
        <v>4270</v>
      </c>
      <c r="D13" s="616" t="s">
        <v>47</v>
      </c>
      <c r="E13" s="165"/>
      <c r="F13" s="165"/>
      <c r="G13" s="166" t="e">
        <f t="shared" ref="G13:G27" si="0">SUM(F13/E13*100)</f>
        <v>#DIV/0!</v>
      </c>
      <c r="H13" s="165"/>
      <c r="I13" s="166" t="e">
        <f t="shared" ref="I13:I24" si="1">SUM(H13/F13*100)</f>
        <v>#DIV/0!</v>
      </c>
      <c r="J13" s="166" t="e">
        <f t="shared" ref="J13:J24" si="2">SUM(H13/E13*100)</f>
        <v>#DIV/0!</v>
      </c>
      <c r="K13" s="167"/>
    </row>
    <row r="14" spans="1:11" s="10" customFormat="1" ht="12.75" hidden="1" customHeight="1" x14ac:dyDescent="0.25">
      <c r="A14" s="168"/>
      <c r="B14" s="464"/>
      <c r="C14" s="472">
        <v>6060</v>
      </c>
      <c r="D14" s="520" t="s">
        <v>62</v>
      </c>
      <c r="E14" s="165"/>
      <c r="F14" s="165"/>
      <c r="G14" s="166" t="e">
        <f t="shared" si="0"/>
        <v>#DIV/0!</v>
      </c>
      <c r="H14" s="165"/>
      <c r="I14" s="166" t="e">
        <f t="shared" si="1"/>
        <v>#DIV/0!</v>
      </c>
      <c r="J14" s="166" t="e">
        <f t="shared" si="2"/>
        <v>#DIV/0!</v>
      </c>
      <c r="K14" s="167"/>
    </row>
    <row r="15" spans="1:11" s="10" customFormat="1" ht="12.75" hidden="1" customHeight="1" x14ac:dyDescent="0.25">
      <c r="A15" s="168"/>
      <c r="B15" s="464"/>
      <c r="C15" s="472">
        <v>6069</v>
      </c>
      <c r="D15" s="520" t="s">
        <v>62</v>
      </c>
      <c r="E15" s="165"/>
      <c r="F15" s="165"/>
      <c r="G15" s="166"/>
      <c r="H15" s="165"/>
      <c r="I15" s="166"/>
      <c r="J15" s="166"/>
      <c r="K15" s="167"/>
    </row>
    <row r="16" spans="1:11" s="22" customFormat="1" ht="15" customHeight="1" x14ac:dyDescent="0.25">
      <c r="A16" s="546"/>
      <c r="B16" s="151"/>
      <c r="C16" s="478"/>
      <c r="D16" s="138" t="s">
        <v>136</v>
      </c>
      <c r="E16" s="138">
        <f>SUM(E17:E21)</f>
        <v>37000</v>
      </c>
      <c r="F16" s="138">
        <f>SUM(F17:F21)</f>
        <v>37000</v>
      </c>
      <c r="G16" s="236">
        <f t="shared" si="0"/>
        <v>100</v>
      </c>
      <c r="H16" s="138">
        <f>SUM(H17:H21)</f>
        <v>80000</v>
      </c>
      <c r="I16" s="236">
        <f t="shared" si="1"/>
        <v>216.21621621621622</v>
      </c>
      <c r="J16" s="236">
        <f t="shared" si="2"/>
        <v>216.21621621621622</v>
      </c>
      <c r="K16" s="237"/>
    </row>
    <row r="17" spans="1:11" s="22" customFormat="1" ht="77.25" customHeight="1" x14ac:dyDescent="0.25">
      <c r="A17" s="546"/>
      <c r="B17" s="151"/>
      <c r="C17" s="831">
        <v>2360</v>
      </c>
      <c r="D17" s="832" t="s">
        <v>73</v>
      </c>
      <c r="E17" s="827">
        <v>4000</v>
      </c>
      <c r="F17" s="827">
        <v>4000</v>
      </c>
      <c r="G17" s="825">
        <f t="shared" si="0"/>
        <v>100</v>
      </c>
      <c r="H17" s="827">
        <v>5000</v>
      </c>
      <c r="I17" s="825">
        <f t="shared" si="1"/>
        <v>125</v>
      </c>
      <c r="J17" s="825">
        <f t="shared" si="2"/>
        <v>125</v>
      </c>
      <c r="K17" s="856"/>
    </row>
    <row r="18" spans="1:11" s="22" customFormat="1" ht="15" customHeight="1" x14ac:dyDescent="0.25">
      <c r="A18" s="546"/>
      <c r="B18" s="151"/>
      <c r="C18" s="266" t="s">
        <v>220</v>
      </c>
      <c r="D18" s="358" t="s">
        <v>219</v>
      </c>
      <c r="E18" s="179">
        <v>7000</v>
      </c>
      <c r="F18" s="179">
        <v>7000</v>
      </c>
      <c r="G18" s="427">
        <f t="shared" si="0"/>
        <v>100</v>
      </c>
      <c r="H18" s="179">
        <v>5000</v>
      </c>
      <c r="I18" s="427">
        <f>SUM(H18/F18*100)</f>
        <v>71.428571428571431</v>
      </c>
      <c r="J18" s="427">
        <f>SUM(H18/E18*100)</f>
        <v>71.428571428571431</v>
      </c>
      <c r="K18" s="551"/>
    </row>
    <row r="19" spans="1:11" s="22" customFormat="1" ht="12.75" customHeight="1" x14ac:dyDescent="0.25">
      <c r="A19" s="546"/>
      <c r="B19" s="151"/>
      <c r="C19" s="266">
        <v>4210</v>
      </c>
      <c r="D19" s="251" t="s">
        <v>31</v>
      </c>
      <c r="E19" s="179">
        <v>7000</v>
      </c>
      <c r="F19" s="179">
        <v>7000</v>
      </c>
      <c r="G19" s="427">
        <f t="shared" si="0"/>
        <v>100</v>
      </c>
      <c r="H19" s="179">
        <v>20000</v>
      </c>
      <c r="I19" s="427">
        <f t="shared" si="1"/>
        <v>285.71428571428572</v>
      </c>
      <c r="J19" s="427">
        <f t="shared" si="2"/>
        <v>285.71428571428572</v>
      </c>
      <c r="K19" s="551"/>
    </row>
    <row r="20" spans="1:11" s="22" customFormat="1" ht="12.75" customHeight="1" x14ac:dyDescent="0.25">
      <c r="A20" s="546"/>
      <c r="B20" s="151"/>
      <c r="C20" s="266">
        <v>4300</v>
      </c>
      <c r="D20" s="247" t="s">
        <v>22</v>
      </c>
      <c r="E20" s="179">
        <v>15000</v>
      </c>
      <c r="F20" s="179">
        <v>15000</v>
      </c>
      <c r="G20" s="427">
        <f t="shared" si="0"/>
        <v>100</v>
      </c>
      <c r="H20" s="179">
        <v>46000</v>
      </c>
      <c r="I20" s="427">
        <f t="shared" si="1"/>
        <v>306.66666666666669</v>
      </c>
      <c r="J20" s="427">
        <f t="shared" si="2"/>
        <v>306.66666666666669</v>
      </c>
      <c r="K20" s="551"/>
    </row>
    <row r="21" spans="1:11" s="22" customFormat="1" ht="31.5" customHeight="1" x14ac:dyDescent="0.25">
      <c r="A21" s="546"/>
      <c r="B21" s="151"/>
      <c r="C21" s="266">
        <v>4700</v>
      </c>
      <c r="D21" s="178" t="s">
        <v>60</v>
      </c>
      <c r="E21" s="179">
        <v>4000</v>
      </c>
      <c r="F21" s="179">
        <v>4000</v>
      </c>
      <c r="G21" s="427">
        <f t="shared" si="0"/>
        <v>100</v>
      </c>
      <c r="H21" s="179">
        <v>4000</v>
      </c>
      <c r="I21" s="427">
        <f t="shared" si="1"/>
        <v>100</v>
      </c>
      <c r="J21" s="427">
        <f t="shared" si="2"/>
        <v>100</v>
      </c>
      <c r="K21" s="551"/>
    </row>
    <row r="22" spans="1:11" s="22" customFormat="1" ht="35.25" customHeight="1" x14ac:dyDescent="0.25">
      <c r="A22" s="910"/>
      <c r="B22" s="1137"/>
      <c r="C22" s="860">
        <v>6060</v>
      </c>
      <c r="D22" s="526" t="s">
        <v>274</v>
      </c>
      <c r="E22" s="530">
        <v>25000</v>
      </c>
      <c r="F22" s="530">
        <v>25000</v>
      </c>
      <c r="G22" s="491">
        <f t="shared" si="0"/>
        <v>100</v>
      </c>
      <c r="H22" s="530"/>
      <c r="I22" s="1252">
        <f t="shared" ref="I22" si="3">SUM(H22/F22*100)</f>
        <v>0</v>
      </c>
      <c r="J22" s="1252">
        <f t="shared" ref="J22" si="4">SUM(H22/E22*100)</f>
        <v>0</v>
      </c>
      <c r="K22" s="1138"/>
    </row>
    <row r="23" spans="1:11" s="22" customFormat="1" ht="15" hidden="1" customHeight="1" x14ac:dyDescent="0.25">
      <c r="A23" s="546"/>
      <c r="B23" s="1370">
        <v>90095</v>
      </c>
      <c r="C23" s="1371"/>
      <c r="D23" s="1266" t="s">
        <v>71</v>
      </c>
      <c r="E23" s="1266">
        <f>SUM(E24+E25)</f>
        <v>0</v>
      </c>
      <c r="F23" s="1266">
        <f>SUM(F24+F25)</f>
        <v>0</v>
      </c>
      <c r="G23" s="1266" t="e">
        <f t="shared" si="0"/>
        <v>#DIV/0!</v>
      </c>
      <c r="H23" s="1266">
        <f>SUM(H24+H25)</f>
        <v>0</v>
      </c>
      <c r="I23" s="1372" t="e">
        <f>SUM(H23/F23*100)</f>
        <v>#DIV/0!</v>
      </c>
      <c r="J23" s="1372" t="e">
        <f>SUM(H23/E23*100)</f>
        <v>#DIV/0!</v>
      </c>
      <c r="K23" s="1373"/>
    </row>
    <row r="24" spans="1:11" s="22" customFormat="1" ht="66" hidden="1" customHeight="1" x14ac:dyDescent="0.25">
      <c r="A24" s="910"/>
      <c r="B24" s="960"/>
      <c r="C24" s="499">
        <v>2710</v>
      </c>
      <c r="D24" s="501" t="s">
        <v>98</v>
      </c>
      <c r="E24" s="750"/>
      <c r="F24" s="750"/>
      <c r="G24" s="941" t="e">
        <f t="shared" si="0"/>
        <v>#DIV/0!</v>
      </c>
      <c r="H24" s="750"/>
      <c r="I24" s="941" t="e">
        <f t="shared" si="1"/>
        <v>#DIV/0!</v>
      </c>
      <c r="J24" s="941" t="e">
        <f t="shared" si="2"/>
        <v>#DIV/0!</v>
      </c>
      <c r="K24" s="961"/>
    </row>
    <row r="25" spans="1:11" s="22" customFormat="1" ht="18.75" hidden="1" customHeight="1" x14ac:dyDescent="0.25">
      <c r="A25" s="546"/>
      <c r="B25" s="238"/>
      <c r="C25" s="958"/>
      <c r="D25" s="497" t="s">
        <v>136</v>
      </c>
      <c r="E25" s="205">
        <f>SUM(E26:E27)</f>
        <v>0</v>
      </c>
      <c r="F25" s="205">
        <f>SUM(F26:F27)</f>
        <v>0</v>
      </c>
      <c r="G25" s="205" t="e">
        <f t="shared" si="0"/>
        <v>#DIV/0!</v>
      </c>
      <c r="H25" s="205">
        <f>SUM(H26:H27)</f>
        <v>0</v>
      </c>
      <c r="I25" s="940" t="e">
        <f>SUM(H25/F25*100)</f>
        <v>#DIV/0!</v>
      </c>
      <c r="J25" s="940" t="e">
        <f>SUM(H25/E25*100)</f>
        <v>#DIV/0!</v>
      </c>
      <c r="K25" s="959"/>
    </row>
    <row r="26" spans="1:11" ht="27.6" hidden="1" x14ac:dyDescent="0.25">
      <c r="A26" s="199"/>
      <c r="B26" s="200"/>
      <c r="C26" s="824">
        <v>6067</v>
      </c>
      <c r="D26" s="914" t="s">
        <v>62</v>
      </c>
      <c r="E26" s="827"/>
      <c r="F26" s="827"/>
      <c r="G26" s="825" t="e">
        <f t="shared" si="0"/>
        <v>#DIV/0!</v>
      </c>
      <c r="H26" s="827"/>
      <c r="I26" s="825"/>
      <c r="J26" s="825"/>
      <c r="K26" s="856"/>
    </row>
    <row r="27" spans="1:11" ht="28.2" hidden="1" thickBot="1" x14ac:dyDescent="0.3">
      <c r="A27" s="230"/>
      <c r="B27" s="252"/>
      <c r="C27" s="123">
        <v>6069</v>
      </c>
      <c r="D27" s="253" t="s">
        <v>62</v>
      </c>
      <c r="E27" s="127"/>
      <c r="F27" s="127"/>
      <c r="G27" s="225" t="e">
        <f t="shared" si="0"/>
        <v>#DIV/0!</v>
      </c>
      <c r="H27" s="127"/>
      <c r="I27" s="225"/>
      <c r="J27" s="225"/>
      <c r="K27" s="935"/>
    </row>
  </sheetData>
  <sheetProtection selectLockedCells="1" selectUnlockedCells="1"/>
  <mergeCells count="1">
    <mergeCell ref="D6:D8"/>
  </mergeCells>
  <phoneticPr fontId="11" type="noConversion"/>
  <pageMargins left="0.70866141732283472" right="0.70866141732283472" top="0.98425196850393704" bottom="0.70866141732283472" header="0" footer="0"/>
  <pageSetup paperSize="9" scale="85" firstPageNumber="0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99" zoomScaleNormal="99" workbookViewId="0">
      <pane xSplit="3" ySplit="9" topLeftCell="D15" activePane="bottomRight" state="frozen"/>
      <selection pane="topRight" activeCell="D1" sqref="D1"/>
      <selection pane="bottomLeft" activeCell="A10" sqref="A10"/>
      <selection pane="bottomRight" activeCell="D5" sqref="D5"/>
    </sheetView>
  </sheetViews>
  <sheetFormatPr defaultColWidth="9.109375" defaultRowHeight="13.2" x14ac:dyDescent="0.25"/>
  <cols>
    <col min="1" max="1" width="5.33203125" style="1" customWidth="1"/>
    <col min="2" max="2" width="7.5546875" style="1" customWidth="1"/>
    <col min="3" max="3" width="7.109375" style="2" customWidth="1"/>
    <col min="4" max="4" width="44.6640625" style="3" customWidth="1"/>
    <col min="5" max="5" width="14.6640625" style="3" customWidth="1"/>
    <col min="6" max="6" width="14.6640625" style="1" customWidth="1"/>
    <col min="7" max="7" width="10.5546875" style="1" customWidth="1"/>
    <col min="8" max="8" width="14.6640625" style="1" customWidth="1"/>
    <col min="9" max="10" width="9.33203125" style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51"/>
      <c r="I1" s="51"/>
      <c r="J1" s="52"/>
      <c r="K1" s="49"/>
    </row>
    <row r="2" spans="1:11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52"/>
      <c r="K2" s="49"/>
    </row>
    <row r="3" spans="1:11" ht="13.8" x14ac:dyDescent="0.25">
      <c r="A3" s="49"/>
      <c r="B3" s="49"/>
      <c r="C3" s="50"/>
      <c r="D3" s="49"/>
      <c r="E3" s="49"/>
      <c r="F3" s="49"/>
      <c r="G3" s="49"/>
      <c r="H3" s="51"/>
      <c r="I3" s="51"/>
      <c r="J3" s="52"/>
      <c r="K3" s="49"/>
    </row>
    <row r="4" spans="1:11" ht="13.8" x14ac:dyDescent="0.25">
      <c r="A4" s="49"/>
      <c r="B4" s="49"/>
      <c r="C4" s="50"/>
      <c r="D4" s="91" t="s">
        <v>294</v>
      </c>
      <c r="E4" s="91"/>
      <c r="F4" s="49"/>
      <c r="G4" s="49"/>
      <c r="H4" s="49"/>
      <c r="I4" s="49"/>
      <c r="J4" s="52"/>
      <c r="K4" s="49"/>
    </row>
    <row r="5" spans="1:11" ht="13.8" x14ac:dyDescent="0.25">
      <c r="A5" s="49"/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1" ht="13.8" x14ac:dyDescent="0.25">
      <c r="A6" s="57"/>
      <c r="B6" s="92"/>
      <c r="C6" s="59"/>
      <c r="D6" s="1973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1" ht="13.8" x14ac:dyDescent="0.25">
      <c r="A7" s="63" t="s">
        <v>6</v>
      </c>
      <c r="B7" s="65" t="s">
        <v>7</v>
      </c>
      <c r="C7" s="65" t="s">
        <v>8</v>
      </c>
      <c r="D7" s="1973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1" ht="13.8" x14ac:dyDescent="0.25">
      <c r="A8" s="145"/>
      <c r="B8" s="65"/>
      <c r="C8" s="65"/>
      <c r="D8" s="1973"/>
      <c r="E8" s="66" t="s">
        <v>262</v>
      </c>
      <c r="F8" s="67" t="s">
        <v>277</v>
      </c>
      <c r="G8" s="67" t="s">
        <v>16</v>
      </c>
      <c r="H8" s="67" t="s">
        <v>278</v>
      </c>
      <c r="I8" s="67" t="s">
        <v>16</v>
      </c>
      <c r="J8" s="67" t="s">
        <v>16</v>
      </c>
      <c r="K8" s="70"/>
    </row>
    <row r="9" spans="1:11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1" s="20" customFormat="1" ht="31.5" customHeight="1" thickTop="1" thickBot="1" x14ac:dyDescent="0.3">
      <c r="A10" s="256">
        <v>921</v>
      </c>
      <c r="B10" s="257"/>
      <c r="C10" s="257"/>
      <c r="D10" s="338" t="s">
        <v>185</v>
      </c>
      <c r="E10" s="790">
        <f>SUM(E11+E13)</f>
        <v>97000</v>
      </c>
      <c r="F10" s="620">
        <f>SUM(F11+F13)</f>
        <v>97000</v>
      </c>
      <c r="G10" s="88">
        <f t="shared" ref="G10:G26" si="0">SUM(F10/E10*100)</f>
        <v>100</v>
      </c>
      <c r="H10" s="378">
        <f>SUM(H11+H13)</f>
        <v>76000</v>
      </c>
      <c r="I10" s="47">
        <f t="shared" ref="I10:I23" si="1">SUM(H10/F10*100)</f>
        <v>78.350515463917532</v>
      </c>
      <c r="J10" s="47">
        <f t="shared" ref="J10:J23" si="2">SUM(H10/E10*100)</f>
        <v>78.350515463917532</v>
      </c>
      <c r="K10" s="281"/>
    </row>
    <row r="11" spans="1:11" s="10" customFormat="1" ht="15" customHeight="1" x14ac:dyDescent="0.25">
      <c r="A11" s="168"/>
      <c r="B11" s="524">
        <v>92116</v>
      </c>
      <c r="C11" s="524"/>
      <c r="D11" s="210" t="s">
        <v>186</v>
      </c>
      <c r="E11" s="433">
        <f>SUM(E12)</f>
        <v>15000</v>
      </c>
      <c r="F11" s="205">
        <f>SUM(F12)</f>
        <v>15000</v>
      </c>
      <c r="G11" s="206">
        <f t="shared" si="0"/>
        <v>100</v>
      </c>
      <c r="H11" s="205">
        <f>SUM(H12)</f>
        <v>16000</v>
      </c>
      <c r="I11" s="206">
        <f t="shared" si="1"/>
        <v>106.66666666666667</v>
      </c>
      <c r="J11" s="206">
        <f t="shared" si="2"/>
        <v>106.66666666666667</v>
      </c>
      <c r="K11" s="208"/>
    </row>
    <row r="12" spans="1:11" s="10" customFormat="1" ht="63.75" customHeight="1" x14ac:dyDescent="0.25">
      <c r="A12" s="168"/>
      <c r="B12" s="464"/>
      <c r="C12" s="464">
        <v>2310</v>
      </c>
      <c r="D12" s="148" t="s">
        <v>146</v>
      </c>
      <c r="E12" s="435">
        <v>15000</v>
      </c>
      <c r="F12" s="435">
        <v>15000</v>
      </c>
      <c r="G12" s="152">
        <f t="shared" si="0"/>
        <v>100</v>
      </c>
      <c r="H12" s="151">
        <v>16000</v>
      </c>
      <c r="I12" s="152">
        <f t="shared" si="1"/>
        <v>106.66666666666667</v>
      </c>
      <c r="J12" s="152">
        <f t="shared" si="2"/>
        <v>106.66666666666667</v>
      </c>
      <c r="K12" s="154"/>
    </row>
    <row r="13" spans="1:11" s="9" customFormat="1" ht="15" customHeight="1" x14ac:dyDescent="0.25">
      <c r="A13" s="143"/>
      <c r="B13" s="410">
        <v>92195</v>
      </c>
      <c r="C13" s="410"/>
      <c r="D13" s="112" t="s">
        <v>71</v>
      </c>
      <c r="E13" s="236">
        <f>SUM(E14+E15+E18)</f>
        <v>82000</v>
      </c>
      <c r="F13" s="138">
        <f>SUM(F14+F15+F18)</f>
        <v>82000</v>
      </c>
      <c r="G13" s="139">
        <f t="shared" si="0"/>
        <v>100</v>
      </c>
      <c r="H13" s="138">
        <f>SUM(H14+H15+H18)</f>
        <v>60000</v>
      </c>
      <c r="I13" s="139">
        <f t="shared" si="1"/>
        <v>73.170731707317074</v>
      </c>
      <c r="J13" s="139">
        <f t="shared" si="2"/>
        <v>73.170731707317074</v>
      </c>
      <c r="K13" s="212"/>
    </row>
    <row r="14" spans="1:11" s="9" customFormat="1" ht="64.5" hidden="1" customHeight="1" x14ac:dyDescent="0.25">
      <c r="A14" s="143"/>
      <c r="B14" s="373"/>
      <c r="C14" s="480">
        <v>2329</v>
      </c>
      <c r="D14" s="471" t="s">
        <v>163</v>
      </c>
      <c r="E14" s="228"/>
      <c r="F14" s="117"/>
      <c r="G14" s="118" t="e">
        <f t="shared" si="0"/>
        <v>#DIV/0!</v>
      </c>
      <c r="H14" s="117"/>
      <c r="I14" s="747" t="e">
        <f t="shared" si="1"/>
        <v>#DIV/0!</v>
      </c>
      <c r="J14" s="747" t="e">
        <f t="shared" si="2"/>
        <v>#DIV/0!</v>
      </c>
      <c r="K14" s="748"/>
    </row>
    <row r="15" spans="1:11" s="9" customFormat="1" ht="78.75" customHeight="1" x14ac:dyDescent="0.25">
      <c r="A15" s="739"/>
      <c r="B15" s="1160"/>
      <c r="C15" s="746" t="s">
        <v>72</v>
      </c>
      <c r="D15" s="1161" t="s">
        <v>73</v>
      </c>
      <c r="E15" s="1162">
        <v>82000</v>
      </c>
      <c r="F15" s="1162">
        <v>82000</v>
      </c>
      <c r="G15" s="1151">
        <f t="shared" si="0"/>
        <v>100</v>
      </c>
      <c r="H15" s="1137">
        <v>60000</v>
      </c>
      <c r="I15" s="1151">
        <f t="shared" si="1"/>
        <v>73.170731707317074</v>
      </c>
      <c r="J15" s="1151">
        <f t="shared" si="2"/>
        <v>73.170731707317074</v>
      </c>
      <c r="K15" s="1152"/>
    </row>
    <row r="16" spans="1:11" s="22" customFormat="1" ht="15" hidden="1" customHeight="1" x14ac:dyDescent="0.25">
      <c r="A16" s="546"/>
      <c r="B16" s="151"/>
      <c r="C16" s="1158">
        <v>4307</v>
      </c>
      <c r="D16" s="751" t="s">
        <v>22</v>
      </c>
      <c r="E16" s="305"/>
      <c r="F16" s="305"/>
      <c r="G16" s="431" t="e">
        <f t="shared" si="0"/>
        <v>#DIV/0!</v>
      </c>
      <c r="H16" s="305"/>
      <c r="I16" s="431" t="e">
        <f t="shared" si="1"/>
        <v>#DIV/0!</v>
      </c>
      <c r="J16" s="431" t="e">
        <f t="shared" si="2"/>
        <v>#DIV/0!</v>
      </c>
      <c r="K16" s="1159"/>
    </row>
    <row r="17" spans="1:11" s="22" customFormat="1" ht="15" hidden="1" customHeight="1" x14ac:dyDescent="0.25">
      <c r="A17" s="546"/>
      <c r="B17" s="151"/>
      <c r="C17" s="437" t="s">
        <v>195</v>
      </c>
      <c r="D17" s="621" t="s">
        <v>22</v>
      </c>
      <c r="E17" s="151"/>
      <c r="F17" s="151"/>
      <c r="G17" s="435" t="e">
        <f t="shared" si="0"/>
        <v>#DIV/0!</v>
      </c>
      <c r="H17" s="151"/>
      <c r="I17" s="435" t="e">
        <f t="shared" si="1"/>
        <v>#DIV/0!</v>
      </c>
      <c r="J17" s="435" t="e">
        <f t="shared" si="2"/>
        <v>#DIV/0!</v>
      </c>
      <c r="K17" s="622"/>
    </row>
    <row r="18" spans="1:11" s="22" customFormat="1" ht="15" hidden="1" customHeight="1" x14ac:dyDescent="0.25">
      <c r="A18" s="623"/>
      <c r="B18" s="558"/>
      <c r="C18" s="624"/>
      <c r="D18" s="632" t="s">
        <v>141</v>
      </c>
      <c r="E18" s="634">
        <f>SUM(E19:E26)</f>
        <v>0</v>
      </c>
      <c r="F18" s="633">
        <f>SUM(F19:F26)</f>
        <v>0</v>
      </c>
      <c r="G18" s="634" t="e">
        <f t="shared" si="0"/>
        <v>#DIV/0!</v>
      </c>
      <c r="H18" s="752">
        <f>SUM(H19:H26)</f>
        <v>0</v>
      </c>
      <c r="I18" s="753" t="e">
        <f t="shared" si="1"/>
        <v>#DIV/0!</v>
      </c>
      <c r="J18" s="753" t="e">
        <f t="shared" si="2"/>
        <v>#DIV/0!</v>
      </c>
      <c r="K18" s="754"/>
    </row>
    <row r="19" spans="1:11" s="22" customFormat="1" ht="15" hidden="1" customHeight="1" x14ac:dyDescent="0.25">
      <c r="A19" s="623"/>
      <c r="B19" s="558"/>
      <c r="C19" s="781">
        <v>4010</v>
      </c>
      <c r="D19" s="782" t="s">
        <v>39</v>
      </c>
      <c r="E19" s="783"/>
      <c r="F19" s="783"/>
      <c r="G19" s="783" t="e">
        <f t="shared" si="0"/>
        <v>#DIV/0!</v>
      </c>
      <c r="H19" s="784"/>
      <c r="I19" s="785" t="e">
        <f t="shared" si="1"/>
        <v>#DIV/0!</v>
      </c>
      <c r="J19" s="785" t="e">
        <f t="shared" si="2"/>
        <v>#DIV/0!</v>
      </c>
      <c r="K19" s="786"/>
    </row>
    <row r="20" spans="1:11" s="22" customFormat="1" ht="15" hidden="1" customHeight="1" x14ac:dyDescent="0.25">
      <c r="A20" s="623"/>
      <c r="B20" s="558"/>
      <c r="C20" s="625">
        <v>4110</v>
      </c>
      <c r="D20" s="787" t="s">
        <v>42</v>
      </c>
      <c r="E20" s="627"/>
      <c r="F20" s="627"/>
      <c r="G20" s="627" t="e">
        <f t="shared" si="0"/>
        <v>#DIV/0!</v>
      </c>
      <c r="H20" s="755"/>
      <c r="I20" s="756" t="e">
        <f t="shared" si="1"/>
        <v>#DIV/0!</v>
      </c>
      <c r="J20" s="756" t="e">
        <f t="shared" si="2"/>
        <v>#DIV/0!</v>
      </c>
      <c r="K20" s="757"/>
    </row>
    <row r="21" spans="1:11" ht="13.8" hidden="1" x14ac:dyDescent="0.25">
      <c r="A21" s="628"/>
      <c r="B21" s="553"/>
      <c r="C21" s="625">
        <v>4120</v>
      </c>
      <c r="D21" s="787" t="s">
        <v>43</v>
      </c>
      <c r="E21" s="629"/>
      <c r="F21" s="629"/>
      <c r="G21" s="629" t="e">
        <f t="shared" si="0"/>
        <v>#DIV/0!</v>
      </c>
      <c r="H21" s="758"/>
      <c r="I21" s="759" t="e">
        <f t="shared" si="1"/>
        <v>#DIV/0!</v>
      </c>
      <c r="J21" s="759" t="e">
        <f t="shared" si="2"/>
        <v>#DIV/0!</v>
      </c>
      <c r="K21" s="760"/>
    </row>
    <row r="22" spans="1:11" ht="13.8" hidden="1" x14ac:dyDescent="0.25">
      <c r="A22" s="628"/>
      <c r="B22" s="553"/>
      <c r="C22" s="625" t="s">
        <v>215</v>
      </c>
      <c r="D22" s="787" t="s">
        <v>200</v>
      </c>
      <c r="E22" s="629"/>
      <c r="F22" s="629"/>
      <c r="G22" s="629" t="e">
        <f t="shared" si="0"/>
        <v>#DIV/0!</v>
      </c>
      <c r="H22" s="758"/>
      <c r="I22" s="759"/>
      <c r="J22" s="759"/>
      <c r="K22" s="760"/>
    </row>
    <row r="23" spans="1:11" ht="13.8" hidden="1" x14ac:dyDescent="0.25">
      <c r="A23" s="628"/>
      <c r="B23" s="553"/>
      <c r="C23" s="625">
        <v>4210</v>
      </c>
      <c r="D23" s="787" t="s">
        <v>31</v>
      </c>
      <c r="E23" s="629"/>
      <c r="F23" s="629"/>
      <c r="G23" s="629" t="e">
        <f t="shared" si="0"/>
        <v>#DIV/0!</v>
      </c>
      <c r="H23" s="758"/>
      <c r="I23" s="759" t="e">
        <f t="shared" si="1"/>
        <v>#DIV/0!</v>
      </c>
      <c r="J23" s="759" t="e">
        <f t="shared" si="2"/>
        <v>#DIV/0!</v>
      </c>
      <c r="K23" s="760"/>
    </row>
    <row r="24" spans="1:11" ht="13.8" hidden="1" x14ac:dyDescent="0.25">
      <c r="A24" s="628"/>
      <c r="B24" s="553"/>
      <c r="C24" s="625">
        <v>4300</v>
      </c>
      <c r="D24" s="788" t="s">
        <v>22</v>
      </c>
      <c r="E24" s="629"/>
      <c r="F24" s="629"/>
      <c r="G24" s="629" t="e">
        <f>SUM(F24/E24*100)</f>
        <v>#DIV/0!</v>
      </c>
      <c r="H24" s="758"/>
      <c r="I24" s="759" t="e">
        <f>SUM(H24/F24*100)</f>
        <v>#DIV/0!</v>
      </c>
      <c r="J24" s="759" t="e">
        <f>SUM(H24/E24*100)</f>
        <v>#DIV/0!</v>
      </c>
      <c r="K24" s="760"/>
    </row>
    <row r="25" spans="1:11" ht="13.8" hidden="1" x14ac:dyDescent="0.25">
      <c r="A25" s="628"/>
      <c r="B25" s="553"/>
      <c r="C25" s="625" t="s">
        <v>53</v>
      </c>
      <c r="D25" s="789" t="s">
        <v>210</v>
      </c>
      <c r="E25" s="629"/>
      <c r="F25" s="629"/>
      <c r="G25" s="629" t="e">
        <f>SUM(F25/E25*100)</f>
        <v>#DIV/0!</v>
      </c>
      <c r="H25" s="758"/>
      <c r="I25" s="759"/>
      <c r="J25" s="759" t="e">
        <f>SUM(H25/E25*100)</f>
        <v>#DIV/0!</v>
      </c>
      <c r="K25" s="760"/>
    </row>
    <row r="26" spans="1:11" ht="14.4" hidden="1" thickBot="1" x14ac:dyDescent="0.3">
      <c r="A26" s="630"/>
      <c r="B26" s="564"/>
      <c r="C26" s="518" t="s">
        <v>221</v>
      </c>
      <c r="D26" s="519" t="s">
        <v>222</v>
      </c>
      <c r="E26" s="631"/>
      <c r="F26" s="631"/>
      <c r="G26" s="631" t="e">
        <f t="shared" si="0"/>
        <v>#DIV/0!</v>
      </c>
      <c r="H26" s="761"/>
      <c r="I26" s="762"/>
      <c r="J26" s="762" t="e">
        <f>SUM(H26/E26*100)</f>
        <v>#DIV/0!</v>
      </c>
      <c r="K26" s="763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25" sqref="A25"/>
      <selection pane="bottomRight" activeCell="E19" sqref="E19:K19"/>
    </sheetView>
  </sheetViews>
  <sheetFormatPr defaultColWidth="9.109375" defaultRowHeight="13.2" x14ac:dyDescent="0.25"/>
  <cols>
    <col min="1" max="1" width="5.33203125" style="1" customWidth="1"/>
    <col min="2" max="2" width="8" style="1" customWidth="1"/>
    <col min="3" max="3" width="7.5546875" style="2" customWidth="1"/>
    <col min="4" max="4" width="44.6640625" style="3" customWidth="1"/>
    <col min="5" max="5" width="14.6640625" style="3" customWidth="1"/>
    <col min="6" max="6" width="14.6640625" style="1" customWidth="1"/>
    <col min="7" max="7" width="10.5546875" style="1" customWidth="1"/>
    <col min="8" max="8" width="14.6640625" style="1" customWidth="1"/>
    <col min="9" max="10" width="13" style="1" customWidth="1"/>
    <col min="11" max="11" width="8.6640625" style="1" customWidth="1"/>
    <col min="12" max="16384" width="9.109375" style="1"/>
  </cols>
  <sheetData>
    <row r="1" spans="1:19" ht="13.8" x14ac:dyDescent="0.25">
      <c r="A1" s="49"/>
      <c r="B1" s="49"/>
      <c r="C1" s="50"/>
      <c r="D1" s="49"/>
      <c r="E1" s="49"/>
      <c r="F1" s="49"/>
      <c r="G1" s="49"/>
      <c r="H1" s="49"/>
      <c r="I1" s="51"/>
      <c r="J1" s="52"/>
      <c r="K1" s="49"/>
    </row>
    <row r="2" spans="1:19" ht="13.8" x14ac:dyDescent="0.25">
      <c r="A2" s="49"/>
      <c r="B2" s="49"/>
      <c r="C2" s="50"/>
      <c r="D2" s="49"/>
      <c r="E2" s="49"/>
      <c r="F2" s="49"/>
      <c r="G2" s="49"/>
      <c r="H2" s="49"/>
      <c r="I2" s="51"/>
      <c r="J2" s="52"/>
      <c r="K2" s="49"/>
    </row>
    <row r="3" spans="1:19" ht="13.8" x14ac:dyDescent="0.25">
      <c r="A3" s="49"/>
      <c r="B3" s="49"/>
      <c r="C3" s="50"/>
      <c r="D3" s="49"/>
      <c r="E3" s="49"/>
      <c r="F3" s="49"/>
      <c r="G3" s="49"/>
      <c r="H3" s="49"/>
      <c r="I3" s="51"/>
      <c r="J3" s="52"/>
      <c r="K3" s="49"/>
    </row>
    <row r="4" spans="1:19" ht="13.8" x14ac:dyDescent="0.25">
      <c r="A4" s="49"/>
      <c r="B4" s="49"/>
      <c r="C4" s="50"/>
      <c r="D4" s="91" t="s">
        <v>295</v>
      </c>
      <c r="E4" s="91"/>
      <c r="F4" s="49"/>
      <c r="G4" s="49"/>
      <c r="H4" s="49"/>
      <c r="I4" s="49"/>
      <c r="J4" s="49"/>
      <c r="K4" s="49"/>
    </row>
    <row r="5" spans="1:19" ht="13.8" x14ac:dyDescent="0.25">
      <c r="A5" s="49"/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9" ht="13.8" x14ac:dyDescent="0.25">
      <c r="A6" s="92"/>
      <c r="B6" s="92"/>
      <c r="C6" s="59"/>
      <c r="D6" s="1973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9" ht="13.8" x14ac:dyDescent="0.25">
      <c r="A7" s="65" t="s">
        <v>6</v>
      </c>
      <c r="B7" s="65" t="s">
        <v>7</v>
      </c>
      <c r="C7" s="65" t="s">
        <v>8</v>
      </c>
      <c r="D7" s="1973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9" ht="13.8" x14ac:dyDescent="0.25">
      <c r="A8" s="67"/>
      <c r="B8" s="65"/>
      <c r="C8" s="65"/>
      <c r="D8" s="1973"/>
      <c r="E8" s="66" t="s">
        <v>262</v>
      </c>
      <c r="F8" s="67" t="s">
        <v>277</v>
      </c>
      <c r="G8" s="67" t="s">
        <v>16</v>
      </c>
      <c r="H8" s="67" t="s">
        <v>278</v>
      </c>
      <c r="I8" s="67" t="s">
        <v>16</v>
      </c>
      <c r="J8" s="67" t="s">
        <v>16</v>
      </c>
      <c r="K8" s="70"/>
    </row>
    <row r="9" spans="1:19" s="7" customFormat="1" ht="10.5" customHeight="1" thickTop="1" thickBot="1" x14ac:dyDescent="0.3">
      <c r="A9" s="73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9" s="20" customFormat="1" ht="27.75" customHeight="1" thickTop="1" thickBot="1" x14ac:dyDescent="0.3">
      <c r="A10" s="333">
        <v>926</v>
      </c>
      <c r="B10" s="635"/>
      <c r="C10" s="635"/>
      <c r="D10" s="42" t="s">
        <v>192</v>
      </c>
      <c r="E10" s="791">
        <f>SUM(E11+E27+E32)</f>
        <v>125615</v>
      </c>
      <c r="F10" s="371">
        <f>SUM(F11+F27+F32)</f>
        <v>125615</v>
      </c>
      <c r="G10" s="372">
        <f>SUM(F10/E10*100)</f>
        <v>100</v>
      </c>
      <c r="H10" s="371">
        <f>SUM(H11+H27+H32)</f>
        <v>84892</v>
      </c>
      <c r="I10" s="372">
        <f>SUM(H10/F10*100)</f>
        <v>67.581100983162827</v>
      </c>
      <c r="J10" s="372">
        <f>SUM(H10/E10*100)</f>
        <v>67.581100983162827</v>
      </c>
      <c r="K10" s="374"/>
    </row>
    <row r="11" spans="1:19" s="20" customFormat="1" ht="15" customHeight="1" x14ac:dyDescent="0.25">
      <c r="A11" s="203"/>
      <c r="B11" s="78">
        <v>92601</v>
      </c>
      <c r="C11" s="376"/>
      <c r="D11" s="94" t="s">
        <v>187</v>
      </c>
      <c r="E11" s="336">
        <f>SUM(E12+E14)</f>
        <v>61615</v>
      </c>
      <c r="F11" s="82">
        <f>SUM(F12+F14)</f>
        <v>61615</v>
      </c>
      <c r="G11" s="84">
        <f>SUM(F11/E11*100)</f>
        <v>100</v>
      </c>
      <c r="H11" s="82">
        <f>SUM(H12+H14)</f>
        <v>64892</v>
      </c>
      <c r="I11" s="84">
        <f>SUM(H11/F11*100)</f>
        <v>105.31851010305932</v>
      </c>
      <c r="J11" s="84">
        <f>SUM(H11/E11*100)</f>
        <v>105.31851010305932</v>
      </c>
      <c r="K11" s="255"/>
    </row>
    <row r="12" spans="1:19" s="20" customFormat="1" ht="15" hidden="1" customHeight="1" x14ac:dyDescent="0.25">
      <c r="A12" s="143"/>
      <c r="B12" s="238"/>
      <c r="C12" s="636"/>
      <c r="D12" s="112" t="s">
        <v>136</v>
      </c>
      <c r="E12" s="236">
        <f>SUM(E13:E13)</f>
        <v>0</v>
      </c>
      <c r="F12" s="138">
        <f>SUM(F13:F13)</f>
        <v>0</v>
      </c>
      <c r="G12" s="139" t="e">
        <f>SUM(F12/E12*100)</f>
        <v>#DIV/0!</v>
      </c>
      <c r="H12" s="138">
        <f>SUM(H13:H13)</f>
        <v>0</v>
      </c>
      <c r="I12" s="139" t="e">
        <f>SUM(H12/F12*100)</f>
        <v>#DIV/0!</v>
      </c>
      <c r="J12" s="139" t="e">
        <f>SUM(H12/E12*100)</f>
        <v>#DIV/0!</v>
      </c>
      <c r="K12" s="212"/>
    </row>
    <row r="13" spans="1:19" s="20" customFormat="1" ht="12.75" hidden="1" customHeight="1" x14ac:dyDescent="0.25">
      <c r="A13" s="143"/>
      <c r="B13" s="238"/>
      <c r="C13" s="113">
        <v>4110</v>
      </c>
      <c r="D13" s="251" t="s">
        <v>42</v>
      </c>
      <c r="E13" s="228">
        <v>0</v>
      </c>
      <c r="F13" s="117">
        <v>0</v>
      </c>
      <c r="G13" s="118" t="e">
        <f>SUM(F13/E13*100)</f>
        <v>#DIV/0!</v>
      </c>
      <c r="H13" s="117">
        <v>0</v>
      </c>
      <c r="I13" s="118" t="e">
        <f>SUM(H13/F13*100)</f>
        <v>#DIV/0!</v>
      </c>
      <c r="J13" s="118" t="e">
        <f>SUM(H13/E13*100)</f>
        <v>#DIV/0!</v>
      </c>
      <c r="K13" s="213"/>
    </row>
    <row r="14" spans="1:19" s="20" customFormat="1" ht="12.75" customHeight="1" x14ac:dyDescent="0.25">
      <c r="A14" s="143"/>
      <c r="B14" s="370"/>
      <c r="C14" s="637"/>
      <c r="D14" s="451" t="s">
        <v>141</v>
      </c>
      <c r="E14" s="792">
        <f>SUM(E15:E26)</f>
        <v>61615</v>
      </c>
      <c r="F14" s="646">
        <f>SUM(F15:F26)</f>
        <v>61615</v>
      </c>
      <c r="G14" s="422">
        <f t="shared" ref="G14:G26" si="0">SUM(F14/E14*100)</f>
        <v>100</v>
      </c>
      <c r="H14" s="646">
        <f>SUM(H15:H26)</f>
        <v>64892</v>
      </c>
      <c r="I14" s="422">
        <f t="shared" ref="I14:I26" si="1">SUM(H14/F14*100)</f>
        <v>105.31851010305932</v>
      </c>
      <c r="J14" s="422">
        <f t="shared" ref="J14:J26" si="2">SUM(H14/E14*100)</f>
        <v>105.31851010305932</v>
      </c>
      <c r="K14" s="647"/>
      <c r="L14" s="39"/>
      <c r="M14" s="39"/>
      <c r="N14" s="39"/>
      <c r="O14" s="39"/>
      <c r="P14" s="39"/>
      <c r="Q14" s="39"/>
      <c r="R14" s="39"/>
      <c r="S14" s="39"/>
    </row>
    <row r="15" spans="1:19" s="20" customFormat="1" ht="12.75" customHeight="1" x14ac:dyDescent="0.25">
      <c r="A15" s="143"/>
      <c r="B15" s="370"/>
      <c r="C15" s="147">
        <v>3020</v>
      </c>
      <c r="D15" s="200" t="s">
        <v>37</v>
      </c>
      <c r="E15" s="793">
        <v>800</v>
      </c>
      <c r="F15" s="793">
        <v>800</v>
      </c>
      <c r="G15" s="196">
        <f t="shared" si="0"/>
        <v>100</v>
      </c>
      <c r="H15" s="638">
        <v>800</v>
      </c>
      <c r="I15" s="196">
        <f t="shared" si="1"/>
        <v>100</v>
      </c>
      <c r="J15" s="196">
        <f t="shared" si="2"/>
        <v>100</v>
      </c>
      <c r="K15" s="639"/>
      <c r="L15" s="39"/>
      <c r="M15" s="39"/>
      <c r="N15" s="39"/>
      <c r="O15" s="39"/>
      <c r="P15" s="39"/>
      <c r="Q15" s="39"/>
      <c r="R15" s="39"/>
      <c r="S15" s="39"/>
    </row>
    <row r="16" spans="1:19" s="20" customFormat="1" ht="12.75" customHeight="1" x14ac:dyDescent="0.25">
      <c r="A16" s="143"/>
      <c r="B16" s="370"/>
      <c r="C16" s="177">
        <v>4010</v>
      </c>
      <c r="D16" s="170" t="s">
        <v>39</v>
      </c>
      <c r="E16" s="794">
        <v>34984</v>
      </c>
      <c r="F16" s="794">
        <v>34984</v>
      </c>
      <c r="G16" s="172">
        <f t="shared" si="0"/>
        <v>100</v>
      </c>
      <c r="H16" s="640">
        <v>37274</v>
      </c>
      <c r="I16" s="172">
        <f t="shared" si="1"/>
        <v>106.54584953121426</v>
      </c>
      <c r="J16" s="172">
        <f t="shared" si="2"/>
        <v>106.54584953121426</v>
      </c>
      <c r="K16" s="641"/>
      <c r="L16" s="39"/>
      <c r="M16" s="39"/>
      <c r="N16" s="39"/>
      <c r="O16" s="39"/>
      <c r="P16" s="39"/>
      <c r="Q16" s="39"/>
      <c r="R16" s="39"/>
      <c r="S16" s="39"/>
    </row>
    <row r="17" spans="1:19" s="20" customFormat="1" ht="12.75" customHeight="1" x14ac:dyDescent="0.25">
      <c r="A17" s="143"/>
      <c r="B17" s="370"/>
      <c r="C17" s="177">
        <v>4040</v>
      </c>
      <c r="D17" s="170" t="s">
        <v>41</v>
      </c>
      <c r="E17" s="794">
        <v>2742</v>
      </c>
      <c r="F17" s="794">
        <v>2742</v>
      </c>
      <c r="G17" s="172">
        <f t="shared" si="0"/>
        <v>100</v>
      </c>
      <c r="H17" s="640">
        <v>2974</v>
      </c>
      <c r="I17" s="172">
        <f t="shared" si="1"/>
        <v>108.46097738876732</v>
      </c>
      <c r="J17" s="172">
        <f t="shared" si="2"/>
        <v>108.46097738876732</v>
      </c>
      <c r="K17" s="641"/>
      <c r="L17" s="39"/>
      <c r="M17" s="39"/>
      <c r="N17" s="39"/>
      <c r="O17" s="39"/>
      <c r="P17" s="39"/>
      <c r="Q17" s="39"/>
      <c r="R17" s="39"/>
      <c r="S17" s="39"/>
    </row>
    <row r="18" spans="1:19" s="20" customFormat="1" ht="12.75" customHeight="1" x14ac:dyDescent="0.25">
      <c r="A18" s="143"/>
      <c r="B18" s="370"/>
      <c r="C18" s="177">
        <v>4110</v>
      </c>
      <c r="D18" s="170" t="s">
        <v>42</v>
      </c>
      <c r="E18" s="794">
        <v>6891</v>
      </c>
      <c r="F18" s="794">
        <v>6891</v>
      </c>
      <c r="G18" s="172">
        <f t="shared" si="0"/>
        <v>100</v>
      </c>
      <c r="H18" s="640">
        <v>7288</v>
      </c>
      <c r="I18" s="172">
        <f t="shared" si="1"/>
        <v>105.76113771586127</v>
      </c>
      <c r="J18" s="172">
        <f t="shared" si="2"/>
        <v>105.76113771586127</v>
      </c>
      <c r="K18" s="641"/>
      <c r="L18" s="39"/>
      <c r="M18" s="39"/>
      <c r="N18" s="39"/>
      <c r="O18" s="39"/>
      <c r="P18" s="39"/>
      <c r="Q18" s="39"/>
      <c r="R18" s="39"/>
      <c r="S18" s="39"/>
    </row>
    <row r="19" spans="1:19" s="20" customFormat="1" ht="30.6" customHeight="1" x14ac:dyDescent="0.25">
      <c r="A19" s="143"/>
      <c r="B19" s="370"/>
      <c r="C19" s="177">
        <v>4120</v>
      </c>
      <c r="D19" s="347" t="s">
        <v>286</v>
      </c>
      <c r="E19" s="427">
        <v>977</v>
      </c>
      <c r="F19" s="427">
        <v>977</v>
      </c>
      <c r="G19" s="180">
        <f t="shared" si="0"/>
        <v>100</v>
      </c>
      <c r="H19" s="179">
        <v>1039</v>
      </c>
      <c r="I19" s="180">
        <f t="shared" si="1"/>
        <v>106.34595701125895</v>
      </c>
      <c r="J19" s="180">
        <f t="shared" si="2"/>
        <v>106.34595701125895</v>
      </c>
      <c r="K19" s="182"/>
      <c r="L19" s="39"/>
      <c r="M19" s="39"/>
      <c r="N19" s="39"/>
      <c r="O19" s="39"/>
      <c r="P19" s="39"/>
      <c r="Q19" s="39"/>
      <c r="R19" s="39"/>
      <c r="S19" s="39"/>
    </row>
    <row r="20" spans="1:19" s="20" customFormat="1" ht="12.75" customHeight="1" x14ac:dyDescent="0.25">
      <c r="A20" s="143"/>
      <c r="B20" s="370"/>
      <c r="C20" s="177">
        <v>4170</v>
      </c>
      <c r="D20" s="170" t="s">
        <v>45</v>
      </c>
      <c r="E20" s="794">
        <v>2150</v>
      </c>
      <c r="F20" s="794">
        <v>2150</v>
      </c>
      <c r="G20" s="172">
        <f t="shared" si="0"/>
        <v>100</v>
      </c>
      <c r="H20" s="640">
        <v>2150</v>
      </c>
      <c r="I20" s="172">
        <f t="shared" si="1"/>
        <v>100</v>
      </c>
      <c r="J20" s="172">
        <f t="shared" si="2"/>
        <v>100</v>
      </c>
      <c r="K20" s="641"/>
      <c r="L20" s="39"/>
      <c r="M20" s="39"/>
      <c r="N20" s="39"/>
      <c r="O20" s="39"/>
      <c r="P20" s="39"/>
      <c r="Q20" s="39"/>
      <c r="R20" s="39"/>
      <c r="S20" s="39"/>
    </row>
    <row r="21" spans="1:19" s="20" customFormat="1" ht="12.75" customHeight="1" x14ac:dyDescent="0.25">
      <c r="A21" s="143"/>
      <c r="B21" s="370"/>
      <c r="C21" s="177">
        <v>4210</v>
      </c>
      <c r="D21" s="170" t="s">
        <v>31</v>
      </c>
      <c r="E21" s="794">
        <v>1400</v>
      </c>
      <c r="F21" s="794">
        <v>1400</v>
      </c>
      <c r="G21" s="172">
        <f t="shared" si="0"/>
        <v>100</v>
      </c>
      <c r="H21" s="640">
        <v>1400</v>
      </c>
      <c r="I21" s="172">
        <f t="shared" si="1"/>
        <v>100</v>
      </c>
      <c r="J21" s="172">
        <f t="shared" si="2"/>
        <v>100</v>
      </c>
      <c r="K21" s="641"/>
      <c r="L21" s="39"/>
      <c r="M21" s="39"/>
      <c r="N21" s="39"/>
      <c r="O21" s="39"/>
      <c r="P21" s="39"/>
      <c r="Q21" s="39"/>
      <c r="R21" s="39"/>
      <c r="S21" s="39"/>
    </row>
    <row r="22" spans="1:19" s="20" customFormat="1" ht="12.75" customHeight="1" x14ac:dyDescent="0.25">
      <c r="A22" s="143"/>
      <c r="B22" s="370"/>
      <c r="C22" s="177">
        <v>4260</v>
      </c>
      <c r="D22" s="170" t="s">
        <v>46</v>
      </c>
      <c r="E22" s="794">
        <v>5800</v>
      </c>
      <c r="F22" s="794">
        <v>5800</v>
      </c>
      <c r="G22" s="172">
        <f t="shared" si="0"/>
        <v>100</v>
      </c>
      <c r="H22" s="640">
        <v>6011</v>
      </c>
      <c r="I22" s="172">
        <f t="shared" si="1"/>
        <v>103.63793103448276</v>
      </c>
      <c r="J22" s="172">
        <f t="shared" si="2"/>
        <v>103.63793103448276</v>
      </c>
      <c r="K22" s="641"/>
      <c r="L22" s="39"/>
      <c r="M22" s="39"/>
      <c r="N22" s="39"/>
      <c r="O22" s="39"/>
      <c r="P22" s="39"/>
      <c r="Q22" s="39"/>
      <c r="R22" s="39"/>
      <c r="S22" s="39"/>
    </row>
    <row r="23" spans="1:19" s="20" customFormat="1" ht="12.75" customHeight="1" x14ac:dyDescent="0.25">
      <c r="A23" s="1462"/>
      <c r="B23" s="370"/>
      <c r="C23" s="177">
        <v>4270</v>
      </c>
      <c r="D23" s="506" t="s">
        <v>47</v>
      </c>
      <c r="E23" s="794">
        <v>950</v>
      </c>
      <c r="F23" s="794">
        <v>950</v>
      </c>
      <c r="G23" s="172">
        <f t="shared" si="0"/>
        <v>100</v>
      </c>
      <c r="H23" s="640">
        <v>950</v>
      </c>
      <c r="I23" s="172">
        <f t="shared" si="1"/>
        <v>100</v>
      </c>
      <c r="J23" s="172">
        <f t="shared" si="2"/>
        <v>100</v>
      </c>
      <c r="K23" s="641"/>
      <c r="L23" s="39"/>
      <c r="M23" s="39"/>
      <c r="N23" s="39"/>
      <c r="O23" s="39"/>
      <c r="P23" s="39"/>
      <c r="Q23" s="39"/>
      <c r="R23" s="39"/>
      <c r="S23" s="39"/>
    </row>
    <row r="24" spans="1:19" s="20" customFormat="1" ht="12.75" customHeight="1" x14ac:dyDescent="0.25">
      <c r="A24" s="143"/>
      <c r="B24" s="370"/>
      <c r="C24" s="177">
        <v>4280</v>
      </c>
      <c r="D24" s="251" t="s">
        <v>48</v>
      </c>
      <c r="E24" s="794">
        <v>85</v>
      </c>
      <c r="F24" s="794">
        <v>85</v>
      </c>
      <c r="G24" s="172">
        <f t="shared" si="0"/>
        <v>100</v>
      </c>
      <c r="H24" s="640">
        <v>85</v>
      </c>
      <c r="I24" s="172">
        <f t="shared" si="1"/>
        <v>100</v>
      </c>
      <c r="J24" s="172">
        <f t="shared" si="2"/>
        <v>100</v>
      </c>
      <c r="K24" s="641"/>
      <c r="L24" s="39"/>
      <c r="M24" s="39"/>
      <c r="N24" s="39"/>
      <c r="O24" s="39"/>
      <c r="P24" s="39"/>
      <c r="Q24" s="39"/>
      <c r="R24" s="39"/>
      <c r="S24" s="39"/>
    </row>
    <row r="25" spans="1:19" s="20" customFormat="1" ht="12.75" customHeight="1" x14ac:dyDescent="0.25">
      <c r="A25" s="143"/>
      <c r="B25" s="370"/>
      <c r="C25" s="177">
        <v>4300</v>
      </c>
      <c r="D25" s="183" t="s">
        <v>22</v>
      </c>
      <c r="E25" s="794">
        <v>3650</v>
      </c>
      <c r="F25" s="794">
        <v>3650</v>
      </c>
      <c r="G25" s="172">
        <f t="shared" si="0"/>
        <v>100</v>
      </c>
      <c r="H25" s="640">
        <v>3650</v>
      </c>
      <c r="I25" s="172">
        <f t="shared" si="1"/>
        <v>100</v>
      </c>
      <c r="J25" s="172">
        <f t="shared" si="2"/>
        <v>100</v>
      </c>
      <c r="K25" s="641"/>
      <c r="L25" s="39"/>
      <c r="M25" s="39"/>
      <c r="N25" s="39"/>
      <c r="O25" s="39"/>
      <c r="P25" s="39"/>
      <c r="Q25" s="39"/>
      <c r="R25" s="39"/>
      <c r="S25" s="39"/>
    </row>
    <row r="26" spans="1:19" s="20" customFormat="1" ht="12.75" customHeight="1" x14ac:dyDescent="0.25">
      <c r="A26" s="143"/>
      <c r="B26" s="370"/>
      <c r="C26" s="282">
        <v>4440</v>
      </c>
      <c r="D26" s="200" t="s">
        <v>55</v>
      </c>
      <c r="E26" s="793">
        <v>1186</v>
      </c>
      <c r="F26" s="793">
        <v>1186</v>
      </c>
      <c r="G26" s="196">
        <f t="shared" si="0"/>
        <v>100</v>
      </c>
      <c r="H26" s="638">
        <v>1271</v>
      </c>
      <c r="I26" s="196">
        <f t="shared" si="1"/>
        <v>107.16694772344013</v>
      </c>
      <c r="J26" s="196">
        <f t="shared" si="2"/>
        <v>107.16694772344013</v>
      </c>
      <c r="K26" s="639"/>
      <c r="L26" s="39"/>
      <c r="M26" s="39"/>
      <c r="N26" s="39"/>
      <c r="O26" s="39"/>
      <c r="P26" s="39"/>
      <c r="Q26" s="39"/>
      <c r="R26" s="39"/>
      <c r="S26" s="39"/>
    </row>
    <row r="27" spans="1:19" s="9" customFormat="1" ht="15" customHeight="1" x14ac:dyDescent="0.25">
      <c r="A27" s="143"/>
      <c r="B27" s="410">
        <v>92605</v>
      </c>
      <c r="C27" s="410"/>
      <c r="D27" s="112" t="s">
        <v>191</v>
      </c>
      <c r="E27" s="236">
        <f>SUM(E28:E31)</f>
        <v>53000</v>
      </c>
      <c r="F27" s="236">
        <f>SUM(F28:F31)</f>
        <v>53000</v>
      </c>
      <c r="G27" s="139">
        <f>SUM(F27/E27*100)</f>
        <v>100</v>
      </c>
      <c r="H27" s="138">
        <f>SUM(H28:H31)</f>
        <v>20000</v>
      </c>
      <c r="I27" s="139">
        <f>SUM(H27/F27*100)</f>
        <v>37.735849056603776</v>
      </c>
      <c r="J27" s="139">
        <f>SUM(H27/E27*100)</f>
        <v>37.735849056603776</v>
      </c>
      <c r="K27" s="212"/>
    </row>
    <row r="28" spans="1:19" s="22" customFormat="1" ht="32.25" customHeight="1" x14ac:dyDescent="0.25">
      <c r="A28" s="546"/>
      <c r="B28" s="151"/>
      <c r="C28" s="113">
        <v>3040</v>
      </c>
      <c r="D28" s="227" t="s">
        <v>188</v>
      </c>
      <c r="E28" s="228">
        <v>8000</v>
      </c>
      <c r="F28" s="228">
        <v>8000</v>
      </c>
      <c r="G28" s="228">
        <f>SUM(F28/E28*100)</f>
        <v>100</v>
      </c>
      <c r="H28" s="117"/>
      <c r="I28" s="1232">
        <f>SUM(H28/F28*100)</f>
        <v>0</v>
      </c>
      <c r="J28" s="1971">
        <f>SUM(H28/E28*100)</f>
        <v>0</v>
      </c>
      <c r="K28" s="229"/>
    </row>
    <row r="29" spans="1:19" s="22" customFormat="1" ht="12.75" customHeight="1" x14ac:dyDescent="0.25">
      <c r="A29" s="546"/>
      <c r="B29" s="151"/>
      <c r="C29" s="266">
        <v>3250</v>
      </c>
      <c r="D29" s="179" t="s">
        <v>189</v>
      </c>
      <c r="E29" s="427">
        <v>35000</v>
      </c>
      <c r="F29" s="427">
        <v>35000</v>
      </c>
      <c r="G29" s="427">
        <f>SUM(F29/E29*100)</f>
        <v>100</v>
      </c>
      <c r="H29" s="179"/>
      <c r="I29" s="1223">
        <f>SUM(H29/F29*100)</f>
        <v>0</v>
      </c>
      <c r="J29" s="1972">
        <f>SUM(H29/E29*100)</f>
        <v>0</v>
      </c>
      <c r="K29" s="551"/>
    </row>
    <row r="30" spans="1:19" s="22" customFormat="1" ht="12.75" customHeight="1" x14ac:dyDescent="0.25">
      <c r="A30" s="572"/>
      <c r="B30" s="151"/>
      <c r="C30" s="465" t="s">
        <v>220</v>
      </c>
      <c r="D30" s="159" t="s">
        <v>219</v>
      </c>
      <c r="E30" s="482">
        <v>10000</v>
      </c>
      <c r="F30" s="482">
        <v>10000</v>
      </c>
      <c r="G30" s="427">
        <f>SUM(F30/E30*100)</f>
        <v>100</v>
      </c>
      <c r="H30" s="159">
        <v>20000</v>
      </c>
      <c r="I30" s="196">
        <f t="shared" ref="I30" si="3">SUM(H30/F30*100)</f>
        <v>200</v>
      </c>
      <c r="J30" s="172">
        <f t="shared" ref="J30" si="4">SUM(H30/E30*100)</f>
        <v>200</v>
      </c>
      <c r="K30" s="800"/>
    </row>
    <row r="31" spans="1:19" s="22" customFormat="1" ht="12.75" hidden="1" customHeight="1" x14ac:dyDescent="0.25">
      <c r="A31" s="572"/>
      <c r="B31" s="151"/>
      <c r="C31" s="222">
        <v>4210</v>
      </c>
      <c r="D31" s="432" t="s">
        <v>31</v>
      </c>
      <c r="E31" s="225"/>
      <c r="F31" s="225"/>
      <c r="G31" s="225"/>
      <c r="H31" s="224"/>
      <c r="I31" s="225"/>
      <c r="J31" s="642"/>
      <c r="K31" s="643"/>
    </row>
    <row r="32" spans="1:19" s="22" customFormat="1" ht="15" customHeight="1" x14ac:dyDescent="0.25">
      <c r="A32" s="572"/>
      <c r="B32" s="135">
        <v>92695</v>
      </c>
      <c r="C32" s="135"/>
      <c r="D32" s="138" t="s">
        <v>71</v>
      </c>
      <c r="E32" s="236">
        <f>SUM(E33:E33)</f>
        <v>11000</v>
      </c>
      <c r="F32" s="138">
        <f>SUM(F33:F33)</f>
        <v>11000</v>
      </c>
      <c r="G32" s="236">
        <f>SUM(F32/E32*100)</f>
        <v>100</v>
      </c>
      <c r="H32" s="1562">
        <f>SUM(H33:H33)</f>
        <v>0</v>
      </c>
      <c r="I32" s="1557">
        <f>SUM(H32/F32*100)</f>
        <v>0</v>
      </c>
      <c r="J32" s="1557">
        <f>SUM(H32/E32*100)</f>
        <v>0</v>
      </c>
      <c r="K32" s="237"/>
    </row>
    <row r="33" spans="1:11" s="22" customFormat="1" ht="77.25" customHeight="1" thickBot="1" x14ac:dyDescent="0.3">
      <c r="A33" s="644"/>
      <c r="B33" s="239"/>
      <c r="C33" s="76" t="s">
        <v>72</v>
      </c>
      <c r="D33" s="645" t="s">
        <v>73</v>
      </c>
      <c r="E33" s="234">
        <v>11000</v>
      </c>
      <c r="F33" s="234">
        <v>11000</v>
      </c>
      <c r="G33" s="234">
        <f>SUM(F33/E33*100)</f>
        <v>100</v>
      </c>
      <c r="H33" s="1566"/>
      <c r="I33" s="1567">
        <f>SUM(H33/F33*100)</f>
        <v>0</v>
      </c>
      <c r="J33" s="1567">
        <f>SUM(H33/E33*100)</f>
        <v>0</v>
      </c>
      <c r="K33" s="648"/>
    </row>
    <row r="34" spans="1:11" s="22" customFormat="1" ht="15" customHeight="1" x14ac:dyDescent="0.25">
      <c r="C34" s="23"/>
      <c r="D34" s="25"/>
      <c r="E34" s="25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22</vt:i4>
      </vt:variant>
      <vt:variant>
        <vt:lpstr>Zakresy nazwane</vt:lpstr>
      </vt:variant>
      <vt:variant>
        <vt:i4>19</vt:i4>
      </vt:variant>
    </vt:vector>
  </HeadingPairs>
  <TitlesOfParts>
    <vt:vector size="41" baseType="lpstr">
      <vt:lpstr>Dział 010</vt:lpstr>
      <vt:lpstr>Dział 020</vt:lpstr>
      <vt:lpstr>Dział 600</vt:lpstr>
      <vt:lpstr>Dział 630</vt:lpstr>
      <vt:lpstr>Dział 700</vt:lpstr>
      <vt:lpstr>Dział 710</vt:lpstr>
      <vt:lpstr>Dział 750</vt:lpstr>
      <vt:lpstr>Dział 751</vt:lpstr>
      <vt:lpstr>Dział 752</vt:lpstr>
      <vt:lpstr>dział 754</vt:lpstr>
      <vt:lpstr>dział 755</vt:lpstr>
      <vt:lpstr>Dział 757</vt:lpstr>
      <vt:lpstr>Dział 758</vt:lpstr>
      <vt:lpstr>Dział 801</vt:lpstr>
      <vt:lpstr>Dział 851</vt:lpstr>
      <vt:lpstr>Dział 852</vt:lpstr>
      <vt:lpstr>Dział 853</vt:lpstr>
      <vt:lpstr>Dział 854</vt:lpstr>
      <vt:lpstr>855</vt:lpstr>
      <vt:lpstr>Dział 900</vt:lpstr>
      <vt:lpstr>Dział 921</vt:lpstr>
      <vt:lpstr>Dział 926</vt:lpstr>
      <vt:lpstr>'855'!Obszar_wydruku</vt:lpstr>
      <vt:lpstr>'Dział 010'!Obszar_wydruku</vt:lpstr>
      <vt:lpstr>'dział 754'!Obszar_wydruku</vt:lpstr>
      <vt:lpstr>'dział 755'!Obszar_wydruku</vt:lpstr>
      <vt:lpstr>'Dział 757'!Obszar_wydruku</vt:lpstr>
      <vt:lpstr>'Dział 758'!Obszar_wydruku</vt:lpstr>
      <vt:lpstr>'Dział 801'!Obszar_wydruku</vt:lpstr>
      <vt:lpstr>'Dział 852'!Obszar_wydruku</vt:lpstr>
      <vt:lpstr>'Dział 853'!Obszar_wydruku</vt:lpstr>
      <vt:lpstr>'855'!Tytuły_wydruku</vt:lpstr>
      <vt:lpstr>'Dział 600'!Tytuły_wydruku</vt:lpstr>
      <vt:lpstr>'Dział 710'!Tytuły_wydruku</vt:lpstr>
      <vt:lpstr>'Dział 750'!Tytuły_wydruku</vt:lpstr>
      <vt:lpstr>'dział 754'!Tytuły_wydruku</vt:lpstr>
      <vt:lpstr>'dział 755'!Tytuły_wydruku</vt:lpstr>
      <vt:lpstr>'Dział 801'!Tytuły_wydruku</vt:lpstr>
      <vt:lpstr>'Dział 852'!Tytuły_wydruku</vt:lpstr>
      <vt:lpstr>'Dział 853'!Tytuły_wydruku</vt:lpstr>
      <vt:lpstr>'Dział 854'!Tytuły_wydruku</vt:lpstr>
    </vt:vector>
  </TitlesOfParts>
  <Company>Starostwo Powiatowe Braniewo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 Powiatowe Braniewo</dc:creator>
  <cp:lastModifiedBy>FIN_ED</cp:lastModifiedBy>
  <cp:lastPrinted>2019-11-12T08:17:07Z</cp:lastPrinted>
  <dcterms:created xsi:type="dcterms:W3CDTF">2014-11-05T08:28:22Z</dcterms:created>
  <dcterms:modified xsi:type="dcterms:W3CDTF">2019-11-12T08:22:51Z</dcterms:modified>
</cp:coreProperties>
</file>