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wspolne\PROJEKT  BUDŻETU  2004-2021\Projekt 2021\Projekt budżetu Powiatu na rok 2021\"/>
    </mc:Choice>
  </mc:AlternateContent>
  <xr:revisionPtr revIDLastSave="0" documentId="13_ncr:1_{2F0C5ABD-B2DF-487C-AE88-A4C0B1C48FEF}" xr6:coauthVersionLast="45" xr6:coauthVersionMax="45" xr10:uidLastSave="{00000000-0000-0000-0000-000000000000}"/>
  <bookViews>
    <workbookView xWindow="495" yWindow="0" windowWidth="28305" windowHeight="15600" tabRatio="728" activeTab="5" xr2:uid="{00000000-000D-0000-FFFF-FFFF00000000}"/>
  </bookViews>
  <sheets>
    <sheet name="Dział 010" sheetId="1" r:id="rId1"/>
    <sheet name="Dział 020" sheetId="2" r:id="rId2"/>
    <sheet name="Dział 600" sheetId="3" r:id="rId3"/>
    <sheet name="Dział 700" sheetId="5" r:id="rId4"/>
    <sheet name="Dział 710" sheetId="6" r:id="rId5"/>
    <sheet name="Dział 750" sheetId="7" r:id="rId6"/>
    <sheet name="Dział 752" sheetId="9" r:id="rId7"/>
    <sheet name="dział 754" sheetId="10" r:id="rId8"/>
    <sheet name="dział 755" sheetId="27" r:id="rId9"/>
    <sheet name="Dział 757" sheetId="11" r:id="rId10"/>
    <sheet name="Dział 801" sheetId="13" r:id="rId11"/>
    <sheet name="Dział 758" sheetId="12" r:id="rId12"/>
    <sheet name="Dział 851" sheetId="14" r:id="rId13"/>
    <sheet name="Dział 852" sheetId="15" r:id="rId14"/>
    <sheet name="Dział 853" sheetId="16" r:id="rId15"/>
    <sheet name="Dział 854" sheetId="17" r:id="rId16"/>
    <sheet name="855" sheetId="28" r:id="rId17"/>
    <sheet name="Dział 900" sheetId="18" r:id="rId18"/>
    <sheet name="Dział 921" sheetId="19" r:id="rId19"/>
    <sheet name="Dział 926" sheetId="20" r:id="rId20"/>
  </sheets>
  <definedNames>
    <definedName name="_xlnm.Print_Area" localSheetId="16">'855'!$A$1:$K$105</definedName>
    <definedName name="_xlnm.Print_Area" localSheetId="0">'Dział 010'!$A$1:$K$14</definedName>
    <definedName name="_xlnm.Print_Area" localSheetId="7">'dział 754'!$A$1:$K$60</definedName>
    <definedName name="_xlnm.Print_Area" localSheetId="8">'dział 755'!$A$1:$K$20</definedName>
    <definedName name="_xlnm.Print_Area" localSheetId="9">'Dział 757'!$A$1:$K$12</definedName>
    <definedName name="_xlnm.Print_Area" localSheetId="11">'Dział 758'!$A$1:$K$15</definedName>
    <definedName name="_xlnm.Print_Area" localSheetId="10">'Dział 801'!$A$1:$K$468</definedName>
    <definedName name="_xlnm.Print_Area" localSheetId="13">'Dział 852'!$A$1:$K$126</definedName>
    <definedName name="_xlnm.Print_Area" localSheetId="14">'Dział 853'!$A$1:$K$160</definedName>
    <definedName name="_xlnm.Print_Titles" localSheetId="16">'855'!$6:$9</definedName>
    <definedName name="_xlnm.Print_Titles" localSheetId="2">'Dział 600'!$6:$9</definedName>
    <definedName name="_xlnm.Print_Titles" localSheetId="4">'Dział 710'!$6:$9</definedName>
    <definedName name="_xlnm.Print_Titles" localSheetId="5">'Dział 750'!$6:$9</definedName>
    <definedName name="_xlnm.Print_Titles" localSheetId="7">'dział 754'!$6:$9</definedName>
    <definedName name="_xlnm.Print_Titles" localSheetId="8">'dział 755'!$6:$9</definedName>
    <definedName name="_xlnm.Print_Titles" localSheetId="10">'Dział 801'!$6:$9</definedName>
    <definedName name="_xlnm.Print_Titles" localSheetId="13">'Dział 852'!$6:$9</definedName>
    <definedName name="_xlnm.Print_Titles" localSheetId="14">'Dział 853'!$6:$9</definedName>
    <definedName name="_xlnm.Print_Titles" localSheetId="15">'Dział 854'!$5:$8</definedName>
  </definedNames>
  <calcPr calcId="191029"/>
</workbook>
</file>

<file path=xl/calcChain.xml><?xml version="1.0" encoding="utf-8"?>
<calcChain xmlns="http://schemas.openxmlformats.org/spreadsheetml/2006/main">
  <c r="F10" i="9" l="1"/>
  <c r="E10" i="9"/>
  <c r="J15" i="12" l="1"/>
  <c r="I15" i="12"/>
  <c r="J14" i="12"/>
  <c r="I14" i="12"/>
  <c r="J13" i="12" l="1"/>
  <c r="I13" i="12"/>
  <c r="I12" i="12"/>
  <c r="J12" i="12"/>
  <c r="G13" i="12"/>
  <c r="H146" i="13" l="1"/>
  <c r="J56" i="7"/>
  <c r="I56" i="7"/>
  <c r="H50" i="17" l="1"/>
  <c r="H11" i="5" l="1"/>
  <c r="J145" i="17" l="1"/>
  <c r="I145" i="17"/>
  <c r="G145" i="17"/>
  <c r="G134" i="17"/>
  <c r="J103" i="17"/>
  <c r="I103" i="17"/>
  <c r="G103" i="17"/>
  <c r="G109" i="16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J450" i="13"/>
  <c r="I450" i="13"/>
  <c r="J444" i="13"/>
  <c r="I444" i="13"/>
  <c r="J443" i="13"/>
  <c r="I443" i="13"/>
  <c r="J441" i="13"/>
  <c r="I441" i="13"/>
  <c r="J440" i="13"/>
  <c r="I440" i="13"/>
  <c r="J438" i="13"/>
  <c r="I438" i="13"/>
  <c r="J437" i="13"/>
  <c r="I437" i="13"/>
  <c r="J435" i="13"/>
  <c r="I435" i="13"/>
  <c r="J434" i="13"/>
  <c r="I434" i="13"/>
  <c r="G435" i="13"/>
  <c r="G434" i="13"/>
  <c r="G457" i="13"/>
  <c r="G456" i="13"/>
  <c r="G455" i="13"/>
  <c r="G454" i="13"/>
  <c r="G452" i="13"/>
  <c r="G451" i="13"/>
  <c r="G450" i="13"/>
  <c r="G448" i="13"/>
  <c r="G447" i="13"/>
  <c r="G446" i="13"/>
  <c r="G445" i="13"/>
  <c r="G444" i="13"/>
  <c r="G443" i="13"/>
  <c r="G441" i="13"/>
  <c r="G440" i="13"/>
  <c r="G438" i="13"/>
  <c r="G437" i="13"/>
  <c r="G401" i="13"/>
  <c r="J372" i="13"/>
  <c r="I372" i="13"/>
  <c r="J371" i="13"/>
  <c r="I371" i="13"/>
  <c r="J306" i="13"/>
  <c r="I306" i="13"/>
  <c r="G306" i="13"/>
  <c r="G144" i="13"/>
  <c r="H14" i="20" l="1"/>
  <c r="G45" i="28"/>
  <c r="F23" i="6"/>
  <c r="H19" i="14"/>
  <c r="H20" i="14"/>
  <c r="H24" i="14"/>
  <c r="H23" i="6"/>
  <c r="F433" i="13" l="1"/>
  <c r="E398" i="13"/>
  <c r="J14" i="27" l="1"/>
  <c r="I14" i="27"/>
  <c r="G14" i="27"/>
  <c r="G16" i="6"/>
  <c r="J16" i="6"/>
  <c r="I16" i="6"/>
  <c r="F11" i="6"/>
  <c r="E11" i="6"/>
  <c r="H11" i="6"/>
  <c r="G60" i="7"/>
  <c r="G78" i="7"/>
  <c r="G77" i="7"/>
  <c r="G76" i="7"/>
  <c r="J27" i="5"/>
  <c r="I27" i="5"/>
  <c r="J26" i="5"/>
  <c r="I26" i="5"/>
  <c r="G27" i="5"/>
  <c r="G26" i="5"/>
  <c r="H398" i="13" l="1"/>
  <c r="H15" i="10" l="1"/>
  <c r="H103" i="17" l="1"/>
  <c r="F103" i="17"/>
  <c r="E103" i="17"/>
  <c r="F101" i="17"/>
  <c r="E101" i="17"/>
  <c r="H101" i="17"/>
  <c r="F100" i="17"/>
  <c r="E100" i="17"/>
  <c r="F25" i="28"/>
  <c r="E25" i="28"/>
  <c r="H25" i="28"/>
  <c r="H52" i="28"/>
  <c r="J51" i="28"/>
  <c r="I51" i="28"/>
  <c r="G51" i="28"/>
  <c r="J50" i="28"/>
  <c r="I50" i="28"/>
  <c r="G50" i="28"/>
  <c r="J48" i="28"/>
  <c r="I48" i="28"/>
  <c r="G48" i="28"/>
  <c r="J47" i="28"/>
  <c r="I47" i="28"/>
  <c r="G47" i="28"/>
  <c r="J46" i="28"/>
  <c r="I46" i="28"/>
  <c r="G46" i="28"/>
  <c r="J44" i="28"/>
  <c r="I44" i="28"/>
  <c r="G44" i="28"/>
  <c r="J43" i="28"/>
  <c r="I43" i="28"/>
  <c r="G43" i="28"/>
  <c r="J42" i="28"/>
  <c r="I42" i="28"/>
  <c r="G42" i="28"/>
  <c r="J41" i="28"/>
  <c r="I41" i="28"/>
  <c r="G41" i="28"/>
  <c r="J40" i="28"/>
  <c r="I40" i="28"/>
  <c r="G40" i="28"/>
  <c r="J39" i="28"/>
  <c r="I39" i="28"/>
  <c r="G39" i="28"/>
  <c r="J38" i="28"/>
  <c r="I38" i="28"/>
  <c r="G38" i="28"/>
  <c r="J37" i="28"/>
  <c r="I37" i="28"/>
  <c r="G37" i="28"/>
  <c r="J36" i="28"/>
  <c r="I36" i="28"/>
  <c r="G36" i="28"/>
  <c r="J35" i="28"/>
  <c r="I35" i="28"/>
  <c r="G35" i="28"/>
  <c r="J34" i="28"/>
  <c r="I34" i="28"/>
  <c r="G34" i="28"/>
  <c r="J33" i="28"/>
  <c r="I33" i="28"/>
  <c r="G33" i="28"/>
  <c r="J32" i="28"/>
  <c r="I32" i="28"/>
  <c r="G32" i="28"/>
  <c r="J31" i="28"/>
  <c r="I31" i="28"/>
  <c r="G31" i="28"/>
  <c r="J30" i="28"/>
  <c r="I30" i="28"/>
  <c r="G30" i="28"/>
  <c r="J29" i="28"/>
  <c r="I29" i="28"/>
  <c r="G29" i="28"/>
  <c r="J28" i="28"/>
  <c r="I28" i="28"/>
  <c r="G28" i="28"/>
  <c r="J27" i="28"/>
  <c r="I27" i="28"/>
  <c r="G27" i="28"/>
  <c r="J26" i="28"/>
  <c r="I26" i="28"/>
  <c r="G26" i="28"/>
  <c r="G78" i="28"/>
  <c r="I78" i="28"/>
  <c r="J78" i="28"/>
  <c r="G79" i="28"/>
  <c r="I79" i="28"/>
  <c r="J79" i="28"/>
  <c r="G80" i="28"/>
  <c r="I80" i="28"/>
  <c r="J80" i="28"/>
  <c r="G81" i="28"/>
  <c r="I81" i="28"/>
  <c r="J81" i="28"/>
  <c r="E82" i="28"/>
  <c r="F82" i="28"/>
  <c r="H82" i="28"/>
  <c r="J77" i="28"/>
  <c r="I77" i="28"/>
  <c r="G77" i="28"/>
  <c r="J76" i="28"/>
  <c r="I76" i="28"/>
  <c r="G76" i="28"/>
  <c r="J74" i="28"/>
  <c r="I74" i="28"/>
  <c r="G74" i="28"/>
  <c r="J73" i="28"/>
  <c r="I73" i="28"/>
  <c r="G73" i="28"/>
  <c r="J72" i="28"/>
  <c r="I72" i="28"/>
  <c r="G72" i="28"/>
  <c r="J71" i="28"/>
  <c r="I71" i="28"/>
  <c r="G71" i="28"/>
  <c r="J70" i="28"/>
  <c r="I70" i="28"/>
  <c r="G70" i="28"/>
  <c r="J69" i="28"/>
  <c r="I69" i="28"/>
  <c r="G69" i="28"/>
  <c r="J68" i="28"/>
  <c r="I68" i="28"/>
  <c r="G68" i="28"/>
  <c r="J67" i="28"/>
  <c r="I67" i="28"/>
  <c r="G67" i="28"/>
  <c r="J66" i="28"/>
  <c r="I66" i="28"/>
  <c r="G66" i="28"/>
  <c r="J65" i="28"/>
  <c r="I65" i="28"/>
  <c r="G65" i="28"/>
  <c r="J64" i="28"/>
  <c r="I64" i="28"/>
  <c r="G64" i="28"/>
  <c r="J63" i="28"/>
  <c r="I63" i="28"/>
  <c r="G63" i="28"/>
  <c r="J62" i="28"/>
  <c r="I62" i="28"/>
  <c r="G62" i="28"/>
  <c r="J61" i="28"/>
  <c r="I61" i="28"/>
  <c r="G61" i="28"/>
  <c r="J60" i="28"/>
  <c r="I60" i="28"/>
  <c r="G60" i="28"/>
  <c r="J59" i="28"/>
  <c r="I59" i="28"/>
  <c r="G59" i="28"/>
  <c r="J58" i="28"/>
  <c r="I58" i="28"/>
  <c r="G58" i="28"/>
  <c r="J57" i="28"/>
  <c r="I57" i="28"/>
  <c r="G57" i="28"/>
  <c r="J56" i="28"/>
  <c r="I56" i="28"/>
  <c r="G56" i="28"/>
  <c r="J55" i="28"/>
  <c r="I55" i="28"/>
  <c r="G55" i="28"/>
  <c r="J54" i="28"/>
  <c r="I54" i="28"/>
  <c r="G54" i="28"/>
  <c r="J53" i="28"/>
  <c r="I53" i="28"/>
  <c r="G53" i="28"/>
  <c r="H100" i="17" l="1"/>
  <c r="G25" i="28"/>
  <c r="G82" i="28"/>
  <c r="I82" i="28"/>
  <c r="J25" i="28"/>
  <c r="J82" i="28"/>
  <c r="I25" i="28"/>
  <c r="H319" i="13"/>
  <c r="H119" i="13"/>
  <c r="I133" i="13"/>
  <c r="H75" i="13"/>
  <c r="I90" i="13"/>
  <c r="H91" i="28" l="1"/>
  <c r="H16" i="16" l="1"/>
  <c r="H78" i="17" l="1"/>
  <c r="H338" i="13"/>
  <c r="H174" i="13"/>
  <c r="H52" i="13"/>
  <c r="H34" i="16" l="1"/>
  <c r="I52" i="16"/>
  <c r="I51" i="16"/>
  <c r="I43" i="16"/>
  <c r="G52" i="16" l="1"/>
  <c r="E34" i="17"/>
  <c r="G75" i="17"/>
  <c r="J75" i="17"/>
  <c r="J74" i="17"/>
  <c r="G38" i="17"/>
  <c r="H57" i="10"/>
  <c r="F57" i="10"/>
  <c r="E57" i="10"/>
  <c r="H76" i="7"/>
  <c r="F76" i="7"/>
  <c r="E76" i="7"/>
  <c r="G25" i="7"/>
  <c r="J25" i="7"/>
  <c r="H11" i="28"/>
  <c r="F11" i="28"/>
  <c r="E11" i="28"/>
  <c r="G16" i="28"/>
  <c r="J16" i="28"/>
  <c r="G15" i="28"/>
  <c r="J15" i="28"/>
  <c r="G51" i="16"/>
  <c r="J51" i="16"/>
  <c r="G43" i="16"/>
  <c r="J43" i="16"/>
  <c r="H105" i="15"/>
  <c r="F105" i="15"/>
  <c r="E105" i="15"/>
  <c r="G105" i="15" l="1"/>
  <c r="J52" i="16"/>
  <c r="F139" i="13"/>
  <c r="E139" i="13"/>
  <c r="I144" i="13"/>
  <c r="J144" i="13"/>
  <c r="H433" i="13" l="1"/>
  <c r="E433" i="13"/>
  <c r="J20" i="9"/>
  <c r="I20" i="9"/>
  <c r="G20" i="9"/>
  <c r="H15" i="9"/>
  <c r="F15" i="9"/>
  <c r="E15" i="9"/>
  <c r="G133" i="13" l="1"/>
  <c r="J133" i="13"/>
  <c r="G90" i="13"/>
  <c r="J90" i="13"/>
  <c r="J395" i="13"/>
  <c r="I395" i="13"/>
  <c r="J394" i="13"/>
  <c r="I394" i="13"/>
  <c r="J393" i="13"/>
  <c r="I393" i="13"/>
  <c r="J392" i="13"/>
  <c r="I392" i="13"/>
  <c r="J391" i="13"/>
  <c r="I391" i="13"/>
  <c r="J390" i="13"/>
  <c r="I390" i="13"/>
  <c r="G395" i="13"/>
  <c r="G394" i="13"/>
  <c r="G393" i="13"/>
  <c r="G392" i="13"/>
  <c r="G391" i="13"/>
  <c r="G390" i="13"/>
  <c r="J15" i="14" l="1"/>
  <c r="I15" i="14"/>
  <c r="J14" i="14"/>
  <c r="I14" i="14"/>
  <c r="J13" i="14"/>
  <c r="I13" i="14"/>
  <c r="J12" i="14"/>
  <c r="I12" i="14"/>
  <c r="G15" i="14"/>
  <c r="G14" i="14"/>
  <c r="G13" i="14"/>
  <c r="G12" i="14"/>
  <c r="H139" i="13" l="1"/>
  <c r="J33" i="17" l="1"/>
  <c r="I33" i="17"/>
  <c r="J73" i="17"/>
  <c r="I73" i="17"/>
  <c r="H72" i="17"/>
  <c r="J59" i="17"/>
  <c r="I59" i="17"/>
  <c r="G59" i="17"/>
  <c r="J38" i="17"/>
  <c r="G143" i="13"/>
  <c r="G142" i="13"/>
  <c r="G141" i="13"/>
  <c r="I143" i="13"/>
  <c r="I142" i="13"/>
  <c r="I141" i="13"/>
  <c r="J78" i="15" l="1"/>
  <c r="I78" i="15"/>
  <c r="G78" i="15"/>
  <c r="I387" i="13"/>
  <c r="I386" i="13"/>
  <c r="J63" i="7" l="1"/>
  <c r="I63" i="7"/>
  <c r="J66" i="7"/>
  <c r="I66" i="7"/>
  <c r="H59" i="7" l="1"/>
  <c r="H70" i="7" l="1"/>
  <c r="H62" i="7"/>
  <c r="H27" i="7"/>
  <c r="H21" i="7"/>
  <c r="H12" i="12" l="1"/>
  <c r="I33" i="7" l="1"/>
  <c r="G63" i="7" l="1"/>
  <c r="G66" i="7"/>
  <c r="F18" i="28" l="1"/>
  <c r="E18" i="28"/>
  <c r="F17" i="28"/>
  <c r="E17" i="28"/>
  <c r="I23" i="20" l="1"/>
  <c r="H92" i="17" l="1"/>
  <c r="F92" i="17"/>
  <c r="E92" i="17"/>
  <c r="G23" i="9"/>
  <c r="J23" i="9"/>
  <c r="F62" i="7"/>
  <c r="E62" i="7"/>
  <c r="G95" i="17"/>
  <c r="J95" i="17"/>
  <c r="H11" i="14"/>
  <c r="F11" i="14"/>
  <c r="E11" i="14"/>
  <c r="J143" i="13"/>
  <c r="J142" i="13"/>
  <c r="J141" i="13"/>
  <c r="F12" i="12"/>
  <c r="E12" i="12"/>
  <c r="G33" i="7"/>
  <c r="J33" i="7"/>
  <c r="J16" i="1"/>
  <c r="I16" i="1"/>
  <c r="G16" i="1"/>
  <c r="H15" i="1"/>
  <c r="F15" i="1"/>
  <c r="E15" i="1"/>
  <c r="G15" i="1" l="1"/>
  <c r="I15" i="1"/>
  <c r="J15" i="1"/>
  <c r="G139" i="13"/>
  <c r="J139" i="13"/>
  <c r="I139" i="13"/>
  <c r="G26" i="10"/>
  <c r="H77" i="15"/>
  <c r="F77" i="15"/>
  <c r="E77" i="15"/>
  <c r="G45" i="15" l="1"/>
  <c r="J45" i="15"/>
  <c r="G70" i="17"/>
  <c r="J70" i="17"/>
  <c r="H137" i="17"/>
  <c r="F137" i="17"/>
  <c r="E137" i="17"/>
  <c r="G33" i="17"/>
  <c r="G23" i="20"/>
  <c r="J23" i="20"/>
  <c r="H362" i="13"/>
  <c r="F362" i="13"/>
  <c r="E362" i="13"/>
  <c r="G387" i="13"/>
  <c r="J387" i="13"/>
  <c r="G386" i="13"/>
  <c r="J386" i="13"/>
  <c r="G83" i="13"/>
  <c r="I83" i="13"/>
  <c r="J83" i="13"/>
  <c r="J362" i="13" l="1"/>
  <c r="I362" i="13"/>
  <c r="H89" i="28"/>
  <c r="J82" i="7"/>
  <c r="I82" i="7"/>
  <c r="G82" i="7"/>
  <c r="J26" i="7"/>
  <c r="I26" i="7"/>
  <c r="G26" i="7"/>
  <c r="J30" i="5"/>
  <c r="I30" i="5"/>
  <c r="J29" i="5"/>
  <c r="I29" i="5"/>
  <c r="G30" i="5"/>
  <c r="F50" i="17" l="1"/>
  <c r="E50" i="17"/>
  <c r="F21" i="7"/>
  <c r="E21" i="7"/>
  <c r="F11" i="17"/>
  <c r="E11" i="17"/>
  <c r="H11" i="17"/>
  <c r="I382" i="13" l="1"/>
  <c r="J22" i="18" l="1"/>
  <c r="I22" i="18"/>
  <c r="J39" i="17"/>
  <c r="I39" i="17"/>
  <c r="J37" i="17"/>
  <c r="I37" i="17"/>
  <c r="G37" i="17"/>
  <c r="J111" i="16"/>
  <c r="I111" i="16"/>
  <c r="J110" i="16"/>
  <c r="I110" i="16"/>
  <c r="J108" i="16"/>
  <c r="I108" i="16"/>
  <c r="J107" i="16"/>
  <c r="I107" i="16"/>
  <c r="J133" i="16"/>
  <c r="I133" i="16"/>
  <c r="J132" i="16"/>
  <c r="I132" i="16"/>
  <c r="J121" i="16"/>
  <c r="I121" i="16"/>
  <c r="J120" i="16"/>
  <c r="I120" i="16"/>
  <c r="G133" i="16"/>
  <c r="G132" i="16"/>
  <c r="G121" i="16"/>
  <c r="G120" i="16"/>
  <c r="G111" i="16"/>
  <c r="G110" i="16"/>
  <c r="G108" i="16"/>
  <c r="G107" i="16"/>
  <c r="I49" i="16"/>
  <c r="J35" i="16"/>
  <c r="I35" i="16"/>
  <c r="G35" i="16"/>
  <c r="I71" i="15"/>
  <c r="J73" i="13"/>
  <c r="I73" i="13"/>
  <c r="G73" i="13"/>
  <c r="J72" i="13"/>
  <c r="I72" i="13"/>
  <c r="G72" i="13"/>
  <c r="J71" i="13"/>
  <c r="I71" i="13"/>
  <c r="G71" i="13"/>
  <c r="J70" i="13"/>
  <c r="I70" i="13"/>
  <c r="G70" i="13"/>
  <c r="J69" i="13"/>
  <c r="I69" i="13"/>
  <c r="G69" i="13"/>
  <c r="J68" i="13"/>
  <c r="I68" i="13"/>
  <c r="G68" i="13"/>
  <c r="J67" i="13"/>
  <c r="I67" i="13"/>
  <c r="G67" i="13"/>
  <c r="J66" i="13"/>
  <c r="I66" i="13"/>
  <c r="G66" i="13"/>
  <c r="J65" i="13"/>
  <c r="I65" i="13"/>
  <c r="G65" i="13"/>
  <c r="J64" i="13"/>
  <c r="I64" i="13"/>
  <c r="G64" i="13"/>
  <c r="J63" i="13"/>
  <c r="I63" i="13"/>
  <c r="G63" i="13"/>
  <c r="J62" i="13"/>
  <c r="I62" i="13"/>
  <c r="G62" i="13"/>
  <c r="J61" i="13"/>
  <c r="I61" i="13"/>
  <c r="G61" i="13"/>
  <c r="J60" i="13"/>
  <c r="I60" i="13"/>
  <c r="G60" i="13"/>
  <c r="J59" i="13"/>
  <c r="I59" i="13"/>
  <c r="G59" i="13"/>
  <c r="J58" i="13"/>
  <c r="I58" i="13"/>
  <c r="G58" i="13"/>
  <c r="J57" i="13"/>
  <c r="I57" i="13"/>
  <c r="G57" i="13"/>
  <c r="J56" i="13"/>
  <c r="I56" i="13"/>
  <c r="G56" i="13"/>
  <c r="J55" i="13"/>
  <c r="I55" i="13"/>
  <c r="G55" i="13"/>
  <c r="J54" i="13"/>
  <c r="I54" i="13"/>
  <c r="G54" i="13"/>
  <c r="J53" i="13"/>
  <c r="I53" i="13"/>
  <c r="G53" i="13"/>
  <c r="J115" i="13"/>
  <c r="I115" i="13"/>
  <c r="G115" i="13"/>
  <c r="J114" i="13"/>
  <c r="I114" i="13"/>
  <c r="G114" i="13"/>
  <c r="J113" i="13"/>
  <c r="I113" i="13"/>
  <c r="G113" i="13"/>
  <c r="J112" i="13"/>
  <c r="I112" i="13"/>
  <c r="G112" i="13"/>
  <c r="J111" i="13"/>
  <c r="I111" i="13"/>
  <c r="G111" i="13"/>
  <c r="J110" i="13"/>
  <c r="I110" i="13"/>
  <c r="G110" i="13"/>
  <c r="J109" i="13"/>
  <c r="I109" i="13"/>
  <c r="G109" i="13"/>
  <c r="J108" i="13"/>
  <c r="I108" i="13"/>
  <c r="G108" i="13"/>
  <c r="J107" i="13"/>
  <c r="I107" i="13"/>
  <c r="G107" i="13"/>
  <c r="J106" i="13"/>
  <c r="I106" i="13"/>
  <c r="G106" i="13"/>
  <c r="J105" i="13"/>
  <c r="I105" i="13"/>
  <c r="G105" i="13"/>
  <c r="J104" i="13"/>
  <c r="I104" i="13"/>
  <c r="G104" i="13"/>
  <c r="J103" i="13"/>
  <c r="I103" i="13"/>
  <c r="G103" i="13"/>
  <c r="J102" i="13"/>
  <c r="I102" i="13"/>
  <c r="G102" i="13"/>
  <c r="J101" i="13"/>
  <c r="I101" i="13"/>
  <c r="G101" i="13"/>
  <c r="J100" i="13"/>
  <c r="I100" i="13"/>
  <c r="G100" i="13"/>
  <c r="J99" i="13"/>
  <c r="I99" i="13"/>
  <c r="G99" i="13"/>
  <c r="J98" i="13"/>
  <c r="I98" i="13"/>
  <c r="G98" i="13"/>
  <c r="H97" i="13"/>
  <c r="H96" i="13" s="1"/>
  <c r="J117" i="13"/>
  <c r="I117" i="13"/>
  <c r="G117" i="13"/>
  <c r="G140" i="13"/>
  <c r="J140" i="13"/>
  <c r="I140" i="13"/>
  <c r="G172" i="13"/>
  <c r="G171" i="13"/>
  <c r="J172" i="13"/>
  <c r="I172" i="13"/>
  <c r="J171" i="13"/>
  <c r="I171" i="13"/>
  <c r="J192" i="13"/>
  <c r="I192" i="13"/>
  <c r="J189" i="13"/>
  <c r="I189" i="13"/>
  <c r="G192" i="13"/>
  <c r="J225" i="13"/>
  <c r="I225" i="13"/>
  <c r="G225" i="13"/>
  <c r="J308" i="13"/>
  <c r="I308" i="13"/>
  <c r="G308" i="13"/>
  <c r="J357" i="13"/>
  <c r="I357" i="13"/>
  <c r="J356" i="13"/>
  <c r="I356" i="13"/>
  <c r="J355" i="13"/>
  <c r="I355" i="13"/>
  <c r="J354" i="13"/>
  <c r="I354" i="13"/>
  <c r="J353" i="13"/>
  <c r="I353" i="13"/>
  <c r="J352" i="13"/>
  <c r="I352" i="13"/>
  <c r="J351" i="13"/>
  <c r="I351" i="13"/>
  <c r="J350" i="13"/>
  <c r="I350" i="13"/>
  <c r="J349" i="13"/>
  <c r="I349" i="13"/>
  <c r="J348" i="13"/>
  <c r="I348" i="13"/>
  <c r="J347" i="13"/>
  <c r="I347" i="13"/>
  <c r="J346" i="13"/>
  <c r="I346" i="13"/>
  <c r="J345" i="13"/>
  <c r="I345" i="13"/>
  <c r="J344" i="13"/>
  <c r="I344" i="13"/>
  <c r="J343" i="13"/>
  <c r="I343" i="13"/>
  <c r="J342" i="13"/>
  <c r="I342" i="13"/>
  <c r="J341" i="13"/>
  <c r="I341" i="13"/>
  <c r="J340" i="13"/>
  <c r="I340" i="13"/>
  <c r="J339" i="13"/>
  <c r="I339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J360" i="13"/>
  <c r="I360" i="13"/>
  <c r="G360" i="13"/>
  <c r="J400" i="13"/>
  <c r="I400" i="13"/>
  <c r="J399" i="13"/>
  <c r="I399" i="13"/>
  <c r="J402" i="13"/>
  <c r="I402" i="13"/>
  <c r="I413" i="13"/>
  <c r="I417" i="13"/>
  <c r="J428" i="13"/>
  <c r="I428" i="13"/>
  <c r="J427" i="13"/>
  <c r="I427" i="13"/>
  <c r="J426" i="13"/>
  <c r="I426" i="13"/>
  <c r="J436" i="13"/>
  <c r="I436" i="13"/>
  <c r="J453" i="13"/>
  <c r="I453" i="13"/>
  <c r="J442" i="13"/>
  <c r="I442" i="13"/>
  <c r="J439" i="13"/>
  <c r="I439" i="13"/>
  <c r="G453" i="13"/>
  <c r="G442" i="13"/>
  <c r="G439" i="13"/>
  <c r="G436" i="13"/>
  <c r="G428" i="13"/>
  <c r="G427" i="13"/>
  <c r="G426" i="13"/>
  <c r="G402" i="13"/>
  <c r="G400" i="13"/>
  <c r="G399" i="13"/>
  <c r="J59" i="10"/>
  <c r="I59" i="10"/>
  <c r="J22" i="9"/>
  <c r="I22" i="9"/>
  <c r="G22" i="9"/>
  <c r="G71" i="7"/>
  <c r="J55" i="3"/>
  <c r="I55" i="3"/>
  <c r="G55" i="3"/>
  <c r="J16" i="5"/>
  <c r="I16" i="5"/>
  <c r="G16" i="5"/>
  <c r="G59" i="10" l="1"/>
  <c r="J48" i="10"/>
  <c r="I48" i="10"/>
  <c r="G48" i="10"/>
  <c r="H21" i="9" l="1"/>
  <c r="F21" i="9"/>
  <c r="E21" i="9"/>
  <c r="G49" i="16"/>
  <c r="J49" i="16"/>
  <c r="F34" i="16"/>
  <c r="E34" i="16"/>
  <c r="I21" i="9" l="1"/>
  <c r="G21" i="9"/>
  <c r="J21" i="9"/>
  <c r="H54" i="3"/>
  <c r="F54" i="3"/>
  <c r="E54" i="3"/>
  <c r="J54" i="3" l="1"/>
  <c r="I54" i="3"/>
  <c r="G54" i="3"/>
  <c r="J14" i="28" l="1"/>
  <c r="I14" i="28"/>
  <c r="J13" i="28"/>
  <c r="I13" i="28"/>
  <c r="J12" i="28"/>
  <c r="I12" i="28"/>
  <c r="G14" i="28"/>
  <c r="G13" i="28"/>
  <c r="G12" i="28"/>
  <c r="G71" i="15"/>
  <c r="J71" i="15"/>
  <c r="J53" i="15"/>
  <c r="I53" i="15"/>
  <c r="G53" i="15"/>
  <c r="H15" i="15"/>
  <c r="F15" i="15"/>
  <c r="E15" i="15"/>
  <c r="G11" i="28" l="1"/>
  <c r="J11" i="28"/>
  <c r="I11" i="28"/>
  <c r="H359" i="13"/>
  <c r="F359" i="13"/>
  <c r="E359" i="13"/>
  <c r="I359" i="13" l="1"/>
  <c r="J359" i="13"/>
  <c r="G359" i="13"/>
  <c r="F307" i="13" l="1"/>
  <c r="E307" i="13"/>
  <c r="G307" i="13" l="1"/>
  <c r="F398" i="13"/>
  <c r="G417" i="13"/>
  <c r="J417" i="13"/>
  <c r="G413" i="13"/>
  <c r="J413" i="13"/>
  <c r="F338" i="13"/>
  <c r="E338" i="13"/>
  <c r="G189" i="13"/>
  <c r="F97" i="13"/>
  <c r="E97" i="13"/>
  <c r="E96" i="13" s="1"/>
  <c r="F52" i="13"/>
  <c r="E52" i="13"/>
  <c r="J52" i="13" s="1"/>
  <c r="J18" i="9"/>
  <c r="I18" i="9"/>
  <c r="J17" i="9"/>
  <c r="I17" i="9"/>
  <c r="J16" i="9"/>
  <c r="I16" i="9"/>
  <c r="G18" i="9"/>
  <c r="G17" i="9"/>
  <c r="G16" i="9"/>
  <c r="J397" i="13"/>
  <c r="I397" i="13"/>
  <c r="J396" i="13"/>
  <c r="I396" i="13"/>
  <c r="J389" i="13"/>
  <c r="I389" i="13"/>
  <c r="J385" i="13"/>
  <c r="I385" i="13"/>
  <c r="J383" i="13"/>
  <c r="I383" i="13"/>
  <c r="J381" i="13"/>
  <c r="I381" i="13"/>
  <c r="J380" i="13"/>
  <c r="I380" i="13"/>
  <c r="J379" i="13"/>
  <c r="I379" i="13"/>
  <c r="J377" i="13"/>
  <c r="I377" i="13"/>
  <c r="J376" i="13"/>
  <c r="I376" i="13"/>
  <c r="J374" i="13"/>
  <c r="I374" i="13"/>
  <c r="J370" i="13"/>
  <c r="I370" i="13"/>
  <c r="J368" i="13"/>
  <c r="I368" i="13"/>
  <c r="J366" i="13"/>
  <c r="I366" i="13"/>
  <c r="J365" i="13"/>
  <c r="I365" i="13"/>
  <c r="J364" i="13"/>
  <c r="I364" i="13"/>
  <c r="G397" i="13"/>
  <c r="G396" i="13"/>
  <c r="G389" i="13"/>
  <c r="G385" i="13"/>
  <c r="G383" i="13"/>
  <c r="G381" i="13"/>
  <c r="G380" i="13"/>
  <c r="G379" i="13"/>
  <c r="G377" i="13"/>
  <c r="G376" i="13"/>
  <c r="G374" i="13"/>
  <c r="G372" i="13"/>
  <c r="G370" i="13"/>
  <c r="G368" i="13"/>
  <c r="G366" i="13"/>
  <c r="G365" i="13"/>
  <c r="G364" i="13"/>
  <c r="J336" i="13"/>
  <c r="I336" i="13"/>
  <c r="J335" i="13"/>
  <c r="I335" i="13"/>
  <c r="J334" i="13"/>
  <c r="I334" i="13"/>
  <c r="J333" i="13"/>
  <c r="I333" i="13"/>
  <c r="J332" i="13"/>
  <c r="I332" i="13"/>
  <c r="J331" i="13"/>
  <c r="I331" i="13"/>
  <c r="J330" i="13"/>
  <c r="I330" i="13"/>
  <c r="J329" i="13"/>
  <c r="I329" i="13"/>
  <c r="J328" i="13"/>
  <c r="I328" i="13"/>
  <c r="J327" i="13"/>
  <c r="I327" i="13"/>
  <c r="J326" i="13"/>
  <c r="I326" i="13"/>
  <c r="J325" i="13"/>
  <c r="I325" i="13"/>
  <c r="J324" i="13"/>
  <c r="I324" i="13"/>
  <c r="J323" i="13"/>
  <c r="I323" i="13"/>
  <c r="J322" i="13"/>
  <c r="I322" i="13"/>
  <c r="J321" i="13"/>
  <c r="I321" i="13"/>
  <c r="J320" i="13"/>
  <c r="I320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F319" i="13"/>
  <c r="E319" i="13"/>
  <c r="F310" i="13"/>
  <c r="E310" i="13"/>
  <c r="J137" i="13"/>
  <c r="I137" i="13"/>
  <c r="J136" i="13"/>
  <c r="I136" i="13"/>
  <c r="J135" i="13"/>
  <c r="I135" i="13"/>
  <c r="J134" i="13"/>
  <c r="I134" i="13"/>
  <c r="J132" i="13"/>
  <c r="I132" i="13"/>
  <c r="J131" i="13"/>
  <c r="I131" i="13"/>
  <c r="J130" i="13"/>
  <c r="I130" i="13"/>
  <c r="J129" i="13"/>
  <c r="I129" i="13"/>
  <c r="J128" i="13"/>
  <c r="I128" i="13"/>
  <c r="J127" i="13"/>
  <c r="I127" i="13"/>
  <c r="J126" i="13"/>
  <c r="I126" i="13"/>
  <c r="J125" i="13"/>
  <c r="I125" i="13"/>
  <c r="J124" i="13"/>
  <c r="I124" i="13"/>
  <c r="J123" i="13"/>
  <c r="I123" i="13"/>
  <c r="J122" i="13"/>
  <c r="I122" i="13"/>
  <c r="J121" i="13"/>
  <c r="I121" i="13"/>
  <c r="J120" i="13"/>
  <c r="I120" i="13"/>
  <c r="G137" i="13"/>
  <c r="G136" i="13"/>
  <c r="G135" i="13"/>
  <c r="G134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F119" i="13"/>
  <c r="E119" i="13"/>
  <c r="E118" i="13" s="1"/>
  <c r="J94" i="13"/>
  <c r="I94" i="13"/>
  <c r="J93" i="13"/>
  <c r="I93" i="13"/>
  <c r="J92" i="13"/>
  <c r="I92" i="13"/>
  <c r="J91" i="13"/>
  <c r="I91" i="13"/>
  <c r="J89" i="13"/>
  <c r="I89" i="13"/>
  <c r="J88" i="13"/>
  <c r="I88" i="13"/>
  <c r="J87" i="13"/>
  <c r="I87" i="13"/>
  <c r="J86" i="13"/>
  <c r="I86" i="13"/>
  <c r="J85" i="13"/>
  <c r="I85" i="13"/>
  <c r="J84" i="13"/>
  <c r="I84" i="13"/>
  <c r="J82" i="13"/>
  <c r="I82" i="13"/>
  <c r="J81" i="13"/>
  <c r="I81" i="13"/>
  <c r="J80" i="13"/>
  <c r="I80" i="13"/>
  <c r="J79" i="13"/>
  <c r="I79" i="13"/>
  <c r="J78" i="13"/>
  <c r="I78" i="13"/>
  <c r="J77" i="13"/>
  <c r="I77" i="13"/>
  <c r="J76" i="13"/>
  <c r="I76" i="13"/>
  <c r="G94" i="13"/>
  <c r="G93" i="13"/>
  <c r="G92" i="13"/>
  <c r="G91" i="13"/>
  <c r="G89" i="13"/>
  <c r="G88" i="13"/>
  <c r="G87" i="13"/>
  <c r="G86" i="13"/>
  <c r="G85" i="13"/>
  <c r="G84" i="13"/>
  <c r="G82" i="13"/>
  <c r="G81" i="13"/>
  <c r="G80" i="13"/>
  <c r="G79" i="13"/>
  <c r="G78" i="13"/>
  <c r="G77" i="13"/>
  <c r="G76" i="13"/>
  <c r="F75" i="13"/>
  <c r="E75" i="13"/>
  <c r="H388" i="13"/>
  <c r="F388" i="13"/>
  <c r="E388" i="13"/>
  <c r="I388" i="13" l="1"/>
  <c r="J388" i="13"/>
  <c r="E14" i="9"/>
  <c r="F14" i="9"/>
  <c r="F118" i="13"/>
  <c r="J96" i="13"/>
  <c r="H14" i="9"/>
  <c r="F309" i="13"/>
  <c r="E309" i="13"/>
  <c r="G338" i="13"/>
  <c r="G15" i="9"/>
  <c r="J15" i="9"/>
  <c r="G97" i="13"/>
  <c r="I97" i="13"/>
  <c r="G118" i="13"/>
  <c r="J97" i="13"/>
  <c r="G52" i="13"/>
  <c r="I52" i="13"/>
  <c r="F96" i="13"/>
  <c r="G433" i="13"/>
  <c r="J433" i="13"/>
  <c r="I433" i="13"/>
  <c r="E51" i="13"/>
  <c r="F51" i="13"/>
  <c r="G310" i="13"/>
  <c r="G319" i="13"/>
  <c r="G388" i="13"/>
  <c r="I15" i="9"/>
  <c r="G75" i="13"/>
  <c r="G119" i="13"/>
  <c r="G309" i="13" l="1"/>
  <c r="G51" i="13"/>
  <c r="G96" i="13"/>
  <c r="I96" i="13"/>
  <c r="J106" i="16"/>
  <c r="J105" i="16"/>
  <c r="J18" i="7"/>
  <c r="I18" i="7"/>
  <c r="I106" i="16" l="1"/>
  <c r="I105" i="16"/>
  <c r="H104" i="16"/>
  <c r="G117" i="16"/>
  <c r="I31" i="20"/>
  <c r="H307" i="13" l="1"/>
  <c r="H11" i="3"/>
  <c r="J307" i="13" l="1"/>
  <c r="I307" i="13"/>
  <c r="H118" i="13"/>
  <c r="H51" i="13"/>
  <c r="H156" i="16"/>
  <c r="H310" i="13"/>
  <c r="J338" i="13" l="1"/>
  <c r="I338" i="13"/>
  <c r="J51" i="13"/>
  <c r="I51" i="13"/>
  <c r="I310" i="13"/>
  <c r="J310" i="13"/>
  <c r="I319" i="13"/>
  <c r="J319" i="13"/>
  <c r="J119" i="13"/>
  <c r="I119" i="13"/>
  <c r="J75" i="13"/>
  <c r="I75" i="13"/>
  <c r="H309" i="13"/>
  <c r="I23" i="10"/>
  <c r="I309" i="13" l="1"/>
  <c r="J309" i="13"/>
  <c r="J118" i="13"/>
  <c r="I118" i="13"/>
  <c r="I39" i="15" l="1"/>
  <c r="H11" i="7" l="1"/>
  <c r="F11" i="7"/>
  <c r="E11" i="7"/>
  <c r="G18" i="7"/>
  <c r="G15" i="7"/>
  <c r="J92" i="15"/>
  <c r="I92" i="15"/>
  <c r="H91" i="15"/>
  <c r="F91" i="15"/>
  <c r="I91" i="15" s="1"/>
  <c r="E91" i="15"/>
  <c r="G92" i="15"/>
  <c r="G91" i="15" l="1"/>
  <c r="J91" i="15"/>
  <c r="H12" i="13"/>
  <c r="F12" i="13"/>
  <c r="E12" i="13"/>
  <c r="G30" i="13"/>
  <c r="I30" i="13"/>
  <c r="J30" i="13"/>
  <c r="G94" i="28" l="1"/>
  <c r="J94" i="28"/>
  <c r="I94" i="28"/>
  <c r="J139" i="17"/>
  <c r="I139" i="17"/>
  <c r="J128" i="17"/>
  <c r="I128" i="17"/>
  <c r="J127" i="17"/>
  <c r="I127" i="17"/>
  <c r="J126" i="17"/>
  <c r="I126" i="17"/>
  <c r="J125" i="17"/>
  <c r="I125" i="17"/>
  <c r="G32" i="16"/>
  <c r="J32" i="16"/>
  <c r="I32" i="16"/>
  <c r="J62" i="16"/>
  <c r="I62" i="16"/>
  <c r="J65" i="16"/>
  <c r="I65" i="16"/>
  <c r="J85" i="16"/>
  <c r="I85" i="16"/>
  <c r="J84" i="16"/>
  <c r="I84" i="16"/>
  <c r="J83" i="16"/>
  <c r="I83" i="16"/>
  <c r="J32" i="14"/>
  <c r="I32" i="14"/>
  <c r="J460" i="13"/>
  <c r="I460" i="13"/>
  <c r="G460" i="13"/>
  <c r="J259" i="13"/>
  <c r="I259" i="13"/>
  <c r="G259" i="13"/>
  <c r="I152" i="13"/>
  <c r="J60" i="10"/>
  <c r="I60" i="10"/>
  <c r="J13" i="10"/>
  <c r="I13" i="10"/>
  <c r="G65" i="7"/>
  <c r="J65" i="7"/>
  <c r="I65" i="7"/>
  <c r="I53" i="7"/>
  <c r="I51" i="7"/>
  <c r="I54" i="6"/>
  <c r="I53" i="6"/>
  <c r="J25" i="5"/>
  <c r="I25" i="5"/>
  <c r="J21" i="3"/>
  <c r="I21" i="3"/>
  <c r="J49" i="3"/>
  <c r="I49" i="3"/>
  <c r="I44" i="3"/>
  <c r="H34" i="17"/>
  <c r="F34" i="17"/>
  <c r="G128" i="17"/>
  <c r="G127" i="17"/>
  <c r="G126" i="17"/>
  <c r="G125" i="17"/>
  <c r="F124" i="17"/>
  <c r="E124" i="17"/>
  <c r="G21" i="3"/>
  <c r="H17" i="3"/>
  <c r="F17" i="3"/>
  <c r="E17" i="3"/>
  <c r="G124" i="17" l="1"/>
  <c r="G39" i="17" l="1"/>
  <c r="G32" i="14"/>
  <c r="J16" i="14"/>
  <c r="I16" i="14"/>
  <c r="G16" i="14"/>
  <c r="H258" i="13"/>
  <c r="F258" i="13"/>
  <c r="E258" i="13"/>
  <c r="H167" i="13"/>
  <c r="F167" i="13"/>
  <c r="E167" i="13"/>
  <c r="J173" i="13"/>
  <c r="I173" i="13"/>
  <c r="G173" i="13"/>
  <c r="G60" i="10"/>
  <c r="G13" i="10"/>
  <c r="H11" i="10"/>
  <c r="F11" i="10"/>
  <c r="E11" i="10"/>
  <c r="G53" i="7" l="1"/>
  <c r="J53" i="7"/>
  <c r="G51" i="7"/>
  <c r="J51" i="7"/>
  <c r="J16" i="7"/>
  <c r="I16" i="7"/>
  <c r="J15" i="7"/>
  <c r="I15" i="7"/>
  <c r="G16" i="7"/>
  <c r="G54" i="6"/>
  <c r="J54" i="6"/>
  <c r="G53" i="6"/>
  <c r="J53" i="6"/>
  <c r="G25" i="5"/>
  <c r="F16" i="16"/>
  <c r="G103" i="28"/>
  <c r="G99" i="28"/>
  <c r="E91" i="28"/>
  <c r="F91" i="28"/>
  <c r="F89" i="28" s="1"/>
  <c r="E16" i="16"/>
  <c r="G85" i="16"/>
  <c r="J430" i="13"/>
  <c r="I430" i="13"/>
  <c r="J429" i="13"/>
  <c r="I429" i="13"/>
  <c r="G430" i="13"/>
  <c r="G429" i="13"/>
  <c r="J412" i="13"/>
  <c r="I424" i="13"/>
  <c r="I422" i="13"/>
  <c r="I419" i="13"/>
  <c r="I418" i="13"/>
  <c r="I415" i="13"/>
  <c r="I412" i="13"/>
  <c r="I408" i="13"/>
  <c r="I406" i="13"/>
  <c r="I404" i="13"/>
  <c r="G412" i="13"/>
  <c r="G424" i="13"/>
  <c r="J424" i="13"/>
  <c r="G422" i="13"/>
  <c r="J422" i="13"/>
  <c r="G419" i="13"/>
  <c r="J419" i="13"/>
  <c r="G418" i="13"/>
  <c r="J418" i="13"/>
  <c r="G415" i="13"/>
  <c r="J415" i="13"/>
  <c r="G408" i="13"/>
  <c r="J408" i="13"/>
  <c r="G406" i="13"/>
  <c r="J406" i="13"/>
  <c r="G404" i="13"/>
  <c r="J404" i="13"/>
  <c r="G175" i="13"/>
  <c r="I175" i="13"/>
  <c r="J175" i="13"/>
  <c r="G176" i="13"/>
  <c r="I176" i="13"/>
  <c r="J176" i="13"/>
  <c r="G177" i="13"/>
  <c r="I177" i="13"/>
  <c r="J177" i="13"/>
  <c r="G178" i="13"/>
  <c r="I178" i="13"/>
  <c r="J178" i="13"/>
  <c r="G179" i="13"/>
  <c r="I179" i="13"/>
  <c r="J179" i="13"/>
  <c r="G180" i="13"/>
  <c r="I180" i="13"/>
  <c r="J180" i="13"/>
  <c r="G181" i="13"/>
  <c r="I181" i="13"/>
  <c r="J181" i="13"/>
  <c r="G182" i="13"/>
  <c r="I182" i="13"/>
  <c r="J182" i="13"/>
  <c r="G183" i="13"/>
  <c r="I183" i="13"/>
  <c r="J183" i="13"/>
  <c r="G184" i="13"/>
  <c r="I184" i="13"/>
  <c r="J184" i="13"/>
  <c r="G185" i="13"/>
  <c r="I185" i="13"/>
  <c r="J185" i="13"/>
  <c r="G186" i="13"/>
  <c r="I186" i="13"/>
  <c r="J186" i="13"/>
  <c r="G187" i="13"/>
  <c r="I187" i="13"/>
  <c r="J187" i="13"/>
  <c r="G188" i="13"/>
  <c r="I188" i="13"/>
  <c r="J188" i="13"/>
  <c r="G190" i="13"/>
  <c r="I190" i="13"/>
  <c r="J190" i="13"/>
  <c r="G191" i="13"/>
  <c r="I191" i="13"/>
  <c r="J191" i="13"/>
  <c r="G193" i="13"/>
  <c r="I193" i="13"/>
  <c r="J193" i="13"/>
  <c r="G19" i="9"/>
  <c r="J19" i="9"/>
  <c r="I19" i="9"/>
  <c r="J14" i="9"/>
  <c r="I14" i="9"/>
  <c r="G14" i="9"/>
  <c r="G65" i="16"/>
  <c r="G62" i="16"/>
  <c r="J363" i="13"/>
  <c r="I363" i="13"/>
  <c r="G363" i="13"/>
  <c r="J250" i="13"/>
  <c r="I250" i="13"/>
  <c r="E89" i="28" l="1"/>
  <c r="G91" i="28"/>
  <c r="G362" i="13"/>
  <c r="G23" i="10"/>
  <c r="J23" i="10"/>
  <c r="G49" i="3"/>
  <c r="G44" i="3"/>
  <c r="J44" i="3"/>
  <c r="G39" i="15"/>
  <c r="J39" i="15"/>
  <c r="F156" i="16"/>
  <c r="E156" i="16"/>
  <c r="J156" i="16" s="1"/>
  <c r="J162" i="16"/>
  <c r="I162" i="16"/>
  <c r="J157" i="16"/>
  <c r="I157" i="16"/>
  <c r="G162" i="16"/>
  <c r="G157" i="16"/>
  <c r="G152" i="13"/>
  <c r="J152" i="13"/>
  <c r="G156" i="16" l="1"/>
  <c r="I156" i="16"/>
  <c r="H124" i="17"/>
  <c r="I124" i="17" l="1"/>
  <c r="J124" i="17"/>
  <c r="J58" i="15"/>
  <c r="I58" i="15"/>
  <c r="J15" i="6"/>
  <c r="I15" i="6"/>
  <c r="J14" i="6"/>
  <c r="I14" i="6"/>
  <c r="J12" i="6"/>
  <c r="I12" i="6"/>
  <c r="G17" i="6"/>
  <c r="G15" i="6"/>
  <c r="G14" i="6"/>
  <c r="G13" i="6"/>
  <c r="G12" i="6"/>
  <c r="J61" i="17" l="1"/>
  <c r="I61" i="17"/>
  <c r="G61" i="17"/>
  <c r="J91" i="28" l="1"/>
  <c r="I91" i="28"/>
  <c r="F13" i="1" l="1"/>
  <c r="F12" i="1" s="1"/>
  <c r="E13" i="1"/>
  <c r="E12" i="1" s="1"/>
  <c r="H119" i="17" l="1"/>
  <c r="F119" i="17"/>
  <c r="J99" i="17"/>
  <c r="I99" i="17"/>
  <c r="J98" i="17"/>
  <c r="I98" i="17"/>
  <c r="J97" i="17"/>
  <c r="I97" i="17"/>
  <c r="G99" i="17"/>
  <c r="G98" i="17"/>
  <c r="G97" i="17"/>
  <c r="H96" i="17"/>
  <c r="F96" i="17"/>
  <c r="E96" i="17"/>
  <c r="J18" i="14"/>
  <c r="I18" i="14"/>
  <c r="G18" i="14"/>
  <c r="F17" i="14"/>
  <c r="I17" i="14" s="1"/>
  <c r="E17" i="14"/>
  <c r="J17" i="14" s="1"/>
  <c r="G463" i="13"/>
  <c r="G268" i="13"/>
  <c r="G267" i="13"/>
  <c r="G24" i="3"/>
  <c r="J96" i="17" l="1"/>
  <c r="I96" i="17"/>
  <c r="G96" i="17"/>
  <c r="G17" i="14"/>
  <c r="H13" i="3"/>
  <c r="G13" i="5" l="1"/>
  <c r="I420" i="13" l="1"/>
  <c r="I409" i="13"/>
  <c r="I99" i="28" l="1"/>
  <c r="J99" i="28"/>
  <c r="I103" i="28"/>
  <c r="J103" i="28"/>
  <c r="J104" i="28"/>
  <c r="I104" i="28"/>
  <c r="G104" i="28"/>
  <c r="J102" i="28"/>
  <c r="I102" i="28"/>
  <c r="G102" i="28"/>
  <c r="J101" i="28"/>
  <c r="I101" i="28"/>
  <c r="G101" i="28"/>
  <c r="J100" i="28"/>
  <c r="I100" i="28"/>
  <c r="G100" i="28"/>
  <c r="J98" i="28"/>
  <c r="I98" i="28"/>
  <c r="G98" i="28"/>
  <c r="J97" i="28"/>
  <c r="I97" i="28"/>
  <c r="G97" i="28"/>
  <c r="J96" i="28"/>
  <c r="I96" i="28"/>
  <c r="G96" i="28"/>
  <c r="J95" i="28"/>
  <c r="I95" i="28"/>
  <c r="G95" i="28"/>
  <c r="J93" i="28"/>
  <c r="I93" i="28"/>
  <c r="G93" i="28"/>
  <c r="J92" i="28"/>
  <c r="I92" i="28"/>
  <c r="G92" i="28"/>
  <c r="J90" i="28"/>
  <c r="I90" i="28"/>
  <c r="G90" i="28"/>
  <c r="J87" i="28"/>
  <c r="I87" i="28"/>
  <c r="G87" i="28"/>
  <c r="J86" i="28"/>
  <c r="I86" i="28"/>
  <c r="G86" i="28"/>
  <c r="J85" i="28"/>
  <c r="I85" i="28"/>
  <c r="G85" i="28"/>
  <c r="J84" i="28"/>
  <c r="I84" i="28"/>
  <c r="G84" i="28"/>
  <c r="J24" i="28"/>
  <c r="I24" i="28"/>
  <c r="G24" i="28"/>
  <c r="J23" i="28"/>
  <c r="I23" i="28"/>
  <c r="G23" i="28"/>
  <c r="H22" i="28"/>
  <c r="H21" i="28" s="1"/>
  <c r="F22" i="28"/>
  <c r="F21" i="28" s="1"/>
  <c r="E22" i="28"/>
  <c r="E21" i="28" s="1"/>
  <c r="H10" i="28" l="1"/>
  <c r="G22" i="28"/>
  <c r="F10" i="28"/>
  <c r="E10" i="28"/>
  <c r="I89" i="28"/>
  <c r="G89" i="28"/>
  <c r="J22" i="28"/>
  <c r="J21" i="28" s="1"/>
  <c r="I22" i="28"/>
  <c r="I21" i="28" s="1"/>
  <c r="J89" i="28"/>
  <c r="G10" i="28" l="1"/>
  <c r="G21" i="28"/>
  <c r="J10" i="28"/>
  <c r="I10" i="28"/>
  <c r="G163" i="13"/>
  <c r="I163" i="13"/>
  <c r="H35" i="13" l="1"/>
  <c r="G31" i="20" l="1"/>
  <c r="H28" i="20"/>
  <c r="F28" i="20"/>
  <c r="G13" i="16" l="1"/>
  <c r="J30" i="14"/>
  <c r="I30" i="14"/>
  <c r="J29" i="14"/>
  <c r="I29" i="14"/>
  <c r="G30" i="14"/>
  <c r="G29" i="14"/>
  <c r="H13" i="27"/>
  <c r="H10" i="27" s="1"/>
  <c r="F13" i="27"/>
  <c r="F10" i="27" s="1"/>
  <c r="E13" i="27"/>
  <c r="E10" i="27" s="1"/>
  <c r="J19" i="27"/>
  <c r="G19" i="27"/>
  <c r="J18" i="27"/>
  <c r="I18" i="27"/>
  <c r="G18" i="27"/>
  <c r="J17" i="27"/>
  <c r="I17" i="27"/>
  <c r="G17" i="27"/>
  <c r="J16" i="27"/>
  <c r="I16" i="27"/>
  <c r="G16" i="27"/>
  <c r="J15" i="27"/>
  <c r="I15" i="27"/>
  <c r="G15" i="27"/>
  <c r="J12" i="27"/>
  <c r="I12" i="27"/>
  <c r="G12" i="27"/>
  <c r="H11" i="27"/>
  <c r="F11" i="27"/>
  <c r="E11" i="27"/>
  <c r="G11" i="27" s="1"/>
  <c r="F70" i="7"/>
  <c r="E70" i="7"/>
  <c r="J71" i="7"/>
  <c r="I71" i="7"/>
  <c r="J49" i="7"/>
  <c r="I49" i="7"/>
  <c r="J45" i="7"/>
  <c r="I45" i="7"/>
  <c r="G49" i="7"/>
  <c r="G45" i="7"/>
  <c r="J45" i="6"/>
  <c r="I45" i="6"/>
  <c r="G45" i="6"/>
  <c r="H44" i="6"/>
  <c r="F44" i="6"/>
  <c r="E44" i="6"/>
  <c r="F11" i="5"/>
  <c r="E11" i="5"/>
  <c r="J15" i="3"/>
  <c r="I15" i="3"/>
  <c r="G15" i="3"/>
  <c r="J11" i="27" l="1"/>
  <c r="I11" i="27"/>
  <c r="J13" i="27"/>
  <c r="F13" i="3"/>
  <c r="E13" i="3"/>
  <c r="J51" i="3"/>
  <c r="I51" i="3"/>
  <c r="J50" i="3"/>
  <c r="I50" i="3"/>
  <c r="G50" i="3"/>
  <c r="H16" i="18"/>
  <c r="H11" i="18" s="1"/>
  <c r="F16" i="18"/>
  <c r="F11" i="18" s="1"/>
  <c r="E16" i="18"/>
  <c r="E11" i="18" s="1"/>
  <c r="I13" i="3" l="1"/>
  <c r="G13" i="3"/>
  <c r="J13" i="3"/>
  <c r="J10" i="27"/>
  <c r="G13" i="27"/>
  <c r="G10" i="27"/>
  <c r="I13" i="27"/>
  <c r="J46" i="17"/>
  <c r="I46" i="17"/>
  <c r="J43" i="17"/>
  <c r="I43" i="17"/>
  <c r="G46" i="17"/>
  <c r="G43" i="17"/>
  <c r="I27" i="17"/>
  <c r="G27" i="17"/>
  <c r="J27" i="17"/>
  <c r="G420" i="13"/>
  <c r="J420" i="13"/>
  <c r="G409" i="13"/>
  <c r="J409" i="13"/>
  <c r="J61" i="16"/>
  <c r="I81" i="16"/>
  <c r="I80" i="16"/>
  <c r="I64" i="16"/>
  <c r="I63" i="16"/>
  <c r="I61" i="16"/>
  <c r="G61" i="16"/>
  <c r="H57" i="16"/>
  <c r="F57" i="16"/>
  <c r="E57" i="16"/>
  <c r="G81" i="16"/>
  <c r="J81" i="16"/>
  <c r="G80" i="16"/>
  <c r="J80" i="16"/>
  <c r="G64" i="16"/>
  <c r="J64" i="16"/>
  <c r="I10" i="27" l="1"/>
  <c r="J384" i="13"/>
  <c r="I384" i="13"/>
  <c r="G384" i="13"/>
  <c r="J382" i="13"/>
  <c r="G382" i="13"/>
  <c r="J378" i="13"/>
  <c r="I378" i="13"/>
  <c r="G378" i="13"/>
  <c r="J375" i="13"/>
  <c r="I375" i="13"/>
  <c r="G375" i="13"/>
  <c r="J373" i="13"/>
  <c r="I373" i="13"/>
  <c r="G373" i="13"/>
  <c r="G371" i="13"/>
  <c r="J369" i="13"/>
  <c r="I369" i="13"/>
  <c r="G369" i="13"/>
  <c r="J367" i="13"/>
  <c r="I367" i="13"/>
  <c r="G367" i="13"/>
  <c r="J163" i="13"/>
  <c r="J18" i="18" l="1"/>
  <c r="I18" i="18"/>
  <c r="G18" i="18"/>
  <c r="J61" i="7" l="1"/>
  <c r="I61" i="7"/>
  <c r="G139" i="17" l="1"/>
  <c r="J143" i="17"/>
  <c r="I143" i="17"/>
  <c r="J123" i="17"/>
  <c r="I123" i="17"/>
  <c r="J122" i="17"/>
  <c r="I122" i="17"/>
  <c r="G73" i="17"/>
  <c r="G123" i="17"/>
  <c r="G122" i="17"/>
  <c r="G143" i="17"/>
  <c r="J54" i="10"/>
  <c r="I54" i="10"/>
  <c r="J50" i="10"/>
  <c r="I50" i="10"/>
  <c r="G50" i="10"/>
  <c r="I11" i="6" l="1"/>
  <c r="G11" i="6"/>
  <c r="J11" i="6"/>
  <c r="J25" i="6"/>
  <c r="I25" i="6"/>
  <c r="G25" i="6"/>
  <c r="G84" i="16" l="1"/>
  <c r="G83" i="16"/>
  <c r="F49" i="10" l="1"/>
  <c r="F59" i="7"/>
  <c r="H49" i="10" l="1"/>
  <c r="J73" i="7"/>
  <c r="I73" i="7"/>
  <c r="J72" i="7"/>
  <c r="I72" i="7"/>
  <c r="J14" i="5" l="1"/>
  <c r="I14" i="5"/>
  <c r="J12" i="5"/>
  <c r="I12" i="5"/>
  <c r="J20" i="5"/>
  <c r="I20" i="5"/>
  <c r="I22" i="5"/>
  <c r="G20" i="5"/>
  <c r="G15" i="5"/>
  <c r="G14" i="5"/>
  <c r="G12" i="5"/>
  <c r="G14" i="1"/>
  <c r="F73" i="15" l="1"/>
  <c r="J48" i="17" l="1"/>
  <c r="I48" i="17"/>
  <c r="J45" i="17"/>
  <c r="I45" i="17"/>
  <c r="J44" i="17"/>
  <c r="I44" i="17"/>
  <c r="J42" i="17"/>
  <c r="I42" i="17"/>
  <c r="G48" i="17"/>
  <c r="G45" i="17"/>
  <c r="G44" i="17"/>
  <c r="G42" i="17"/>
  <c r="F174" i="13" l="1"/>
  <c r="E174" i="13"/>
  <c r="G32" i="15"/>
  <c r="J79" i="16" l="1"/>
  <c r="I79" i="16"/>
  <c r="J78" i="16"/>
  <c r="I78" i="16"/>
  <c r="J72" i="16"/>
  <c r="I72" i="16"/>
  <c r="J71" i="16"/>
  <c r="I71" i="16"/>
  <c r="J59" i="16"/>
  <c r="I59" i="16"/>
  <c r="J58" i="16"/>
  <c r="I58" i="16"/>
  <c r="G79" i="16"/>
  <c r="G78" i="16"/>
  <c r="G59" i="16"/>
  <c r="G58" i="16"/>
  <c r="G250" i="13" l="1"/>
  <c r="G169" i="13"/>
  <c r="J20" i="13"/>
  <c r="I20" i="13"/>
  <c r="J45" i="13"/>
  <c r="I45" i="13"/>
  <c r="J44" i="13"/>
  <c r="I44" i="13"/>
  <c r="J43" i="13"/>
  <c r="I43" i="13"/>
  <c r="J42" i="13"/>
  <c r="I42" i="13"/>
  <c r="J41" i="13"/>
  <c r="I41" i="13"/>
  <c r="J169" i="13"/>
  <c r="I169" i="13"/>
  <c r="J205" i="13"/>
  <c r="I205" i="13"/>
  <c r="J194" i="13"/>
  <c r="I194" i="13"/>
  <c r="J246" i="13"/>
  <c r="I246" i="13"/>
  <c r="J279" i="13"/>
  <c r="I279" i="13"/>
  <c r="J278" i="13"/>
  <c r="I278" i="13"/>
  <c r="J277" i="13"/>
  <c r="I277" i="13"/>
  <c r="J276" i="13"/>
  <c r="I276" i="13"/>
  <c r="J297" i="13"/>
  <c r="I297" i="13"/>
  <c r="J305" i="13"/>
  <c r="I305" i="13"/>
  <c r="J411" i="13"/>
  <c r="I411" i="13"/>
  <c r="J410" i="13"/>
  <c r="I410" i="13"/>
  <c r="J407" i="13"/>
  <c r="I407" i="13"/>
  <c r="J405" i="13"/>
  <c r="I405" i="13"/>
  <c r="J403" i="13"/>
  <c r="I403" i="13"/>
  <c r="J401" i="13"/>
  <c r="I401" i="13"/>
  <c r="J468" i="13"/>
  <c r="I468" i="13"/>
  <c r="J466" i="13"/>
  <c r="I466" i="13"/>
  <c r="G468" i="13"/>
  <c r="G466" i="13"/>
  <c r="G425" i="13"/>
  <c r="G423" i="13"/>
  <c r="G421" i="13"/>
  <c r="G416" i="13"/>
  <c r="G414" i="13"/>
  <c r="G411" i="13"/>
  <c r="G410" i="13"/>
  <c r="G407" i="13"/>
  <c r="G405" i="13"/>
  <c r="G403" i="13"/>
  <c r="G305" i="13"/>
  <c r="H40" i="17" l="1"/>
  <c r="F40" i="17"/>
  <c r="E40" i="17"/>
  <c r="E147" i="17"/>
  <c r="G40" i="17" l="1"/>
  <c r="J40" i="17"/>
  <c r="I40" i="17"/>
  <c r="H147" i="17"/>
  <c r="F147" i="17"/>
  <c r="H467" i="13"/>
  <c r="H465" i="13"/>
  <c r="F467" i="13"/>
  <c r="F465" i="13"/>
  <c r="E467" i="13"/>
  <c r="E465" i="13"/>
  <c r="G465" i="13" l="1"/>
  <c r="J465" i="13"/>
  <c r="I465" i="13"/>
  <c r="J467" i="13"/>
  <c r="I467" i="13"/>
  <c r="G467" i="13"/>
  <c r="F12" i="20"/>
  <c r="F14" i="20"/>
  <c r="F33" i="20"/>
  <c r="H12" i="20"/>
  <c r="H33" i="20"/>
  <c r="H11" i="20" l="1"/>
  <c r="H10" i="20" s="1"/>
  <c r="F11" i="20"/>
  <c r="F10" i="20" s="1"/>
  <c r="E28" i="20"/>
  <c r="G22" i="18"/>
  <c r="E119" i="17"/>
  <c r="E49" i="10"/>
  <c r="G73" i="7"/>
  <c r="G61" i="7"/>
  <c r="E59" i="7"/>
  <c r="G22" i="5"/>
  <c r="J22" i="5"/>
  <c r="J45" i="10"/>
  <c r="G279" i="13" l="1"/>
  <c r="G278" i="13"/>
  <c r="G277" i="13"/>
  <c r="G276" i="13"/>
  <c r="G45" i="13"/>
  <c r="G44" i="13"/>
  <c r="G43" i="13"/>
  <c r="G42" i="13"/>
  <c r="G41" i="13"/>
  <c r="G20" i="13"/>
  <c r="J26" i="19"/>
  <c r="G25" i="19"/>
  <c r="J25" i="19"/>
  <c r="G22" i="19"/>
  <c r="G194" i="13"/>
  <c r="G246" i="13"/>
  <c r="G205" i="13"/>
  <c r="G54" i="10" l="1"/>
  <c r="E22" i="14"/>
  <c r="F22" i="14"/>
  <c r="E26" i="14"/>
  <c r="F26" i="14"/>
  <c r="G27" i="18"/>
  <c r="G26" i="18"/>
  <c r="H10" i="5" l="1"/>
  <c r="E10" i="5"/>
  <c r="H14" i="10"/>
  <c r="H20" i="6"/>
  <c r="F20" i="6"/>
  <c r="I20" i="6" s="1"/>
  <c r="E20" i="6"/>
  <c r="H105" i="17"/>
  <c r="J120" i="17"/>
  <c r="I120" i="17"/>
  <c r="I121" i="17"/>
  <c r="G120" i="17"/>
  <c r="G106" i="16"/>
  <c r="G105" i="16"/>
  <c r="F154" i="16"/>
  <c r="E154" i="16"/>
  <c r="H12" i="18"/>
  <c r="F12" i="18"/>
  <c r="E12" i="18"/>
  <c r="H25" i="18"/>
  <c r="F25" i="18"/>
  <c r="E25" i="18"/>
  <c r="G56" i="10"/>
  <c r="G72" i="7"/>
  <c r="J70" i="7"/>
  <c r="I23" i="5"/>
  <c r="G23" i="5"/>
  <c r="J23" i="5"/>
  <c r="J24" i="19"/>
  <c r="I24" i="19"/>
  <c r="G24" i="19"/>
  <c r="F109" i="17"/>
  <c r="E109" i="17"/>
  <c r="J77" i="16"/>
  <c r="J76" i="16"/>
  <c r="J75" i="16"/>
  <c r="J74" i="16"/>
  <c r="J73" i="16"/>
  <c r="J70" i="16"/>
  <c r="J69" i="16"/>
  <c r="J68" i="16"/>
  <c r="J67" i="16"/>
  <c r="J66" i="16"/>
  <c r="J63" i="16"/>
  <c r="J60" i="16"/>
  <c r="G72" i="16"/>
  <c r="G71" i="16"/>
  <c r="I208" i="13"/>
  <c r="J208" i="13"/>
  <c r="G208" i="13"/>
  <c r="J203" i="13"/>
  <c r="I203" i="13"/>
  <c r="G203" i="13"/>
  <c r="E104" i="16"/>
  <c r="F104" i="16"/>
  <c r="G127" i="16"/>
  <c r="I127" i="16"/>
  <c r="J127" i="16"/>
  <c r="G126" i="16"/>
  <c r="I126" i="16"/>
  <c r="J126" i="16"/>
  <c r="G125" i="16"/>
  <c r="I125" i="16"/>
  <c r="J125" i="16"/>
  <c r="G124" i="16"/>
  <c r="I124" i="16"/>
  <c r="J124" i="16"/>
  <c r="G23" i="16"/>
  <c r="I17" i="16"/>
  <c r="G17" i="16"/>
  <c r="G65" i="15"/>
  <c r="G26" i="19"/>
  <c r="G113" i="17"/>
  <c r="F112" i="17"/>
  <c r="E112" i="17"/>
  <c r="G297" i="13"/>
  <c r="G102" i="16"/>
  <c r="I102" i="16"/>
  <c r="J102" i="16"/>
  <c r="G101" i="16"/>
  <c r="I101" i="16"/>
  <c r="J101" i="16"/>
  <c r="G100" i="16"/>
  <c r="I100" i="16"/>
  <c r="J100" i="16"/>
  <c r="F82" i="16"/>
  <c r="E82" i="16"/>
  <c r="G39" i="10"/>
  <c r="I39" i="10"/>
  <c r="J39" i="10"/>
  <c r="G25" i="10"/>
  <c r="G54" i="16"/>
  <c r="I54" i="16"/>
  <c r="J54" i="16"/>
  <c r="G30" i="6"/>
  <c r="G116" i="17"/>
  <c r="G114" i="17"/>
  <c r="G111" i="17"/>
  <c r="G108" i="17"/>
  <c r="G107" i="17"/>
  <c r="F106" i="17"/>
  <c r="E106" i="17"/>
  <c r="F115" i="17"/>
  <c r="E115" i="17"/>
  <c r="F117" i="17"/>
  <c r="E117" i="17"/>
  <c r="G118" i="17"/>
  <c r="G271" i="13"/>
  <c r="G40" i="13"/>
  <c r="G16" i="13"/>
  <c r="G37" i="15"/>
  <c r="I37" i="15"/>
  <c r="J37" i="15"/>
  <c r="G21" i="15"/>
  <c r="I21" i="15"/>
  <c r="J21" i="15"/>
  <c r="G13" i="1"/>
  <c r="H13" i="1"/>
  <c r="H12" i="1" s="1"/>
  <c r="I14" i="1"/>
  <c r="J14" i="1"/>
  <c r="E12" i="2"/>
  <c r="F12" i="2"/>
  <c r="H12" i="2"/>
  <c r="I12" i="2" s="1"/>
  <c r="G13" i="2"/>
  <c r="I13" i="2"/>
  <c r="J13" i="2"/>
  <c r="G14" i="2"/>
  <c r="I14" i="2"/>
  <c r="J14" i="2"/>
  <c r="E15" i="2"/>
  <c r="F15" i="2"/>
  <c r="H15" i="2"/>
  <c r="G16" i="2"/>
  <c r="I16" i="2"/>
  <c r="J16" i="2"/>
  <c r="G17" i="2"/>
  <c r="I17" i="2"/>
  <c r="J17" i="2"/>
  <c r="G18" i="3"/>
  <c r="I18" i="3"/>
  <c r="J18" i="3"/>
  <c r="G19" i="3"/>
  <c r="I19" i="3"/>
  <c r="J19" i="3"/>
  <c r="G20" i="3"/>
  <c r="I20" i="3"/>
  <c r="J20" i="3"/>
  <c r="E22" i="3"/>
  <c r="F22" i="3"/>
  <c r="G23" i="3"/>
  <c r="I23" i="3"/>
  <c r="J23" i="3"/>
  <c r="G25" i="3"/>
  <c r="I25" i="3"/>
  <c r="J25" i="3"/>
  <c r="G26" i="3"/>
  <c r="I26" i="3"/>
  <c r="J26" i="3"/>
  <c r="G27" i="3"/>
  <c r="I27" i="3"/>
  <c r="J27" i="3"/>
  <c r="G28" i="3"/>
  <c r="I28" i="3"/>
  <c r="J28" i="3"/>
  <c r="G29" i="3"/>
  <c r="I29" i="3"/>
  <c r="J29" i="3"/>
  <c r="G30" i="3"/>
  <c r="I30" i="3"/>
  <c r="J30" i="3"/>
  <c r="G31" i="3"/>
  <c r="I31" i="3"/>
  <c r="J31" i="3"/>
  <c r="G32" i="3"/>
  <c r="I32" i="3"/>
  <c r="J32" i="3"/>
  <c r="G33" i="3"/>
  <c r="I33" i="3"/>
  <c r="J33" i="3"/>
  <c r="G34" i="3"/>
  <c r="I34" i="3"/>
  <c r="J34" i="3"/>
  <c r="G35" i="3"/>
  <c r="I35" i="3"/>
  <c r="J35" i="3"/>
  <c r="G36" i="3"/>
  <c r="I36" i="3"/>
  <c r="J36" i="3"/>
  <c r="G37" i="3"/>
  <c r="I37" i="3"/>
  <c r="J37" i="3"/>
  <c r="G38" i="3"/>
  <c r="I38" i="3"/>
  <c r="J38" i="3"/>
  <c r="G39" i="3"/>
  <c r="I39" i="3"/>
  <c r="J39" i="3"/>
  <c r="G40" i="3"/>
  <c r="I40" i="3"/>
  <c r="J40" i="3"/>
  <c r="G41" i="3"/>
  <c r="I41" i="3"/>
  <c r="J41" i="3"/>
  <c r="G42" i="3"/>
  <c r="I42" i="3"/>
  <c r="J42" i="3"/>
  <c r="G43" i="3"/>
  <c r="I43" i="3"/>
  <c r="J43" i="3"/>
  <c r="G45" i="3"/>
  <c r="I45" i="3"/>
  <c r="J45" i="3"/>
  <c r="G46" i="3"/>
  <c r="I46" i="3"/>
  <c r="J46" i="3"/>
  <c r="G48" i="3"/>
  <c r="I48" i="3"/>
  <c r="J48" i="3"/>
  <c r="G51" i="3"/>
  <c r="E52" i="3"/>
  <c r="F52" i="3"/>
  <c r="H52" i="3"/>
  <c r="H22" i="3" s="1"/>
  <c r="H16" i="3" s="1"/>
  <c r="G53" i="3"/>
  <c r="I53" i="3"/>
  <c r="J53" i="3"/>
  <c r="G11" i="5"/>
  <c r="G17" i="5"/>
  <c r="I17" i="5"/>
  <c r="J17" i="5"/>
  <c r="G18" i="5"/>
  <c r="I18" i="5"/>
  <c r="J18" i="5"/>
  <c r="G19" i="5"/>
  <c r="I19" i="5"/>
  <c r="J19" i="5"/>
  <c r="G21" i="5"/>
  <c r="I21" i="5"/>
  <c r="J21" i="5"/>
  <c r="G24" i="5"/>
  <c r="I24" i="5"/>
  <c r="J24" i="5"/>
  <c r="G28" i="5"/>
  <c r="I28" i="5"/>
  <c r="J28" i="5"/>
  <c r="G29" i="5"/>
  <c r="G31" i="5"/>
  <c r="I31" i="5"/>
  <c r="J31" i="5"/>
  <c r="E18" i="6"/>
  <c r="F18" i="6"/>
  <c r="H18" i="6"/>
  <c r="G19" i="6"/>
  <c r="I19" i="6"/>
  <c r="J19" i="6"/>
  <c r="G21" i="6"/>
  <c r="I21" i="6"/>
  <c r="J21" i="6"/>
  <c r="E23" i="6"/>
  <c r="G24" i="6"/>
  <c r="I24" i="6"/>
  <c r="J24" i="6"/>
  <c r="G26" i="6"/>
  <c r="I26" i="6"/>
  <c r="J26" i="6"/>
  <c r="G27" i="6"/>
  <c r="I27" i="6"/>
  <c r="J27" i="6"/>
  <c r="G28" i="6"/>
  <c r="I28" i="6"/>
  <c r="J28" i="6"/>
  <c r="G29" i="6"/>
  <c r="I29" i="6"/>
  <c r="J29" i="6"/>
  <c r="I30" i="6"/>
  <c r="J30" i="6"/>
  <c r="G31" i="6"/>
  <c r="I31" i="6"/>
  <c r="J31" i="6"/>
  <c r="G32" i="6"/>
  <c r="I32" i="6"/>
  <c r="J32" i="6"/>
  <c r="G33" i="6"/>
  <c r="I33" i="6"/>
  <c r="J33" i="6"/>
  <c r="G34" i="6"/>
  <c r="I34" i="6"/>
  <c r="J34" i="6"/>
  <c r="G35" i="6"/>
  <c r="I35" i="6"/>
  <c r="J35" i="6"/>
  <c r="G36" i="6"/>
  <c r="I36" i="6"/>
  <c r="J36" i="6"/>
  <c r="G37" i="6"/>
  <c r="I37" i="6"/>
  <c r="J37" i="6"/>
  <c r="G38" i="6"/>
  <c r="I38" i="6"/>
  <c r="J38" i="6"/>
  <c r="G39" i="6"/>
  <c r="I39" i="6"/>
  <c r="J39" i="6"/>
  <c r="G40" i="6"/>
  <c r="I40" i="6"/>
  <c r="J40" i="6"/>
  <c r="G41" i="6"/>
  <c r="I41" i="6"/>
  <c r="J41" i="6"/>
  <c r="G42" i="6"/>
  <c r="I42" i="6"/>
  <c r="J42" i="6"/>
  <c r="G46" i="6"/>
  <c r="I46" i="6"/>
  <c r="J46" i="6"/>
  <c r="G47" i="6"/>
  <c r="I47" i="6"/>
  <c r="J47" i="6"/>
  <c r="G48" i="6"/>
  <c r="I48" i="6"/>
  <c r="J48" i="6"/>
  <c r="G49" i="6"/>
  <c r="I49" i="6"/>
  <c r="J49" i="6"/>
  <c r="G51" i="6"/>
  <c r="I51" i="6"/>
  <c r="J51" i="6"/>
  <c r="G52" i="6"/>
  <c r="I52" i="6"/>
  <c r="J52" i="6"/>
  <c r="G55" i="6"/>
  <c r="I55" i="6"/>
  <c r="J55" i="6"/>
  <c r="G12" i="7"/>
  <c r="I12" i="7"/>
  <c r="J12" i="7"/>
  <c r="G13" i="7"/>
  <c r="I13" i="7"/>
  <c r="J13" i="7"/>
  <c r="G14" i="7"/>
  <c r="I14" i="7"/>
  <c r="J14" i="7"/>
  <c r="G17" i="7"/>
  <c r="I17" i="7"/>
  <c r="J17" i="7"/>
  <c r="E19" i="7"/>
  <c r="F19" i="7"/>
  <c r="H19" i="7"/>
  <c r="G20" i="7"/>
  <c r="I20" i="7"/>
  <c r="J20" i="7"/>
  <c r="G22" i="7"/>
  <c r="I22" i="7"/>
  <c r="J22" i="7"/>
  <c r="G23" i="7"/>
  <c r="I23" i="7"/>
  <c r="J23" i="7"/>
  <c r="G24" i="7"/>
  <c r="I24" i="7"/>
  <c r="J24" i="7"/>
  <c r="E27" i="7"/>
  <c r="F27" i="7"/>
  <c r="G28" i="7"/>
  <c r="I28" i="7"/>
  <c r="J28" i="7"/>
  <c r="G29" i="7"/>
  <c r="I29" i="7"/>
  <c r="J29" i="7"/>
  <c r="G30" i="7"/>
  <c r="I30" i="7"/>
  <c r="J30" i="7"/>
  <c r="G31" i="7"/>
  <c r="I31" i="7"/>
  <c r="J31" i="7"/>
  <c r="G32" i="7"/>
  <c r="I32" i="7"/>
  <c r="J32" i="7"/>
  <c r="G34" i="7"/>
  <c r="I34" i="7"/>
  <c r="J34" i="7"/>
  <c r="G35" i="7"/>
  <c r="I35" i="7"/>
  <c r="J35" i="7"/>
  <c r="G36" i="7"/>
  <c r="I36" i="7"/>
  <c r="J36" i="7"/>
  <c r="G37" i="7"/>
  <c r="I37" i="7"/>
  <c r="J37" i="7"/>
  <c r="G38" i="7"/>
  <c r="I38" i="7"/>
  <c r="J38" i="7"/>
  <c r="G39" i="7"/>
  <c r="I39" i="7"/>
  <c r="J39" i="7"/>
  <c r="G40" i="7"/>
  <c r="I40" i="7"/>
  <c r="J40" i="7"/>
  <c r="G41" i="7"/>
  <c r="I41" i="7"/>
  <c r="J41" i="7"/>
  <c r="G42" i="7"/>
  <c r="I42" i="7"/>
  <c r="J42" i="7"/>
  <c r="G43" i="7"/>
  <c r="I43" i="7"/>
  <c r="J43" i="7"/>
  <c r="G44" i="7"/>
  <c r="I44" i="7"/>
  <c r="J44" i="7"/>
  <c r="G46" i="7"/>
  <c r="I46" i="7"/>
  <c r="J46" i="7"/>
  <c r="G47" i="7"/>
  <c r="I47" i="7"/>
  <c r="J47" i="7"/>
  <c r="G48" i="7"/>
  <c r="I48" i="7"/>
  <c r="J48" i="7"/>
  <c r="G50" i="7"/>
  <c r="I50" i="7"/>
  <c r="J50" i="7"/>
  <c r="G52" i="7"/>
  <c r="I52" i="7"/>
  <c r="J52" i="7"/>
  <c r="G54" i="7"/>
  <c r="I54" i="7"/>
  <c r="J54" i="7"/>
  <c r="G56" i="7"/>
  <c r="G57" i="7"/>
  <c r="I57" i="7"/>
  <c r="J57" i="7"/>
  <c r="G58" i="7"/>
  <c r="I58" i="7"/>
  <c r="J58" i="7"/>
  <c r="I60" i="7"/>
  <c r="J60" i="7"/>
  <c r="G64" i="7"/>
  <c r="I64" i="7"/>
  <c r="J64" i="7"/>
  <c r="G67" i="7"/>
  <c r="I67" i="7"/>
  <c r="J67" i="7"/>
  <c r="G68" i="7"/>
  <c r="I68" i="7"/>
  <c r="J68" i="7"/>
  <c r="G69" i="7"/>
  <c r="I69" i="7"/>
  <c r="J69" i="7"/>
  <c r="G70" i="7"/>
  <c r="G74" i="7"/>
  <c r="I74" i="7"/>
  <c r="J74" i="7"/>
  <c r="G75" i="7"/>
  <c r="I75" i="7"/>
  <c r="J75" i="7"/>
  <c r="E79" i="7"/>
  <c r="F79" i="7"/>
  <c r="H79" i="7"/>
  <c r="J79" i="7" s="1"/>
  <c r="G81" i="7"/>
  <c r="I81" i="7"/>
  <c r="J81" i="7"/>
  <c r="G83" i="7"/>
  <c r="I83" i="7"/>
  <c r="J83" i="7"/>
  <c r="G84" i="7"/>
  <c r="I84" i="7"/>
  <c r="J84" i="7"/>
  <c r="E11" i="9"/>
  <c r="F11" i="9"/>
  <c r="H11" i="9"/>
  <c r="H10" i="9" s="1"/>
  <c r="G12" i="9"/>
  <c r="I12" i="9"/>
  <c r="J12" i="9"/>
  <c r="G13" i="9"/>
  <c r="I13" i="9"/>
  <c r="J13" i="9"/>
  <c r="G12" i="10"/>
  <c r="I12" i="10"/>
  <c r="J12" i="10"/>
  <c r="E15" i="10"/>
  <c r="E14" i="10" s="1"/>
  <c r="F15" i="10"/>
  <c r="F14" i="10" s="1"/>
  <c r="G16" i="10"/>
  <c r="I16" i="10"/>
  <c r="J16" i="10"/>
  <c r="G17" i="10"/>
  <c r="I17" i="10"/>
  <c r="J17" i="10"/>
  <c r="G18" i="10"/>
  <c r="I18" i="10"/>
  <c r="J18" i="10"/>
  <c r="G19" i="10"/>
  <c r="I19" i="10"/>
  <c r="J19" i="10"/>
  <c r="G20" i="10"/>
  <c r="I20" i="10"/>
  <c r="J20" i="10"/>
  <c r="G21" i="10"/>
  <c r="I21" i="10"/>
  <c r="J21" i="10"/>
  <c r="G22" i="10"/>
  <c r="I22" i="10"/>
  <c r="J22" i="10"/>
  <c r="G24" i="10"/>
  <c r="I24" i="10"/>
  <c r="J24" i="10"/>
  <c r="I25" i="10"/>
  <c r="J25" i="10"/>
  <c r="I26" i="10"/>
  <c r="J26" i="10"/>
  <c r="G27" i="10"/>
  <c r="I27" i="10"/>
  <c r="J27" i="10"/>
  <c r="G28" i="10"/>
  <c r="I28" i="10"/>
  <c r="J28" i="10"/>
  <c r="G29" i="10"/>
  <c r="I29" i="10"/>
  <c r="J29" i="10"/>
  <c r="G30" i="10"/>
  <c r="I30" i="10"/>
  <c r="J30" i="10"/>
  <c r="G31" i="10"/>
  <c r="I31" i="10"/>
  <c r="J31" i="10"/>
  <c r="G32" i="10"/>
  <c r="I32" i="10"/>
  <c r="J32" i="10"/>
  <c r="G33" i="10"/>
  <c r="I33" i="10"/>
  <c r="J33" i="10"/>
  <c r="G34" i="10"/>
  <c r="I34" i="10"/>
  <c r="J34" i="10"/>
  <c r="G35" i="10"/>
  <c r="I35" i="10"/>
  <c r="J35" i="10"/>
  <c r="G36" i="10"/>
  <c r="I36" i="10"/>
  <c r="J36" i="10"/>
  <c r="G37" i="10"/>
  <c r="I37" i="10"/>
  <c r="J37" i="10"/>
  <c r="G38" i="10"/>
  <c r="I38" i="10"/>
  <c r="J38" i="10"/>
  <c r="G40" i="10"/>
  <c r="I40" i="10"/>
  <c r="J40" i="10"/>
  <c r="G41" i="10"/>
  <c r="I41" i="10"/>
  <c r="J41" i="10"/>
  <c r="G42" i="10"/>
  <c r="I42" i="10"/>
  <c r="J42" i="10"/>
  <c r="G43" i="10"/>
  <c r="I43" i="10"/>
  <c r="J43" i="10"/>
  <c r="G44" i="10"/>
  <c r="I44" i="10"/>
  <c r="J44" i="10"/>
  <c r="G45" i="10"/>
  <c r="G49" i="10"/>
  <c r="G51" i="10"/>
  <c r="I51" i="10"/>
  <c r="J51" i="10"/>
  <c r="G52" i="10"/>
  <c r="I52" i="10"/>
  <c r="J52" i="10"/>
  <c r="E53" i="10"/>
  <c r="F53" i="10"/>
  <c r="H53" i="10"/>
  <c r="G55" i="10"/>
  <c r="I55" i="10"/>
  <c r="J55" i="10"/>
  <c r="I56" i="10"/>
  <c r="J56" i="10"/>
  <c r="E11" i="11"/>
  <c r="E10" i="11" s="1"/>
  <c r="F11" i="11"/>
  <c r="F10" i="11" s="1"/>
  <c r="H11" i="11"/>
  <c r="G12" i="11"/>
  <c r="I12" i="11"/>
  <c r="J12" i="11"/>
  <c r="E11" i="12"/>
  <c r="E10" i="12" s="1"/>
  <c r="G12" i="12"/>
  <c r="H11" i="12"/>
  <c r="G14" i="12"/>
  <c r="G15" i="12"/>
  <c r="G13" i="13"/>
  <c r="I13" i="13"/>
  <c r="J13" i="13"/>
  <c r="G14" i="13"/>
  <c r="I14" i="13"/>
  <c r="J14" i="13"/>
  <c r="G15" i="13"/>
  <c r="I15" i="13"/>
  <c r="J15" i="13"/>
  <c r="I16" i="13"/>
  <c r="J16" i="13"/>
  <c r="G17" i="13"/>
  <c r="I17" i="13"/>
  <c r="J17" i="13"/>
  <c r="G18" i="13"/>
  <c r="I18" i="13"/>
  <c r="J18" i="13"/>
  <c r="G19" i="13"/>
  <c r="I19" i="13"/>
  <c r="J19" i="13"/>
  <c r="G21" i="13"/>
  <c r="I21" i="13"/>
  <c r="J21" i="13"/>
  <c r="G22" i="13"/>
  <c r="I22" i="13"/>
  <c r="J22" i="13"/>
  <c r="G23" i="13"/>
  <c r="I23" i="13"/>
  <c r="J23" i="13"/>
  <c r="G24" i="13"/>
  <c r="I24" i="13"/>
  <c r="J24" i="13"/>
  <c r="G25" i="13"/>
  <c r="I25" i="13"/>
  <c r="J25" i="13"/>
  <c r="G26" i="13"/>
  <c r="I26" i="13"/>
  <c r="J26" i="13"/>
  <c r="G27" i="13"/>
  <c r="I27" i="13"/>
  <c r="J27" i="13"/>
  <c r="G29" i="13"/>
  <c r="I29" i="13"/>
  <c r="J29" i="13"/>
  <c r="E31" i="13"/>
  <c r="F31" i="13"/>
  <c r="H31" i="13"/>
  <c r="E35" i="13"/>
  <c r="F35" i="13"/>
  <c r="G36" i="13"/>
  <c r="I36" i="13"/>
  <c r="J36" i="13"/>
  <c r="G37" i="13"/>
  <c r="I37" i="13"/>
  <c r="J37" i="13"/>
  <c r="G38" i="13"/>
  <c r="I38" i="13"/>
  <c r="J38" i="13"/>
  <c r="G39" i="13"/>
  <c r="I39" i="13"/>
  <c r="J39" i="13"/>
  <c r="I40" i="13"/>
  <c r="J40" i="13"/>
  <c r="G46" i="13"/>
  <c r="I46" i="13"/>
  <c r="J46" i="13"/>
  <c r="G47" i="13"/>
  <c r="I47" i="13"/>
  <c r="J47" i="13"/>
  <c r="E48" i="13"/>
  <c r="F48" i="13"/>
  <c r="H48" i="13"/>
  <c r="H34" i="13" s="1"/>
  <c r="E146" i="13"/>
  <c r="F146" i="13"/>
  <c r="G147" i="13"/>
  <c r="I147" i="13"/>
  <c r="J147" i="13"/>
  <c r="G148" i="13"/>
  <c r="I148" i="13"/>
  <c r="J148" i="13"/>
  <c r="G149" i="13"/>
  <c r="I149" i="13"/>
  <c r="J149" i="13"/>
  <c r="G150" i="13"/>
  <c r="I150" i="13"/>
  <c r="J150" i="13"/>
  <c r="G151" i="13"/>
  <c r="I151" i="13"/>
  <c r="J151" i="13"/>
  <c r="G153" i="13"/>
  <c r="I153" i="13"/>
  <c r="J153" i="13"/>
  <c r="G154" i="13"/>
  <c r="I154" i="13"/>
  <c r="J154" i="13"/>
  <c r="G155" i="13"/>
  <c r="I155" i="13"/>
  <c r="J155" i="13"/>
  <c r="G156" i="13"/>
  <c r="I156" i="13"/>
  <c r="J156" i="13"/>
  <c r="G157" i="13"/>
  <c r="I157" i="13"/>
  <c r="J157" i="13"/>
  <c r="G158" i="13"/>
  <c r="I158" i="13"/>
  <c r="J158" i="13"/>
  <c r="G159" i="13"/>
  <c r="I159" i="13"/>
  <c r="J159" i="13"/>
  <c r="G160" i="13"/>
  <c r="I160" i="13"/>
  <c r="J160" i="13"/>
  <c r="G161" i="13"/>
  <c r="I161" i="13"/>
  <c r="J161" i="13"/>
  <c r="G162" i="13"/>
  <c r="I162" i="13"/>
  <c r="J162" i="13"/>
  <c r="G164" i="13"/>
  <c r="I164" i="13"/>
  <c r="J164" i="13"/>
  <c r="G168" i="13"/>
  <c r="I168" i="13"/>
  <c r="J168" i="13"/>
  <c r="G170" i="13"/>
  <c r="I170" i="13"/>
  <c r="J170" i="13"/>
  <c r="E196" i="13"/>
  <c r="F196" i="13"/>
  <c r="H196" i="13"/>
  <c r="G197" i="13"/>
  <c r="I197" i="13"/>
  <c r="J197" i="13"/>
  <c r="G198" i="13"/>
  <c r="I198" i="13"/>
  <c r="J198" i="13"/>
  <c r="G199" i="13"/>
  <c r="I199" i="13"/>
  <c r="J199" i="13"/>
  <c r="G200" i="13"/>
  <c r="I200" i="13"/>
  <c r="J200" i="13"/>
  <c r="G201" i="13"/>
  <c r="I201" i="13"/>
  <c r="J201" i="13"/>
  <c r="G202" i="13"/>
  <c r="I202" i="13"/>
  <c r="J202" i="13"/>
  <c r="G204" i="13"/>
  <c r="I204" i="13"/>
  <c r="J204" i="13"/>
  <c r="G206" i="13"/>
  <c r="I206" i="13"/>
  <c r="J206" i="13"/>
  <c r="G207" i="13"/>
  <c r="I207" i="13"/>
  <c r="J207" i="13"/>
  <c r="G209" i="13"/>
  <c r="I209" i="13"/>
  <c r="J209" i="13"/>
  <c r="G210" i="13"/>
  <c r="I210" i="13"/>
  <c r="J210" i="13"/>
  <c r="G211" i="13"/>
  <c r="I211" i="13"/>
  <c r="J211" i="13"/>
  <c r="G212" i="13"/>
  <c r="I212" i="13"/>
  <c r="J212" i="13"/>
  <c r="G213" i="13"/>
  <c r="I213" i="13"/>
  <c r="J213" i="13"/>
  <c r="G214" i="13"/>
  <c r="I214" i="13"/>
  <c r="J214" i="13"/>
  <c r="G215" i="13"/>
  <c r="I215" i="13"/>
  <c r="J215" i="13"/>
  <c r="E217" i="13"/>
  <c r="F217" i="13"/>
  <c r="H217" i="13"/>
  <c r="G218" i="13"/>
  <c r="I218" i="13"/>
  <c r="J218" i="13"/>
  <c r="G219" i="13"/>
  <c r="I219" i="13"/>
  <c r="J219" i="13"/>
  <c r="G220" i="13"/>
  <c r="I220" i="13"/>
  <c r="J220" i="13"/>
  <c r="G221" i="13"/>
  <c r="I221" i="13"/>
  <c r="J221" i="13"/>
  <c r="G222" i="13"/>
  <c r="I222" i="13"/>
  <c r="J222" i="13"/>
  <c r="G223" i="13"/>
  <c r="I223" i="13"/>
  <c r="J223" i="13"/>
  <c r="G224" i="13"/>
  <c r="I224" i="13"/>
  <c r="J224" i="13"/>
  <c r="G226" i="13"/>
  <c r="I226" i="13"/>
  <c r="J226" i="13"/>
  <c r="G227" i="13"/>
  <c r="I227" i="13"/>
  <c r="J227" i="13"/>
  <c r="G228" i="13"/>
  <c r="I228" i="13"/>
  <c r="J228" i="13"/>
  <c r="G229" i="13"/>
  <c r="I229" i="13"/>
  <c r="J229" i="13"/>
  <c r="G230" i="13"/>
  <c r="I230" i="13"/>
  <c r="J230" i="13"/>
  <c r="G231" i="13"/>
  <c r="I231" i="13"/>
  <c r="J231" i="13"/>
  <c r="G232" i="13"/>
  <c r="I232" i="13"/>
  <c r="J232" i="13"/>
  <c r="G233" i="13"/>
  <c r="I233" i="13"/>
  <c r="J233" i="13"/>
  <c r="G234" i="13"/>
  <c r="I234" i="13"/>
  <c r="J234" i="13"/>
  <c r="G235" i="13"/>
  <c r="I235" i="13"/>
  <c r="J235" i="13"/>
  <c r="G236" i="13"/>
  <c r="I236" i="13"/>
  <c r="J236" i="13"/>
  <c r="G237" i="13"/>
  <c r="I237" i="13"/>
  <c r="J237" i="13"/>
  <c r="E238" i="13"/>
  <c r="F238" i="13"/>
  <c r="H238" i="13"/>
  <c r="G239" i="13"/>
  <c r="I239" i="13"/>
  <c r="J239" i="13"/>
  <c r="G240" i="13"/>
  <c r="I240" i="13"/>
  <c r="J240" i="13"/>
  <c r="G241" i="13"/>
  <c r="I241" i="13"/>
  <c r="J241" i="13"/>
  <c r="G242" i="13"/>
  <c r="I242" i="13"/>
  <c r="J242" i="13"/>
  <c r="G243" i="13"/>
  <c r="I243" i="13"/>
  <c r="J243" i="13"/>
  <c r="G244" i="13"/>
  <c r="I244" i="13"/>
  <c r="J244" i="13"/>
  <c r="G245" i="13"/>
  <c r="I245" i="13"/>
  <c r="J245" i="13"/>
  <c r="G247" i="13"/>
  <c r="I247" i="13"/>
  <c r="J247" i="13"/>
  <c r="G248" i="13"/>
  <c r="I248" i="13"/>
  <c r="J248" i="13"/>
  <c r="G249" i="13"/>
  <c r="I249" i="13"/>
  <c r="J249" i="13"/>
  <c r="G251" i="13"/>
  <c r="I251" i="13"/>
  <c r="J251" i="13"/>
  <c r="G252" i="13"/>
  <c r="I252" i="13"/>
  <c r="J252" i="13"/>
  <c r="G253" i="13"/>
  <c r="I253" i="13"/>
  <c r="J253" i="13"/>
  <c r="G254" i="13"/>
  <c r="I254" i="13"/>
  <c r="J254" i="13"/>
  <c r="G255" i="13"/>
  <c r="I255" i="13"/>
  <c r="J255" i="13"/>
  <c r="G256" i="13"/>
  <c r="I256" i="13"/>
  <c r="J256" i="13"/>
  <c r="G257" i="13"/>
  <c r="I257" i="13"/>
  <c r="J257" i="13"/>
  <c r="G260" i="13"/>
  <c r="I260" i="13"/>
  <c r="J260" i="13"/>
  <c r="G261" i="13"/>
  <c r="I261" i="13"/>
  <c r="J261" i="13"/>
  <c r="G264" i="13"/>
  <c r="I264" i="13"/>
  <c r="J264" i="13"/>
  <c r="G265" i="13"/>
  <c r="I265" i="13"/>
  <c r="J265" i="13"/>
  <c r="G266" i="13"/>
  <c r="E270" i="13"/>
  <c r="F270" i="13"/>
  <c r="H270" i="13"/>
  <c r="I271" i="13"/>
  <c r="J271" i="13"/>
  <c r="G272" i="13"/>
  <c r="I272" i="13"/>
  <c r="J272" i="13"/>
  <c r="G273" i="13"/>
  <c r="I273" i="13"/>
  <c r="J273" i="13"/>
  <c r="G274" i="13"/>
  <c r="I274" i="13"/>
  <c r="J274" i="13"/>
  <c r="G275" i="13"/>
  <c r="I275" i="13"/>
  <c r="J275" i="13"/>
  <c r="G280" i="13"/>
  <c r="I280" i="13"/>
  <c r="J280" i="13"/>
  <c r="G282" i="13"/>
  <c r="I282" i="13"/>
  <c r="J282" i="13"/>
  <c r="E283" i="13"/>
  <c r="F283" i="13"/>
  <c r="H283" i="13"/>
  <c r="E287" i="13"/>
  <c r="F287" i="13"/>
  <c r="H287" i="13"/>
  <c r="G288" i="13"/>
  <c r="I288" i="13"/>
  <c r="J288" i="13"/>
  <c r="G290" i="13"/>
  <c r="I290" i="13"/>
  <c r="J290" i="13"/>
  <c r="E291" i="13"/>
  <c r="F291" i="13"/>
  <c r="H291" i="13"/>
  <c r="G292" i="13"/>
  <c r="I292" i="13"/>
  <c r="J292" i="13"/>
  <c r="G293" i="13"/>
  <c r="I293" i="13"/>
  <c r="J293" i="13"/>
  <c r="G294" i="13"/>
  <c r="I294" i="13"/>
  <c r="J294" i="13"/>
  <c r="E295" i="13"/>
  <c r="F295" i="13"/>
  <c r="H295" i="13"/>
  <c r="G296" i="13"/>
  <c r="I296" i="13"/>
  <c r="J296" i="13"/>
  <c r="G298" i="13"/>
  <c r="I298" i="13"/>
  <c r="J298" i="13"/>
  <c r="E299" i="13"/>
  <c r="F299" i="13"/>
  <c r="H299" i="13"/>
  <c r="G300" i="13"/>
  <c r="I300" i="13"/>
  <c r="J300" i="13"/>
  <c r="G301" i="13"/>
  <c r="I301" i="13"/>
  <c r="J301" i="13"/>
  <c r="G302" i="13"/>
  <c r="I302" i="13"/>
  <c r="J302" i="13"/>
  <c r="E303" i="13"/>
  <c r="F303" i="13"/>
  <c r="H303" i="13"/>
  <c r="G304" i="13"/>
  <c r="I304" i="13"/>
  <c r="J304" i="13"/>
  <c r="I398" i="13"/>
  <c r="I414" i="13"/>
  <c r="J414" i="13"/>
  <c r="I416" i="13"/>
  <c r="J416" i="13"/>
  <c r="I421" i="13"/>
  <c r="J421" i="13"/>
  <c r="I423" i="13"/>
  <c r="J423" i="13"/>
  <c r="I425" i="13"/>
  <c r="J425" i="13"/>
  <c r="E458" i="13"/>
  <c r="E361" i="13" s="1"/>
  <c r="F458" i="13"/>
  <c r="F361" i="13" s="1"/>
  <c r="H458" i="13"/>
  <c r="H361" i="13" s="1"/>
  <c r="G459" i="13"/>
  <c r="I459" i="13"/>
  <c r="J459" i="13"/>
  <c r="G461" i="13"/>
  <c r="I461" i="13"/>
  <c r="J461" i="13"/>
  <c r="G462" i="13"/>
  <c r="I462" i="13"/>
  <c r="J462" i="13"/>
  <c r="G464" i="13"/>
  <c r="I464" i="13"/>
  <c r="J464" i="13"/>
  <c r="E20" i="14"/>
  <c r="E19" i="14" s="1"/>
  <c r="F20" i="14"/>
  <c r="G21" i="14"/>
  <c r="I21" i="14"/>
  <c r="J21" i="14"/>
  <c r="H22" i="14"/>
  <c r="G23" i="14"/>
  <c r="I23" i="14"/>
  <c r="J23" i="14"/>
  <c r="H26" i="14"/>
  <c r="J26" i="14" s="1"/>
  <c r="G27" i="14"/>
  <c r="I27" i="14"/>
  <c r="J27" i="14"/>
  <c r="E31" i="14"/>
  <c r="F31" i="14"/>
  <c r="G31" i="14" s="1"/>
  <c r="H31" i="14"/>
  <c r="G11" i="15"/>
  <c r="I11" i="15"/>
  <c r="J11" i="15"/>
  <c r="G12" i="15"/>
  <c r="I12" i="15"/>
  <c r="J12" i="15"/>
  <c r="G13" i="15"/>
  <c r="I13" i="15"/>
  <c r="J13" i="15"/>
  <c r="G16" i="15"/>
  <c r="I16" i="15"/>
  <c r="J16" i="15"/>
  <c r="G17" i="15"/>
  <c r="I17" i="15"/>
  <c r="J17" i="15"/>
  <c r="G18" i="15"/>
  <c r="I18" i="15"/>
  <c r="J18" i="15"/>
  <c r="G19" i="15"/>
  <c r="I19" i="15"/>
  <c r="J19" i="15"/>
  <c r="G20" i="15"/>
  <c r="I20" i="15"/>
  <c r="J20" i="15"/>
  <c r="G22" i="15"/>
  <c r="I22" i="15"/>
  <c r="J22" i="15"/>
  <c r="G23" i="15"/>
  <c r="I23" i="15"/>
  <c r="J23" i="15"/>
  <c r="G24" i="15"/>
  <c r="I24" i="15"/>
  <c r="J24" i="15"/>
  <c r="G25" i="15"/>
  <c r="I25" i="15"/>
  <c r="J25" i="15"/>
  <c r="G26" i="15"/>
  <c r="I26" i="15"/>
  <c r="J26" i="15"/>
  <c r="G27" i="15"/>
  <c r="I27" i="15"/>
  <c r="J27" i="15"/>
  <c r="G28" i="15"/>
  <c r="I28" i="15"/>
  <c r="J28" i="15"/>
  <c r="G29" i="15"/>
  <c r="I29" i="15"/>
  <c r="J29" i="15"/>
  <c r="G30" i="15"/>
  <c r="I30" i="15"/>
  <c r="J30" i="15"/>
  <c r="G31" i="15"/>
  <c r="I31" i="15"/>
  <c r="J31" i="15"/>
  <c r="G33" i="15"/>
  <c r="I33" i="15"/>
  <c r="J33" i="15"/>
  <c r="G34" i="15"/>
  <c r="I34" i="15"/>
  <c r="J34" i="15"/>
  <c r="G35" i="15"/>
  <c r="I35" i="15"/>
  <c r="J35" i="15"/>
  <c r="G36" i="15"/>
  <c r="I36" i="15"/>
  <c r="J36" i="15"/>
  <c r="G38" i="15"/>
  <c r="I38" i="15"/>
  <c r="J38" i="15"/>
  <c r="G40" i="15"/>
  <c r="I40" i="15"/>
  <c r="J40" i="15"/>
  <c r="G41" i="15"/>
  <c r="I41" i="15"/>
  <c r="J41" i="15"/>
  <c r="G43" i="15"/>
  <c r="I43" i="15"/>
  <c r="J43" i="15"/>
  <c r="G44" i="15"/>
  <c r="I44" i="15"/>
  <c r="J44" i="15"/>
  <c r="E46" i="15"/>
  <c r="G46" i="15" s="1"/>
  <c r="F46" i="15"/>
  <c r="H46" i="15"/>
  <c r="G47" i="15"/>
  <c r="I47" i="15"/>
  <c r="J47" i="15"/>
  <c r="E48" i="15"/>
  <c r="F48" i="15"/>
  <c r="H48" i="15"/>
  <c r="I48" i="15" s="1"/>
  <c r="G49" i="15"/>
  <c r="I49" i="15"/>
  <c r="J49" i="15"/>
  <c r="E50" i="15"/>
  <c r="F50" i="15"/>
  <c r="H50" i="15"/>
  <c r="G51" i="15"/>
  <c r="I51" i="15"/>
  <c r="J51" i="15"/>
  <c r="G52" i="15"/>
  <c r="I52" i="15"/>
  <c r="J52" i="15"/>
  <c r="G54" i="15"/>
  <c r="I54" i="15"/>
  <c r="J54" i="15"/>
  <c r="G55" i="15"/>
  <c r="I55" i="15"/>
  <c r="J55" i="15"/>
  <c r="E57" i="15"/>
  <c r="F57" i="15"/>
  <c r="F56" i="15" s="1"/>
  <c r="G58" i="15"/>
  <c r="G59" i="15"/>
  <c r="I59" i="15"/>
  <c r="J59" i="15"/>
  <c r="G60" i="15"/>
  <c r="I60" i="15"/>
  <c r="J60" i="15"/>
  <c r="G61" i="15"/>
  <c r="I61" i="15"/>
  <c r="J61" i="15"/>
  <c r="G62" i="15"/>
  <c r="I62" i="15"/>
  <c r="J62" i="15"/>
  <c r="G63" i="15"/>
  <c r="I63" i="15"/>
  <c r="J63" i="15"/>
  <c r="G64" i="15"/>
  <c r="I64" i="15"/>
  <c r="J64" i="15"/>
  <c r="I65" i="15"/>
  <c r="J65" i="15"/>
  <c r="G66" i="15"/>
  <c r="I66" i="15"/>
  <c r="J66" i="15"/>
  <c r="G67" i="15"/>
  <c r="I67" i="15"/>
  <c r="J67" i="15"/>
  <c r="G68" i="15"/>
  <c r="I68" i="15"/>
  <c r="J68" i="15"/>
  <c r="G69" i="15"/>
  <c r="I69" i="15"/>
  <c r="J69" i="15"/>
  <c r="G70" i="15"/>
  <c r="I70" i="15"/>
  <c r="J70" i="15"/>
  <c r="G72" i="15"/>
  <c r="I72" i="15"/>
  <c r="J72" i="15"/>
  <c r="E73" i="15"/>
  <c r="H73" i="15"/>
  <c r="H57" i="15" s="1"/>
  <c r="G74" i="15"/>
  <c r="I74" i="15"/>
  <c r="J74" i="15"/>
  <c r="I77" i="15"/>
  <c r="G79" i="15"/>
  <c r="I79" i="15"/>
  <c r="J79" i="15"/>
  <c r="G80" i="15"/>
  <c r="I80" i="15"/>
  <c r="J80" i="15"/>
  <c r="G81" i="15"/>
  <c r="I81" i="15"/>
  <c r="J81" i="15"/>
  <c r="E82" i="15"/>
  <c r="F82" i="15"/>
  <c r="F76" i="15" s="1"/>
  <c r="H82" i="15"/>
  <c r="H76" i="15" s="1"/>
  <c r="G83" i="15"/>
  <c r="I83" i="15"/>
  <c r="J83" i="15"/>
  <c r="E85" i="15"/>
  <c r="F85" i="15"/>
  <c r="H85" i="15"/>
  <c r="G86" i="15"/>
  <c r="I86" i="15"/>
  <c r="J86" i="15"/>
  <c r="E87" i="15"/>
  <c r="F87" i="15"/>
  <c r="H87" i="15"/>
  <c r="H84" i="15" s="1"/>
  <c r="E94" i="15"/>
  <c r="F94" i="15"/>
  <c r="H94" i="15"/>
  <c r="E99" i="15"/>
  <c r="F99" i="15"/>
  <c r="H99" i="15"/>
  <c r="G100" i="15"/>
  <c r="I100" i="15"/>
  <c r="J100" i="15"/>
  <c r="G104" i="15"/>
  <c r="I104" i="15"/>
  <c r="J104" i="15"/>
  <c r="E11" i="16"/>
  <c r="F11" i="16"/>
  <c r="H11" i="16"/>
  <c r="I11" i="16" s="1"/>
  <c r="G12" i="16"/>
  <c r="I12" i="16"/>
  <c r="J12" i="16"/>
  <c r="G14" i="16"/>
  <c r="I14" i="16"/>
  <c r="J14" i="16"/>
  <c r="G15" i="16"/>
  <c r="I15" i="16"/>
  <c r="J15" i="16"/>
  <c r="G18" i="16"/>
  <c r="I18" i="16"/>
  <c r="J18" i="16"/>
  <c r="G19" i="16"/>
  <c r="I19" i="16"/>
  <c r="J19" i="16"/>
  <c r="G20" i="16"/>
  <c r="I20" i="16"/>
  <c r="J20" i="16"/>
  <c r="G21" i="16"/>
  <c r="I21" i="16"/>
  <c r="J21" i="16"/>
  <c r="G22" i="16"/>
  <c r="I22" i="16"/>
  <c r="J22" i="16"/>
  <c r="I23" i="16"/>
  <c r="J23" i="16"/>
  <c r="G24" i="16"/>
  <c r="I24" i="16"/>
  <c r="J24" i="16"/>
  <c r="G25" i="16"/>
  <c r="I25" i="16"/>
  <c r="J25" i="16"/>
  <c r="G27" i="16"/>
  <c r="I27" i="16"/>
  <c r="J27" i="16"/>
  <c r="G28" i="16"/>
  <c r="I28" i="16"/>
  <c r="J28" i="16"/>
  <c r="G29" i="16"/>
  <c r="I29" i="16"/>
  <c r="J29" i="16"/>
  <c r="G30" i="16"/>
  <c r="I30" i="16"/>
  <c r="J30" i="16"/>
  <c r="G31" i="16"/>
  <c r="I31" i="16"/>
  <c r="J31" i="16"/>
  <c r="J34" i="16"/>
  <c r="G36" i="16"/>
  <c r="I36" i="16"/>
  <c r="J36" i="16"/>
  <c r="G37" i="16"/>
  <c r="I37" i="16"/>
  <c r="J37" i="16"/>
  <c r="G38" i="16"/>
  <c r="I38" i="16"/>
  <c r="J38" i="16"/>
  <c r="G39" i="16"/>
  <c r="I39" i="16"/>
  <c r="J39" i="16"/>
  <c r="G40" i="16"/>
  <c r="I40" i="16"/>
  <c r="J40" i="16"/>
  <c r="G41" i="16"/>
  <c r="I41" i="16"/>
  <c r="J41" i="16"/>
  <c r="G42" i="16"/>
  <c r="I42" i="16"/>
  <c r="J42" i="16"/>
  <c r="G44" i="16"/>
  <c r="I44" i="16"/>
  <c r="J44" i="16"/>
  <c r="G45" i="16"/>
  <c r="I45" i="16"/>
  <c r="J45" i="16"/>
  <c r="G46" i="16"/>
  <c r="I46" i="16"/>
  <c r="J46" i="16"/>
  <c r="G47" i="16"/>
  <c r="I47" i="16"/>
  <c r="J47" i="16"/>
  <c r="G48" i="16"/>
  <c r="I48" i="16"/>
  <c r="J48" i="16"/>
  <c r="G50" i="16"/>
  <c r="I50" i="16"/>
  <c r="J50" i="16"/>
  <c r="G53" i="16"/>
  <c r="I53" i="16"/>
  <c r="J53" i="16"/>
  <c r="G60" i="16"/>
  <c r="I60" i="16"/>
  <c r="G63" i="16"/>
  <c r="G66" i="16"/>
  <c r="I66" i="16"/>
  <c r="G67" i="16"/>
  <c r="I67" i="16"/>
  <c r="G68" i="16"/>
  <c r="I68" i="16"/>
  <c r="G69" i="16"/>
  <c r="I69" i="16"/>
  <c r="G70" i="16"/>
  <c r="I70" i="16"/>
  <c r="G73" i="16"/>
  <c r="I73" i="16"/>
  <c r="G74" i="16"/>
  <c r="I74" i="16"/>
  <c r="G75" i="16"/>
  <c r="I75" i="16"/>
  <c r="G76" i="16"/>
  <c r="I76" i="16"/>
  <c r="G77" i="16"/>
  <c r="I77" i="16"/>
  <c r="G86" i="16"/>
  <c r="I86" i="16"/>
  <c r="J86" i="16"/>
  <c r="G87" i="16"/>
  <c r="I87" i="16"/>
  <c r="J87" i="16"/>
  <c r="G88" i="16"/>
  <c r="I88" i="16"/>
  <c r="J88" i="16"/>
  <c r="G89" i="16"/>
  <c r="I89" i="16"/>
  <c r="J89" i="16"/>
  <c r="G90" i="16"/>
  <c r="I90" i="16"/>
  <c r="J90" i="16"/>
  <c r="G91" i="16"/>
  <c r="I91" i="16"/>
  <c r="J91" i="16"/>
  <c r="G92" i="16"/>
  <c r="I92" i="16"/>
  <c r="J92" i="16"/>
  <c r="G93" i="16"/>
  <c r="I93" i="16"/>
  <c r="J93" i="16"/>
  <c r="G94" i="16"/>
  <c r="I94" i="16"/>
  <c r="J94" i="16"/>
  <c r="G95" i="16"/>
  <c r="I95" i="16"/>
  <c r="J95" i="16"/>
  <c r="G96" i="16"/>
  <c r="I96" i="16"/>
  <c r="J96" i="16"/>
  <c r="G97" i="16"/>
  <c r="I97" i="16"/>
  <c r="J97" i="16"/>
  <c r="G98" i="16"/>
  <c r="I98" i="16"/>
  <c r="J98" i="16"/>
  <c r="G99" i="16"/>
  <c r="I99" i="16"/>
  <c r="J99" i="16"/>
  <c r="G103" i="16"/>
  <c r="I103" i="16"/>
  <c r="J103" i="16"/>
  <c r="H82" i="16"/>
  <c r="G112" i="16"/>
  <c r="I112" i="16"/>
  <c r="J112" i="16"/>
  <c r="G113" i="16"/>
  <c r="I113" i="16"/>
  <c r="J113" i="16"/>
  <c r="G114" i="16"/>
  <c r="I114" i="16"/>
  <c r="J114" i="16"/>
  <c r="G115" i="16"/>
  <c r="I115" i="16"/>
  <c r="J115" i="16"/>
  <c r="G116" i="16"/>
  <c r="I116" i="16"/>
  <c r="J116" i="16"/>
  <c r="I117" i="16"/>
  <c r="J117" i="16"/>
  <c r="G118" i="16"/>
  <c r="I118" i="16"/>
  <c r="J118" i="16"/>
  <c r="G119" i="16"/>
  <c r="I119" i="16"/>
  <c r="J119" i="16"/>
  <c r="G122" i="16"/>
  <c r="I122" i="16"/>
  <c r="J122" i="16"/>
  <c r="G123" i="16"/>
  <c r="I123" i="16"/>
  <c r="J123" i="16"/>
  <c r="G128" i="16"/>
  <c r="I128" i="16"/>
  <c r="J128" i="16"/>
  <c r="G129" i="16"/>
  <c r="I129" i="16"/>
  <c r="J129" i="16"/>
  <c r="G130" i="16"/>
  <c r="I130" i="16"/>
  <c r="J130" i="16"/>
  <c r="G131" i="16"/>
  <c r="I131" i="16"/>
  <c r="J131" i="16"/>
  <c r="E134" i="16"/>
  <c r="F134" i="16"/>
  <c r="H134" i="16"/>
  <c r="G136" i="16"/>
  <c r="I136" i="16"/>
  <c r="J136" i="16"/>
  <c r="G137" i="16"/>
  <c r="I137" i="16"/>
  <c r="J137" i="16"/>
  <c r="G138" i="16"/>
  <c r="I138" i="16"/>
  <c r="J138" i="16"/>
  <c r="G139" i="16"/>
  <c r="I139" i="16"/>
  <c r="J139" i="16"/>
  <c r="G140" i="16"/>
  <c r="I140" i="16"/>
  <c r="J140" i="16"/>
  <c r="G141" i="16"/>
  <c r="I141" i="16"/>
  <c r="J141" i="16"/>
  <c r="G142" i="16"/>
  <c r="I142" i="16"/>
  <c r="J142" i="16"/>
  <c r="G143" i="16"/>
  <c r="I143" i="16"/>
  <c r="J143" i="16"/>
  <c r="G144" i="16"/>
  <c r="I144" i="16"/>
  <c r="J144" i="16"/>
  <c r="G145" i="16"/>
  <c r="I145" i="16"/>
  <c r="J145" i="16"/>
  <c r="G146" i="16"/>
  <c r="I146" i="16"/>
  <c r="J146" i="16"/>
  <c r="G147" i="16"/>
  <c r="I147" i="16"/>
  <c r="J147" i="16"/>
  <c r="G148" i="16"/>
  <c r="I148" i="16"/>
  <c r="J148" i="16"/>
  <c r="G149" i="16"/>
  <c r="I149" i="16"/>
  <c r="J149" i="16"/>
  <c r="G150" i="16"/>
  <c r="I150" i="16"/>
  <c r="J150" i="16"/>
  <c r="G151" i="16"/>
  <c r="I151" i="16"/>
  <c r="J151" i="16"/>
  <c r="G153" i="16"/>
  <c r="I153" i="16"/>
  <c r="J153" i="16"/>
  <c r="G12" i="17"/>
  <c r="I12" i="17"/>
  <c r="J12" i="17"/>
  <c r="G13" i="17"/>
  <c r="I13" i="17"/>
  <c r="J13" i="17"/>
  <c r="G14" i="17"/>
  <c r="I14" i="17"/>
  <c r="J14" i="17"/>
  <c r="G15" i="17"/>
  <c r="I15" i="17"/>
  <c r="J15" i="17"/>
  <c r="G16" i="17"/>
  <c r="I16" i="17"/>
  <c r="J16" i="17"/>
  <c r="G17" i="17"/>
  <c r="I17" i="17"/>
  <c r="J17" i="17"/>
  <c r="G18" i="17"/>
  <c r="I18" i="17"/>
  <c r="J18" i="17"/>
  <c r="G19" i="17"/>
  <c r="I19" i="17"/>
  <c r="J19" i="17"/>
  <c r="G20" i="17"/>
  <c r="I20" i="17"/>
  <c r="J20" i="17"/>
  <c r="G21" i="17"/>
  <c r="I21" i="17"/>
  <c r="J21" i="17"/>
  <c r="G22" i="17"/>
  <c r="I22" i="17"/>
  <c r="J22" i="17"/>
  <c r="G23" i="17"/>
  <c r="I23" i="17"/>
  <c r="J23" i="17"/>
  <c r="G24" i="17"/>
  <c r="I24" i="17"/>
  <c r="J24" i="17"/>
  <c r="G25" i="17"/>
  <c r="I25" i="17"/>
  <c r="J25" i="17"/>
  <c r="G26" i="17"/>
  <c r="I26" i="17"/>
  <c r="J26" i="17"/>
  <c r="G28" i="17"/>
  <c r="I28" i="17"/>
  <c r="J28" i="17"/>
  <c r="G29" i="17"/>
  <c r="I29" i="17"/>
  <c r="J29" i="17"/>
  <c r="G30" i="17"/>
  <c r="I30" i="17"/>
  <c r="J30" i="17"/>
  <c r="G32" i="17"/>
  <c r="I32" i="17"/>
  <c r="J32" i="17"/>
  <c r="F10" i="17"/>
  <c r="J34" i="17"/>
  <c r="G35" i="17"/>
  <c r="I35" i="17"/>
  <c r="J35" i="17"/>
  <c r="G36" i="17"/>
  <c r="I36" i="17"/>
  <c r="J36" i="17"/>
  <c r="G51" i="17"/>
  <c r="I51" i="17"/>
  <c r="J51" i="17"/>
  <c r="G52" i="17"/>
  <c r="I52" i="17"/>
  <c r="J52" i="17"/>
  <c r="G53" i="17"/>
  <c r="I53" i="17"/>
  <c r="J53" i="17"/>
  <c r="G54" i="17"/>
  <c r="I54" i="17"/>
  <c r="J54" i="17"/>
  <c r="G55" i="17"/>
  <c r="I55" i="17"/>
  <c r="J55" i="17"/>
  <c r="G56" i="17"/>
  <c r="I56" i="17"/>
  <c r="J56" i="17"/>
  <c r="G57" i="17"/>
  <c r="I57" i="17"/>
  <c r="J57" i="17"/>
  <c r="G58" i="17"/>
  <c r="I58" i="17"/>
  <c r="J58" i="17"/>
  <c r="G60" i="17"/>
  <c r="I60" i="17"/>
  <c r="J60" i="17"/>
  <c r="G62" i="17"/>
  <c r="I62" i="17"/>
  <c r="J62" i="17"/>
  <c r="G63" i="17"/>
  <c r="I63" i="17"/>
  <c r="J63" i="17"/>
  <c r="G64" i="17"/>
  <c r="I64" i="17"/>
  <c r="J64" i="17"/>
  <c r="G65" i="17"/>
  <c r="I65" i="17"/>
  <c r="J65" i="17"/>
  <c r="G66" i="17"/>
  <c r="I66" i="17"/>
  <c r="J66" i="17"/>
  <c r="G67" i="17"/>
  <c r="I67" i="17"/>
  <c r="J67" i="17"/>
  <c r="G68" i="17"/>
  <c r="I68" i="17"/>
  <c r="J68" i="17"/>
  <c r="E72" i="17"/>
  <c r="F72" i="17"/>
  <c r="G74" i="17"/>
  <c r="G77" i="17"/>
  <c r="I77" i="17"/>
  <c r="J77" i="17"/>
  <c r="E78" i="17"/>
  <c r="F78" i="17"/>
  <c r="G79" i="17"/>
  <c r="I79" i="17"/>
  <c r="J79" i="17"/>
  <c r="G80" i="17"/>
  <c r="I80" i="17"/>
  <c r="J80" i="17"/>
  <c r="G81" i="17"/>
  <c r="I81" i="17"/>
  <c r="J81" i="17"/>
  <c r="G82" i="17"/>
  <c r="I82" i="17"/>
  <c r="J82" i="17"/>
  <c r="G83" i="17"/>
  <c r="I83" i="17"/>
  <c r="J83" i="17"/>
  <c r="G84" i="17"/>
  <c r="I84" i="17"/>
  <c r="J84" i="17"/>
  <c r="G85" i="17"/>
  <c r="I85" i="17"/>
  <c r="J85" i="17"/>
  <c r="G86" i="17"/>
  <c r="I86" i="17"/>
  <c r="J86" i="17"/>
  <c r="G87" i="17"/>
  <c r="I87" i="17"/>
  <c r="J87" i="17"/>
  <c r="G88" i="17"/>
  <c r="I88" i="17"/>
  <c r="J88" i="17"/>
  <c r="G89" i="17"/>
  <c r="I89" i="17"/>
  <c r="J89" i="17"/>
  <c r="G90" i="17"/>
  <c r="I90" i="17"/>
  <c r="J90" i="17"/>
  <c r="G93" i="17"/>
  <c r="I93" i="17"/>
  <c r="J93" i="17"/>
  <c r="G94" i="17"/>
  <c r="I94" i="17"/>
  <c r="J94" i="17"/>
  <c r="G104" i="17"/>
  <c r="I104" i="17"/>
  <c r="J104" i="17"/>
  <c r="G121" i="17"/>
  <c r="J121" i="17"/>
  <c r="E130" i="17"/>
  <c r="F130" i="17"/>
  <c r="H130" i="17"/>
  <c r="G131" i="17"/>
  <c r="I131" i="17"/>
  <c r="J131" i="17"/>
  <c r="E133" i="17"/>
  <c r="F133" i="17"/>
  <c r="H133" i="17"/>
  <c r="I134" i="17"/>
  <c r="J134" i="17"/>
  <c r="G135" i="17"/>
  <c r="I135" i="17"/>
  <c r="J135" i="17"/>
  <c r="G136" i="17"/>
  <c r="I136" i="17"/>
  <c r="J136" i="17"/>
  <c r="I137" i="17"/>
  <c r="G138" i="17"/>
  <c r="I138" i="17"/>
  <c r="J138" i="17"/>
  <c r="G140" i="17"/>
  <c r="I140" i="17"/>
  <c r="J140" i="17"/>
  <c r="G141" i="17"/>
  <c r="I141" i="17"/>
  <c r="J141" i="17"/>
  <c r="E142" i="17"/>
  <c r="F142" i="17"/>
  <c r="H142" i="17"/>
  <c r="E146" i="17"/>
  <c r="H146" i="17"/>
  <c r="J146" i="17" s="1"/>
  <c r="G148" i="17"/>
  <c r="I148" i="17"/>
  <c r="J148" i="17"/>
  <c r="G12" i="18"/>
  <c r="I12" i="18"/>
  <c r="G13" i="18"/>
  <c r="I13" i="18"/>
  <c r="J13" i="18"/>
  <c r="G14" i="18"/>
  <c r="I14" i="18"/>
  <c r="J14" i="18"/>
  <c r="G17" i="18"/>
  <c r="I17" i="18"/>
  <c r="J17" i="18"/>
  <c r="G19" i="18"/>
  <c r="I19" i="18"/>
  <c r="J19" i="18"/>
  <c r="G20" i="18"/>
  <c r="I20" i="18"/>
  <c r="J20" i="18"/>
  <c r="G21" i="18"/>
  <c r="I21" i="18"/>
  <c r="J21" i="18"/>
  <c r="G24" i="18"/>
  <c r="I24" i="18"/>
  <c r="J24" i="18"/>
  <c r="E11" i="19"/>
  <c r="F11" i="19"/>
  <c r="H11" i="19"/>
  <c r="G12" i="19"/>
  <c r="I12" i="19"/>
  <c r="J12" i="19"/>
  <c r="G14" i="19"/>
  <c r="I14" i="19"/>
  <c r="J14" i="19"/>
  <c r="G15" i="19"/>
  <c r="I15" i="19"/>
  <c r="J15" i="19"/>
  <c r="G16" i="19"/>
  <c r="I16" i="19"/>
  <c r="J16" i="19"/>
  <c r="G17" i="19"/>
  <c r="I17" i="19"/>
  <c r="J17" i="19"/>
  <c r="E18" i="19"/>
  <c r="F18" i="19"/>
  <c r="F13" i="19" s="1"/>
  <c r="H18" i="19"/>
  <c r="H13" i="19" s="1"/>
  <c r="G19" i="19"/>
  <c r="I19" i="19"/>
  <c r="J19" i="19"/>
  <c r="G20" i="19"/>
  <c r="I20" i="19"/>
  <c r="J20" i="19"/>
  <c r="G21" i="19"/>
  <c r="I21" i="19"/>
  <c r="J21" i="19"/>
  <c r="G23" i="19"/>
  <c r="I23" i="19"/>
  <c r="J23" i="19"/>
  <c r="E12" i="20"/>
  <c r="E14" i="20"/>
  <c r="G19" i="20"/>
  <c r="I19" i="20"/>
  <c r="J19" i="20"/>
  <c r="G20" i="20"/>
  <c r="I20" i="20"/>
  <c r="J20" i="20"/>
  <c r="G21" i="20"/>
  <c r="I21" i="20"/>
  <c r="J21" i="20"/>
  <c r="G22" i="20"/>
  <c r="I22" i="20"/>
  <c r="J22" i="20"/>
  <c r="G24" i="20"/>
  <c r="I24" i="20"/>
  <c r="J24" i="20"/>
  <c r="G25" i="20"/>
  <c r="I25" i="20"/>
  <c r="J25" i="20"/>
  <c r="G26" i="20"/>
  <c r="I26" i="20"/>
  <c r="J26" i="20"/>
  <c r="G28" i="20"/>
  <c r="G29" i="20"/>
  <c r="I29" i="20"/>
  <c r="J29" i="20"/>
  <c r="G30" i="20"/>
  <c r="I30" i="20"/>
  <c r="J30" i="20"/>
  <c r="E33" i="20"/>
  <c r="G34" i="20"/>
  <c r="I34" i="20"/>
  <c r="J34" i="20"/>
  <c r="E129" i="17"/>
  <c r="J119" i="17"/>
  <c r="G48" i="15"/>
  <c r="G174" i="13"/>
  <c r="G12" i="13"/>
  <c r="G258" i="13"/>
  <c r="G11" i="9"/>
  <c r="G17" i="3"/>
  <c r="I33" i="20"/>
  <c r="J33" i="20"/>
  <c r="J16" i="18"/>
  <c r="G137" i="17"/>
  <c r="J28" i="20"/>
  <c r="F146" i="17"/>
  <c r="G146" i="17" s="1"/>
  <c r="J12" i="18"/>
  <c r="J82" i="15"/>
  <c r="J22" i="14"/>
  <c r="G34" i="17"/>
  <c r="J85" i="15"/>
  <c r="G73" i="15"/>
  <c r="F14" i="15"/>
  <c r="G22" i="14"/>
  <c r="J11" i="14"/>
  <c r="J258" i="13"/>
  <c r="J167" i="13"/>
  <c r="H10" i="11"/>
  <c r="J10" i="11" s="1"/>
  <c r="J62" i="7"/>
  <c r="J11" i="5"/>
  <c r="J13" i="1"/>
  <c r="F11" i="12"/>
  <c r="F10" i="12" s="1"/>
  <c r="J49" i="10"/>
  <c r="J59" i="7"/>
  <c r="G11" i="17"/>
  <c r="E10" i="17"/>
  <c r="I20" i="14"/>
  <c r="I22" i="14"/>
  <c r="G112" i="17"/>
  <c r="I57" i="16"/>
  <c r="J57" i="16"/>
  <c r="J174" i="13"/>
  <c r="E84" i="15"/>
  <c r="J73" i="15"/>
  <c r="G26" i="14"/>
  <c r="I258" i="13"/>
  <c r="I59" i="7"/>
  <c r="G59" i="7"/>
  <c r="F10" i="5"/>
  <c r="I11" i="5"/>
  <c r="I52" i="3"/>
  <c r="F11" i="2"/>
  <c r="I12" i="1"/>
  <c r="I13" i="1"/>
  <c r="I16" i="18"/>
  <c r="G16" i="18"/>
  <c r="G11" i="14"/>
  <c r="I11" i="10"/>
  <c r="J11" i="10"/>
  <c r="I28" i="20"/>
  <c r="G119" i="17"/>
  <c r="H14" i="15"/>
  <c r="I15" i="15"/>
  <c r="I303" i="13" l="1"/>
  <c r="J19" i="7"/>
  <c r="I26" i="14"/>
  <c r="H93" i="15"/>
  <c r="J11" i="11"/>
  <c r="H11" i="2"/>
  <c r="E93" i="15"/>
  <c r="F10" i="7"/>
  <c r="E10" i="7"/>
  <c r="I13" i="19"/>
  <c r="G10" i="11"/>
  <c r="I79" i="7"/>
  <c r="F84" i="15"/>
  <c r="I84" i="15" s="1"/>
  <c r="H10" i="7"/>
  <c r="F93" i="15"/>
  <c r="F10" i="15" s="1"/>
  <c r="G115" i="17"/>
  <c r="G196" i="13"/>
  <c r="H10" i="19"/>
  <c r="I11" i="19"/>
  <c r="H129" i="17"/>
  <c r="J100" i="17"/>
  <c r="G50" i="15"/>
  <c r="J196" i="13"/>
  <c r="I11" i="9"/>
  <c r="J20" i="14"/>
  <c r="J11" i="9"/>
  <c r="E14" i="15"/>
  <c r="G14" i="15" s="1"/>
  <c r="G11" i="16"/>
  <c r="J46" i="15"/>
  <c r="G52" i="3"/>
  <c r="E11" i="20"/>
  <c r="J11" i="19"/>
  <c r="I11" i="11"/>
  <c r="J104" i="16"/>
  <c r="J11" i="16"/>
  <c r="J52" i="3"/>
  <c r="G12" i="2"/>
  <c r="G104" i="16"/>
  <c r="G20" i="14"/>
  <c r="F10" i="19"/>
  <c r="J53" i="10"/>
  <c r="H10" i="3"/>
  <c r="J133" i="17"/>
  <c r="H49" i="17"/>
  <c r="H145" i="13"/>
  <c r="H76" i="17"/>
  <c r="E76" i="17"/>
  <c r="F76" i="17"/>
  <c r="E16" i="3"/>
  <c r="E10" i="3" s="1"/>
  <c r="G287" i="13"/>
  <c r="F269" i="13"/>
  <c r="I270" i="13"/>
  <c r="J23" i="6"/>
  <c r="I458" i="13"/>
  <c r="J20" i="6"/>
  <c r="G57" i="15"/>
  <c r="I72" i="17"/>
  <c r="J72" i="17"/>
  <c r="G20" i="6"/>
  <c r="J18" i="6"/>
  <c r="E10" i="6"/>
  <c r="I291" i="13"/>
  <c r="F34" i="13"/>
  <c r="J295" i="13"/>
  <c r="I287" i="13"/>
  <c r="J303" i="13"/>
  <c r="J299" i="13"/>
  <c r="I196" i="13"/>
  <c r="J287" i="13"/>
  <c r="G299" i="13"/>
  <c r="J291" i="13"/>
  <c r="J21" i="7"/>
  <c r="J35" i="13"/>
  <c r="J27" i="7"/>
  <c r="G291" i="13"/>
  <c r="G11" i="19"/>
  <c r="F129" i="17"/>
  <c r="F49" i="17"/>
  <c r="G238" i="13"/>
  <c r="E34" i="13"/>
  <c r="I10" i="11"/>
  <c r="G57" i="10"/>
  <c r="G21" i="7"/>
  <c r="F10" i="6"/>
  <c r="I104" i="16"/>
  <c r="G35" i="13"/>
  <c r="I31" i="14"/>
  <c r="J31" i="14"/>
  <c r="J57" i="10"/>
  <c r="I57" i="10"/>
  <c r="J77" i="15"/>
  <c r="I50" i="15"/>
  <c r="J50" i="15"/>
  <c r="I14" i="15"/>
  <c r="H10" i="6"/>
  <c r="G82" i="15"/>
  <c r="E76" i="15"/>
  <c r="J76" i="15" s="1"/>
  <c r="I82" i="15"/>
  <c r="G77" i="15"/>
  <c r="E11" i="13"/>
  <c r="H11" i="13"/>
  <c r="G295" i="13"/>
  <c r="I295" i="13"/>
  <c r="E286" i="13"/>
  <c r="G167" i="13"/>
  <c r="J10" i="9"/>
  <c r="I35" i="13"/>
  <c r="J92" i="17"/>
  <c r="I92" i="17"/>
  <c r="F105" i="17"/>
  <c r="I105" i="17" s="1"/>
  <c r="J217" i="13"/>
  <c r="F216" i="13"/>
  <c r="H216" i="13"/>
  <c r="E216" i="13"/>
  <c r="G216" i="13" s="1"/>
  <c r="F56" i="16"/>
  <c r="F10" i="16" s="1"/>
  <c r="I82" i="16"/>
  <c r="H56" i="16"/>
  <c r="H10" i="16" s="1"/>
  <c r="E56" i="16"/>
  <c r="E10" i="16" s="1"/>
  <c r="E10" i="14"/>
  <c r="J361" i="13"/>
  <c r="I361" i="13"/>
  <c r="G361" i="13"/>
  <c r="G217" i="13"/>
  <c r="J15" i="2"/>
  <c r="E11" i="2"/>
  <c r="I17" i="3"/>
  <c r="J17" i="3"/>
  <c r="J134" i="16"/>
  <c r="J458" i="13"/>
  <c r="G458" i="13"/>
  <c r="J238" i="13"/>
  <c r="J12" i="2"/>
  <c r="J82" i="16"/>
  <c r="F16" i="3"/>
  <c r="F10" i="3" s="1"/>
  <c r="I22" i="3"/>
  <c r="I217" i="13"/>
  <c r="H10" i="14"/>
  <c r="J12" i="13"/>
  <c r="F19" i="14"/>
  <c r="I12" i="13"/>
  <c r="I23" i="6"/>
  <c r="G23" i="6"/>
  <c r="E10" i="20"/>
  <c r="J25" i="18"/>
  <c r="H23" i="18"/>
  <c r="G72" i="17"/>
  <c r="J99" i="15"/>
  <c r="I99" i="15"/>
  <c r="J48" i="15"/>
  <c r="I11" i="14"/>
  <c r="G11" i="12"/>
  <c r="H10" i="12"/>
  <c r="I10" i="12" s="1"/>
  <c r="E10" i="10"/>
  <c r="G11" i="10"/>
  <c r="G19" i="7"/>
  <c r="J11" i="7"/>
  <c r="G11" i="7"/>
  <c r="G44" i="6"/>
  <c r="G18" i="6"/>
  <c r="G50" i="17"/>
  <c r="G142" i="17"/>
  <c r="J270" i="13"/>
  <c r="G270" i="13"/>
  <c r="J18" i="19"/>
  <c r="E13" i="19"/>
  <c r="J78" i="17"/>
  <c r="G303" i="13"/>
  <c r="I19" i="7"/>
  <c r="J142" i="17"/>
  <c r="I142" i="17"/>
  <c r="E132" i="17"/>
  <c r="G109" i="17"/>
  <c r="F286" i="13"/>
  <c r="I299" i="13"/>
  <c r="H132" i="17"/>
  <c r="G11" i="11"/>
  <c r="I10" i="9"/>
  <c r="I27" i="7"/>
  <c r="I11" i="12"/>
  <c r="J11" i="12"/>
  <c r="I44" i="6"/>
  <c r="G10" i="5"/>
  <c r="I15" i="2"/>
  <c r="I11" i="2"/>
  <c r="J11" i="2"/>
  <c r="G16" i="16"/>
  <c r="J15" i="10"/>
  <c r="I14" i="10"/>
  <c r="I100" i="17"/>
  <c r="F132" i="17"/>
  <c r="I34" i="16"/>
  <c r="G34" i="16"/>
  <c r="I18" i="19"/>
  <c r="G398" i="13"/>
  <c r="I238" i="13"/>
  <c r="I146" i="13"/>
  <c r="G146" i="13"/>
  <c r="G33" i="20"/>
  <c r="E23" i="18"/>
  <c r="G27" i="7"/>
  <c r="I11" i="7"/>
  <c r="I70" i="7"/>
  <c r="G62" i="7"/>
  <c r="G79" i="7"/>
  <c r="I62" i="7"/>
  <c r="I21" i="7"/>
  <c r="G15" i="2"/>
  <c r="G15" i="10"/>
  <c r="H10" i="10"/>
  <c r="I15" i="10"/>
  <c r="G53" i="10"/>
  <c r="I49" i="10"/>
  <c r="G22" i="3"/>
  <c r="J22" i="3"/>
  <c r="I85" i="15"/>
  <c r="H56" i="15"/>
  <c r="I56" i="15" s="1"/>
  <c r="G15" i="15"/>
  <c r="E56" i="15"/>
  <c r="J57" i="15"/>
  <c r="J15" i="15"/>
  <c r="I46" i="15"/>
  <c r="G85" i="15"/>
  <c r="I73" i="15"/>
  <c r="G99" i="15"/>
  <c r="J84" i="15"/>
  <c r="E105" i="17"/>
  <c r="J129" i="17"/>
  <c r="I78" i="17"/>
  <c r="J11" i="17"/>
  <c r="J147" i="17"/>
  <c r="I130" i="17"/>
  <c r="I34" i="17"/>
  <c r="G78" i="17"/>
  <c r="J50" i="17"/>
  <c r="J130" i="17"/>
  <c r="G100" i="17"/>
  <c r="G147" i="17"/>
  <c r="J137" i="17"/>
  <c r="G106" i="17"/>
  <c r="I146" i="17"/>
  <c r="I133" i="17"/>
  <c r="G10" i="17"/>
  <c r="G92" i="17"/>
  <c r="G133" i="17"/>
  <c r="I119" i="17"/>
  <c r="I11" i="17"/>
  <c r="I50" i="17"/>
  <c r="G130" i="17"/>
  <c r="I147" i="17"/>
  <c r="E49" i="17"/>
  <c r="G117" i="17"/>
  <c r="E269" i="13"/>
  <c r="G18" i="19"/>
  <c r="G82" i="16"/>
  <c r="I34" i="13"/>
  <c r="I167" i="13"/>
  <c r="J146" i="13"/>
  <c r="J12" i="1"/>
  <c r="G12" i="1"/>
  <c r="I10" i="5"/>
  <c r="J10" i="5"/>
  <c r="I18" i="6"/>
  <c r="F10" i="10"/>
  <c r="I53" i="10"/>
  <c r="J14" i="10"/>
  <c r="G14" i="10"/>
  <c r="G10" i="12"/>
  <c r="I174" i="13"/>
  <c r="F145" i="13"/>
  <c r="E145" i="13"/>
  <c r="J398" i="13"/>
  <c r="I16" i="16"/>
  <c r="G25" i="18"/>
  <c r="I25" i="18"/>
  <c r="H10" i="18"/>
  <c r="J11" i="18"/>
  <c r="I134" i="16"/>
  <c r="G134" i="16"/>
  <c r="J16" i="16"/>
  <c r="G57" i="16"/>
  <c r="G84" i="15"/>
  <c r="I57" i="15"/>
  <c r="J44" i="6"/>
  <c r="F11" i="13"/>
  <c r="H10" i="17"/>
  <c r="H286" i="13"/>
  <c r="G11" i="2"/>
  <c r="H269" i="13"/>
  <c r="F23" i="18"/>
  <c r="I23" i="18" s="1"/>
  <c r="I93" i="15" l="1"/>
  <c r="G93" i="15"/>
  <c r="J10" i="12"/>
  <c r="H9" i="17"/>
  <c r="J14" i="15"/>
  <c r="I129" i="17"/>
  <c r="J76" i="17"/>
  <c r="G129" i="17"/>
  <c r="G10" i="6"/>
  <c r="E10" i="13"/>
  <c r="G286" i="13"/>
  <c r="I10" i="19"/>
  <c r="G56" i="15"/>
  <c r="I49" i="17"/>
  <c r="H10" i="13"/>
  <c r="F9" i="17"/>
  <c r="J16" i="3"/>
  <c r="G34" i="13"/>
  <c r="G269" i="13"/>
  <c r="J34" i="13"/>
  <c r="F10" i="13"/>
  <c r="E10" i="15"/>
  <c r="G10" i="15" s="1"/>
  <c r="G10" i="9"/>
  <c r="E9" i="17"/>
  <c r="I216" i="13"/>
  <c r="J11" i="13"/>
  <c r="J10" i="16"/>
  <c r="H10" i="15"/>
  <c r="J49" i="17"/>
  <c r="G49" i="17"/>
  <c r="F10" i="14"/>
  <c r="G10" i="14" s="1"/>
  <c r="J10" i="3"/>
  <c r="I16" i="3"/>
  <c r="G16" i="3"/>
  <c r="G19" i="14"/>
  <c r="J56" i="16"/>
  <c r="G105" i="17"/>
  <c r="J216" i="13"/>
  <c r="J56" i="15"/>
  <c r="I10" i="10"/>
  <c r="G76" i="17"/>
  <c r="I145" i="13"/>
  <c r="J18" i="20"/>
  <c r="I18" i="20"/>
  <c r="G18" i="20"/>
  <c r="J23" i="18"/>
  <c r="E10" i="18"/>
  <c r="J10" i="18" s="1"/>
  <c r="J105" i="17"/>
  <c r="I10" i="7"/>
  <c r="G10" i="7"/>
  <c r="J10" i="7"/>
  <c r="J132" i="17"/>
  <c r="I132" i="17"/>
  <c r="G132" i="17"/>
  <c r="I76" i="17"/>
  <c r="J145" i="13"/>
  <c r="J10" i="10"/>
  <c r="G10" i="10"/>
  <c r="G145" i="13"/>
  <c r="I19" i="14"/>
  <c r="J19" i="14"/>
  <c r="I76" i="15"/>
  <c r="G76" i="15"/>
  <c r="E10" i="19"/>
  <c r="J13" i="19"/>
  <c r="G13" i="19"/>
  <c r="G56" i="16"/>
  <c r="I56" i="16"/>
  <c r="J93" i="15"/>
  <c r="I10" i="6"/>
  <c r="J10" i="6"/>
  <c r="I11" i="13"/>
  <c r="G11" i="13"/>
  <c r="I10" i="17"/>
  <c r="J10" i="17"/>
  <c r="I286" i="13"/>
  <c r="J286" i="13"/>
  <c r="G23" i="18"/>
  <c r="F10" i="18"/>
  <c r="I11" i="18"/>
  <c r="G11" i="18"/>
  <c r="I269" i="13"/>
  <c r="J269" i="13"/>
  <c r="I10" i="15" l="1"/>
  <c r="G10" i="13"/>
  <c r="G10" i="3"/>
  <c r="I10" i="3"/>
  <c r="G9" i="17"/>
  <c r="I9" i="17"/>
  <c r="J9" i="17"/>
  <c r="J10" i="15"/>
  <c r="J17" i="20"/>
  <c r="G17" i="20"/>
  <c r="I17" i="20"/>
  <c r="I10" i="14"/>
  <c r="J10" i="14"/>
  <c r="G10" i="19"/>
  <c r="J10" i="19"/>
  <c r="G10" i="16"/>
  <c r="I10" i="16"/>
  <c r="J10" i="13"/>
  <c r="I10" i="13"/>
  <c r="G10" i="18"/>
  <c r="I10" i="18"/>
  <c r="J16" i="20" l="1"/>
  <c r="I16" i="20"/>
  <c r="G16" i="20"/>
  <c r="J15" i="20" l="1"/>
  <c r="G15" i="20"/>
  <c r="I15" i="20"/>
  <c r="J14" i="20" l="1"/>
  <c r="I14" i="20"/>
  <c r="G14" i="20"/>
  <c r="J13" i="20" l="1"/>
  <c r="G13" i="20"/>
  <c r="I13" i="20"/>
  <c r="J12" i="20" l="1"/>
  <c r="G12" i="20"/>
  <c r="I12" i="20"/>
  <c r="J10" i="20" l="1"/>
  <c r="J11" i="20"/>
  <c r="I11" i="20"/>
  <c r="G11" i="20"/>
  <c r="G10" i="20" l="1"/>
  <c r="I10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FIN_ED</author>
  </authors>
  <commentList>
    <comment ref="H100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FIN_ED: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<sst xmlns="http://schemas.openxmlformats.org/spreadsheetml/2006/main" count="1855" uniqueCount="304">
  <si>
    <t>Załącznik Nr 2</t>
  </si>
  <si>
    <t>WYSZCZEGÓLNIENIE   WYDATKÓW</t>
  </si>
  <si>
    <t>Plan</t>
  </si>
  <si>
    <t>Przewidywane</t>
  </si>
  <si>
    <t>Kolumna</t>
  </si>
  <si>
    <t>Projekt</t>
  </si>
  <si>
    <t>Dział</t>
  </si>
  <si>
    <t>Rozdział</t>
  </si>
  <si>
    <t>§</t>
  </si>
  <si>
    <t>wydatków</t>
  </si>
  <si>
    <t>wykonanie</t>
  </si>
  <si>
    <t>6:5</t>
  </si>
  <si>
    <t>planu</t>
  </si>
  <si>
    <t>8:6</t>
  </si>
  <si>
    <t>8:5</t>
  </si>
  <si>
    <t>Uwagi</t>
  </si>
  <si>
    <t>(x100)</t>
  </si>
  <si>
    <t>010</t>
  </si>
  <si>
    <t>Rolnictwo i Łowiectwo</t>
  </si>
  <si>
    <t>01005</t>
  </si>
  <si>
    <t>Prace geodezyjno-urządzeniowe na potrzeby rolnictwa</t>
  </si>
  <si>
    <t>4300</t>
  </si>
  <si>
    <t>zakup usług pozostałych</t>
  </si>
  <si>
    <t>020</t>
  </si>
  <si>
    <t>Leśnictwo</t>
  </si>
  <si>
    <t>02001</t>
  </si>
  <si>
    <t>Gospodarka leśna</t>
  </si>
  <si>
    <t>różne wydatki na rzecz osób fizycznych</t>
  </si>
  <si>
    <t>02002</t>
  </si>
  <si>
    <t>Nadzór nad gospodarką leśną</t>
  </si>
  <si>
    <t>4210</t>
  </si>
  <si>
    <t>zakup materiałów i wyposażenia</t>
  </si>
  <si>
    <t>WYSZCZEGÓLNIENIE  WYDATKÓW</t>
  </si>
  <si>
    <t>Transport i Łączność</t>
  </si>
  <si>
    <t>Drogi publiczne powiatowe</t>
  </si>
  <si>
    <t>Zarząd Dróg Powiatowych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</si>
  <si>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</si>
  <si>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</si>
  <si>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</si>
  <si>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</si>
  <si>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</si>
  <si>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</si>
  <si>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</si>
  <si>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</si>
  <si>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</si>
  <si>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</si>
  <si>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</si>
  <si>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</si>
  <si>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zakup usług zdrowotnych</t>
  </si>
  <si>
    <t>zakup usług dostępu do sieci Internet</t>
  </si>
  <si>
    <t>opłaty z tytułu zakupu usług telekomunikacyjnych   swiadczonych w ruchomej publicznej sieci telefonicznej</t>
  </si>
  <si>
    <t>opłaty z tytułu zakupu usług telekomunikacyjnych świadczonych w stacjonarnej publicznej sieci telefonicznej</t>
  </si>
  <si>
    <t>zakup usług obejmujących wykonanie ekspertyz, analiz i opinii</t>
  </si>
  <si>
    <t>4410</t>
  </si>
  <si>
    <t>podróże służbowe krajowe</t>
  </si>
  <si>
    <t>odpisy na ZFŚS</t>
  </si>
  <si>
    <t>podatek od nieruchomości</t>
  </si>
  <si>
    <t>pozostałe podatki na rzecz budżetów jednostek samorządu terytorialnego</t>
  </si>
  <si>
    <t>opłaty na rzecz budżetów jednostek samorządu terytorialnego</t>
  </si>
  <si>
    <t>kary i odszkodowania wypłacane na rzecz osób fizycznych</t>
  </si>
  <si>
    <t>szkolenia pracowników niebędących członkami korpusu służby cywilnej</t>
  </si>
  <si>
    <t>wydatki inwestycyjne jednostek budżetowych</t>
  </si>
  <si>
    <t>wydatki na zakupy inwestycyjne jednostek budżetowych</t>
  </si>
  <si>
    <t>Drogi publiczne gminne</t>
  </si>
  <si>
    <t>dotacja celowa na pomoc finansową udzielaną między jednostkami samorządu terytorialnego na dofinansowanie własnych zadań inwestycyjnych i zakupów inwestycyjnych</t>
  </si>
  <si>
    <t>Pozostała działalność</t>
  </si>
  <si>
    <t>2360</t>
  </si>
  <si>
    <t xml:space="preserve">dotacje celowe z budżetu jednostki samorządu terytorialnego, udzielone w rtybie art.221 ustawy na finansowanie lub dofinansowanie zadań zleconych do realizacji organizacjom prowadzącym działalność pożytku publicznego </t>
  </si>
  <si>
    <t>Gospodarka Mieszkaniowa</t>
  </si>
  <si>
    <t>Gospodarka Gruntami i Nieruchomościami</t>
  </si>
  <si>
    <t xml:space="preserve"> (x100)</t>
  </si>
  <si>
    <t>Działalność Usługowa</t>
  </si>
  <si>
    <t>Prace Geodezyjne i Kartograficzne /nieinwestycyjne/</t>
  </si>
  <si>
    <t>Opracowania Geodezyjne i kartograficzne</t>
  </si>
  <si>
    <t>Nadzór Budowlany</t>
  </si>
  <si>
    <t>4020</t>
  </si>
  <si>
    <t>wynagrodzenia osobowe członków korpusu służby cywilnej</t>
  </si>
  <si>
    <t>4110</t>
  </si>
  <si>
    <t>4120</t>
  </si>
  <si>
    <t>4240</t>
  </si>
  <si>
    <t>zakup pomocy naukowych, dydaktycznych i książek</t>
  </si>
  <si>
    <t>4260</t>
  </si>
  <si>
    <t>4270</t>
  </si>
  <si>
    <t>4280</t>
  </si>
  <si>
    <t>4430</t>
  </si>
  <si>
    <t>różne opłaty i składki</t>
  </si>
  <si>
    <t>4440</t>
  </si>
  <si>
    <t>koszty postępowania sądowego i prokuratorskiego</t>
  </si>
  <si>
    <t>Administracja Publiczna</t>
  </si>
  <si>
    <t>Urzędy Wojewódzkie</t>
  </si>
  <si>
    <t>odpis na ZFŚS</t>
  </si>
  <si>
    <t>Urzędy Marszałkowskie</t>
  </si>
  <si>
    <t>Dotacja celowa na pomoc finansową udzielaną między jednostkami samorządu terytorialnego na dofinansowanie własnych zadań bieżących</t>
  </si>
  <si>
    <t>Rady Powiatów</t>
  </si>
  <si>
    <t>Starostwa Powiatowe</t>
  </si>
  <si>
    <t>zakup leków, wyrobów medycznych i produktów biobójczych</t>
  </si>
  <si>
    <t>zakup usług obejmujących tłumaczenia</t>
  </si>
  <si>
    <t>podróże służbowe zagraniczne</t>
  </si>
  <si>
    <t>opłaty na rzecz budżetu państwa</t>
  </si>
  <si>
    <t>pozostałe odsetki</t>
  </si>
  <si>
    <t>Urzędy Gmin (Miast i Miast na prawach powiatów)</t>
  </si>
  <si>
    <t>Kwalifikacja wojskowa</t>
  </si>
  <si>
    <t>Promocja jednostek samorządu terytorialnego</t>
  </si>
  <si>
    <t>Obrona narodowa</t>
  </si>
  <si>
    <t>Pozostałe wydatki obronne</t>
  </si>
  <si>
    <t>Bezpieczeństwo publiczne i ochrona przeciwpożarowa</t>
  </si>
  <si>
    <t>Wpłaty jednostek na państwowy fundusz celowy</t>
  </si>
  <si>
    <t>Komendy Powiatowe Policji</t>
  </si>
  <si>
    <t>Komendy Powiatowe Państwowej Straży Pożarnej</t>
  </si>
  <si>
    <t>Komenda Powiatowa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</si>
  <si>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</si>
  <si>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</si>
  <si>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zakup sprzętu i uzbrojenia</t>
  </si>
  <si>
    <t>Szkolenia członków korpusu służby cywilnej</t>
  </si>
  <si>
    <t>Obrona Cywilna</t>
  </si>
  <si>
    <t>Zarządzanie kryzysowe</t>
  </si>
  <si>
    <t>Obsługa długu publicznego</t>
  </si>
  <si>
    <t>8070</t>
  </si>
  <si>
    <t>Różne Rozliczenia</t>
  </si>
  <si>
    <t>Rezerwy ogólne i celowe</t>
  </si>
  <si>
    <t>rezerwy</t>
  </si>
  <si>
    <t>w tym :</t>
  </si>
  <si>
    <t xml:space="preserve">rezerwa ogólna </t>
  </si>
  <si>
    <t xml:space="preserve">rezerwa celowa </t>
  </si>
  <si>
    <t>Oświata i wychowanie</t>
  </si>
  <si>
    <t>Szkoły podstawowe specjalne</t>
  </si>
  <si>
    <t>Specjalny Ośrodek Szkolno-Wychowawczy</t>
  </si>
  <si>
    <t>składki na Fundusz Emerytur Pomostowych</t>
  </si>
  <si>
    <t>Starostwo Powiatowe</t>
  </si>
  <si>
    <t>Gimnazja specjalne</t>
  </si>
  <si>
    <t>Licea Ogólnokształcące</t>
  </si>
  <si>
    <t>Liceum Ogólnokształcące</t>
  </si>
  <si>
    <t>dotacja podmiotowa z budżetu dla niepublicznej jednostki systemu oświaty</t>
  </si>
  <si>
    <t>Zespół Szkół Budowlanych</t>
  </si>
  <si>
    <t>Szkoły Zawodowe</t>
  </si>
  <si>
    <t>Zespół Szkół Zawodowych</t>
  </si>
  <si>
    <t>Szkoły Zawodowe Specjalne</t>
  </si>
  <si>
    <t>Dokształcanie i doskonalenie nauczycieli</t>
  </si>
  <si>
    <t>dotacje celowe przekazane gminie na zadania bieżące realizowane na podstawie porozumień(umów) między jednostkami samorządu terytorialnego</t>
  </si>
  <si>
    <t>Ochrona zdrowia</t>
  </si>
  <si>
    <t>Szpitale ogólne</t>
  </si>
  <si>
    <t>pokrycie ujemnego wyniku finansowego i przejętych zobowiązań po likwidowanych i przekształcanych jednostkach zaliczanych do sektora finansów publicznych</t>
  </si>
  <si>
    <t>Składki na ubezpieczenie zdrowotne oraz świadczenia dla osób nieobjętych obowiązkiem ubezpieczenia zdrowotnego</t>
  </si>
  <si>
    <t>Powiatowy Urząd Pracy</t>
  </si>
  <si>
    <t>składki na ubezpieczenie zdrowotne</t>
  </si>
  <si>
    <t>Powiatowy Dom Dziecka</t>
  </si>
  <si>
    <t>Powiatowe Centrum Pomocy Rodzinie</t>
  </si>
  <si>
    <t>Pomoc społeczna</t>
  </si>
  <si>
    <t>świadczenia społeczne</t>
  </si>
  <si>
    <t>zakup środków żywności</t>
  </si>
  <si>
    <t>dotacja celowa z budżetu na finansowanie lub dofinansowanie zadań zleconych do realizacji pozostałym jednostkom niezaliczanym do sektora finansów publicznych</t>
  </si>
  <si>
    <t>Domy Pomocy Społecznej</t>
  </si>
  <si>
    <t>Powiatowy Dom Pomocy Społecznej</t>
  </si>
  <si>
    <t>Ośrodki Wsparcia</t>
  </si>
  <si>
    <t>Rodziny Zastępcze</t>
  </si>
  <si>
    <t>dotacje celowe przekazane dla powiatu na zadania bieżące realizowane na podstawie porozumień (umów) między jednostkami samorządu terytorialnego</t>
  </si>
  <si>
    <t>Zadania w Zakresie Przeciwdziałania Przemocy w Rodzinie</t>
  </si>
  <si>
    <t>Powiatowe Centra Pomocy Rodzinie</t>
  </si>
  <si>
    <t>opłaty za administrowanie i czynsze za budynki, lokale i pomieszczenia garażowe</t>
  </si>
  <si>
    <t>Jednostki specjalistycznego poradnictwa, mieszkania chronione i ośrodki interwencji kryzysowej</t>
  </si>
  <si>
    <t>Dokształcanie  i doskonalenie nauczycieli</t>
  </si>
  <si>
    <t>Pozostałe zadania w zakresie polityki społecznej</t>
  </si>
  <si>
    <t>Rehabilitacja zawodowa i społeczna osób niepełnosprawnych</t>
  </si>
  <si>
    <t>dotacja podmiotowa z budżetu dla jednostek niezaliczanych do sektora finansów publicznych</t>
  </si>
  <si>
    <t>Zespoły do spraw orzekania o niepełnosprawności</t>
  </si>
  <si>
    <t>Powiatowe Urzędy Pracy</t>
  </si>
  <si>
    <t>Edukacyjna Opieka Wychowawcza</t>
  </si>
  <si>
    <t>Specjalne Ośrodki Szkolno-Wychowawcze</t>
  </si>
  <si>
    <t>Poradnie Psychologiczno-Pedagogiczne, w tym poradnie specjalistyczne</t>
  </si>
  <si>
    <t>Poradnia Psychologiczno-Pedagogiczna</t>
  </si>
  <si>
    <t>Internaty i bursy szkolne</t>
  </si>
  <si>
    <t>Kolonie i obozy oraz inne formy wypoczynku dzieci i młodzieży szkolnej, a także szkolenia młodzieży</t>
  </si>
  <si>
    <t>Pomoc materialna dla uczniów</t>
  </si>
  <si>
    <t>Stypendia dla uczniów</t>
  </si>
  <si>
    <t>Szkolne Schroniska Młodzieżowe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</si>
  <si>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</si>
  <si>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</si>
  <si>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</si>
  <si>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</si>
  <si>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Obiekty Sportowe</t>
  </si>
  <si>
    <t>nagrody o charakterze szczególnym niezaliczane do wynagrodzeń</t>
  </si>
  <si>
    <t>stypendia różne</t>
  </si>
  <si>
    <t>stypendia dla uczniów</t>
  </si>
  <si>
    <t xml:space="preserve">Zadania w zakresie  Kultury Fizycznej </t>
  </si>
  <si>
    <t xml:space="preserve">Kultura Fizyczna </t>
  </si>
  <si>
    <t xml:space="preserve">Zwrot dotacji oraz płatności, w tym wykorzystanych nie zgodnie z przeznaczeniem lub wykorzystanych z naruszeniem procedur, o których mowa w art..184 ustawy, pobranych nienależnie lub w nadmiernej wysokości </t>
  </si>
  <si>
    <t>podatek od towarów i usług (VAT)</t>
  </si>
  <si>
    <t>4309</t>
  </si>
  <si>
    <t>dotacje celowe przekazane gminie na inwestycje i zakupy inwestycyjne realizowane na podstawie porozumień (umów) między jednostkami samorządu terytorialnego</t>
  </si>
  <si>
    <t xml:space="preserve">kary i odszkodowania wypłacane na rzecz osób prawnych i innych jednostek organizacyjnych </t>
  </si>
  <si>
    <t>Wynagrodzenia bezosobowe</t>
  </si>
  <si>
    <t xml:space="preserve">Opłaty na rzecz budżetu państwa </t>
  </si>
  <si>
    <t>Zakup usług remontowych</t>
  </si>
  <si>
    <t xml:space="preserve">Zespół Szkół Zawodowych </t>
  </si>
  <si>
    <t xml:space="preserve">Liceum ogółnokształcace </t>
  </si>
  <si>
    <t xml:space="preserve">Zespół Szkół Licealnych i Zawodowych </t>
  </si>
  <si>
    <t>Nagrody o charakterze szczególnym niezaliczane do wynagrodzeń</t>
  </si>
  <si>
    <t>Wydatki na zakupy inwestycyjne jednostek budżetowych</t>
  </si>
  <si>
    <t>Opłaty na rzecz budżetów jednostki</t>
  </si>
  <si>
    <t>podróże słuzbowe krajowe</t>
  </si>
  <si>
    <t>Podróże służbowe krajowe</t>
  </si>
  <si>
    <t>Zwrot dotacji oraz płatności,w tym wykorzystanych nie zgodnie z przeznaczeniem lub wykorzystanych z naruszeniem procedur,o których mowa w art.184 ustawy pobranych nienależnie lub w nadmiernej wysokości</t>
  </si>
  <si>
    <t>do Uzasadnienia  Projektu</t>
  </si>
  <si>
    <t>wydatki na zkupy inwestycyjne jednostek budżetowych</t>
  </si>
  <si>
    <t>Inne formy pomocy dla uczniów</t>
  </si>
  <si>
    <t>4170</t>
  </si>
  <si>
    <t>4360</t>
  </si>
  <si>
    <t>różnewydatki na rzecz osób fizycznych</t>
  </si>
  <si>
    <t>Dotacja celowa na pomoc finansową udzielaną między jednostkami samorządu terytorialnego na dofinansowanie własnych zadań inwestycyjnych i zakupów inwestycyjnych</t>
  </si>
  <si>
    <t>nagrody konkursowe</t>
  </si>
  <si>
    <t>4190</t>
  </si>
  <si>
    <t>4420</t>
  </si>
  <si>
    <t>Podróże służbowe zagraniczne</t>
  </si>
  <si>
    <t>Wczesne wspomaganie rozwoju dziecka</t>
  </si>
  <si>
    <t>Zadania z zakresu geodezji i kartografii</t>
  </si>
  <si>
    <t>Podatek od towarów i usług (VAT)</t>
  </si>
  <si>
    <t>odsetki,dyskonto i inne rozliczenia dotyczące skarbowych papierów wartościowych,kredytów i pożyczek oraz innych instrumentów finansowych,związanych z obsługą długu krajowego</t>
  </si>
  <si>
    <t>opłaty z tytułu  zakupu usług telekomunikacyjnych</t>
  </si>
  <si>
    <t>uposażenia żołnierzy zawodowych oraz funkcjonariuszy</t>
  </si>
  <si>
    <t>równoważniki pieniężne i ekwiwalenty dla żołnierzy i funkcjonariuszy oraz pozostałe należności</t>
  </si>
  <si>
    <t xml:space="preserve">inne należności żołnierzy zawodowych oraz funkcjonariuszy  zaliczane do wynagrodzeń </t>
  </si>
  <si>
    <t>Pozostałe odsetki</t>
  </si>
  <si>
    <t>4700</t>
  </si>
  <si>
    <t>Lokalny transport zbiorowy</t>
  </si>
  <si>
    <t>Wymiar sprawiedliwości</t>
  </si>
  <si>
    <t>Nieodpłatna pomoc prawna</t>
  </si>
  <si>
    <t>Zwrot dotacji oraz płatności,w tym wykorzystanych niezgodnie z przeznaczeniem lub wykorzystanych z naruszeniem procedur,o których mowa w art..184 ustawy,pobranych</t>
  </si>
  <si>
    <t>Odsetki od dotacji oraz płatności wykorzystanych niezgodnie z przeznaczeniem lub wykorzystanych z naruszeniem procedur,o których mowa w art.. 184 ustawy,pobranych nienależnie lub w nadmiernej wysokości</t>
  </si>
  <si>
    <t>Działalność placówek opiekuńczo-wychowawczych</t>
  </si>
  <si>
    <t>Rodzina</t>
  </si>
  <si>
    <t xml:space="preserve">Dotacje celowe przekazane gminie na inwestycje i zakupy inwestycyjne realizowane na podstawie porozumień (umów) między jednostkami samorządu terytorialnego </t>
  </si>
  <si>
    <t>3030</t>
  </si>
  <si>
    <t>85141</t>
  </si>
  <si>
    <t>Ratownictwo medyczne</t>
  </si>
  <si>
    <t>Dotacje celowe z budżetu na finansowanie lub dofinansowanie kosztów realizacji inwestycji i zakupów inwestycyjnych jednostek nie zaliczanych do sektora finansów publicznych</t>
  </si>
  <si>
    <t>Pomoc materialna dla uczniów o charakterze motywacyjnym</t>
  </si>
  <si>
    <t>Wydatki inwestycyjne jednostek budżetowych</t>
  </si>
  <si>
    <t>uposażenie i świadczenia pieniężne wypłacone przez okres roku żołnierzom i funkcjonariuszom zwolnionym ze służby</t>
  </si>
  <si>
    <t>wydatki na zakupy inwestycyjne</t>
  </si>
  <si>
    <t>Kary i odszkodowania i grzywny wypłacane na rzecz osób prawnych i innych jednostek organizacyjnych</t>
  </si>
  <si>
    <t>odsetki od nieterminowych wpłat podatku od towarów i usług (VAT)</t>
  </si>
  <si>
    <t>Wpłaty od jednostek na państwowy fundusz celowy</t>
  </si>
  <si>
    <t>wpłaty jednostek na państwowy fundusz celowy na finansowanie lub dofinansowanie zadań inwestycyjnych</t>
  </si>
  <si>
    <t>Usuwanie skutków klęsk żywiołowych</t>
  </si>
  <si>
    <t>Realizacja zadań wymagających stosowania specjalnej organizacji nauki i metod pracy dla dzieci i młodzieży w gimnazjach i klasach dotychczasowego gimnazjum prowadzonych w innych typach szkół, liceach ogólnokształcących, technikach, branżowych szkołach I stopnia i klasach dotychczasowej zasadniczej szkoły zawodowej prowadzonych w branżowych szkołach I stopnia oraz szkołach artystycznych</t>
  </si>
  <si>
    <t>Technika</t>
  </si>
  <si>
    <t>Szkoły Policealne</t>
  </si>
  <si>
    <t>Branżowe szkoły I i II stopnia</t>
  </si>
  <si>
    <t>Krajowe pasażerskie przewozy kolejowe</t>
  </si>
  <si>
    <t>Dotacje celowe przekazane do samorządu województwa na zadania bieżące realizowane na podstawie porozumień (umów ) między jednostkami samorządu terytorialnego</t>
  </si>
  <si>
    <t>dotacje podmiotowe z budżetu dla niepublicznej jednostki systemu oświaty</t>
  </si>
  <si>
    <t>kwalifikacyjne kursy zawodowe</t>
  </si>
  <si>
    <t>Zapewnienie uczniom prawa do bezpłatnego dostępu do podręczników, materiałów edukacyjnych lub materiałów ćwiczeniowych</t>
  </si>
  <si>
    <t xml:space="preserve">rózne wydatki na rzecz osób fizycznych </t>
  </si>
  <si>
    <t>Wspieranie rodziny</t>
  </si>
  <si>
    <t>zwrot dotacji oraz płatności,w tym wykorzystanych niezgodnie z przeznaczeniem lub wykorzystanych z naruszeniem procedur,o których mowa w art.184 ustawy,pobranych nienależnie lub w nadmiernej wysokości</t>
  </si>
  <si>
    <t>rózne opłaty i składki</t>
  </si>
  <si>
    <t xml:space="preserve">Starostwo Powiatowe </t>
  </si>
  <si>
    <t>zakup materiałów i wyposażenia Starostwo</t>
  </si>
  <si>
    <t>wniesienie wkładów do spółek prawa handlowego oraz uzupełnienie funduszy statutowych banków państwowych i innych instytucji finansowych</t>
  </si>
  <si>
    <t>zakup usług przez jednostki samorządu terytorialnego od innych jednostek samorządu terytorineglo</t>
  </si>
  <si>
    <t>wydatki na zakupy inwestycyjne jednostek budżetowych Zarząd Dróg</t>
  </si>
  <si>
    <t>wydatki na zakup i ojęcie akcji</t>
  </si>
  <si>
    <t>na 2020 r.</t>
  </si>
  <si>
    <t>01010</t>
  </si>
  <si>
    <t>Infrastruktura wodociągowa i sanitacyjna wsi</t>
  </si>
  <si>
    <t>Wpłaty na Państwowy Fundusz Rehabilitacji Osób Niepełnosprawnych</t>
  </si>
  <si>
    <t>Dopłaty w spółkach prawa handlowego</t>
  </si>
  <si>
    <t xml:space="preserve">zakup materiałów i wyposażenia </t>
  </si>
  <si>
    <t>Zakup usług obejmujacych wykonanie ekspertyz,analiz i opinii</t>
  </si>
  <si>
    <t>Składki na Fundusz Pracy oraz Solidarnościowy Fundusz Wsparcia Osób Niepełnosprawnych</t>
  </si>
  <si>
    <t>Obsługa papierów wartościowych, kredytów i pożyczek oraz innych zobowiązań jednostek samorządu terytorialnego zaliczanych do tytułu dłużnego - kredyty i pożyczki</t>
  </si>
  <si>
    <t>budżetu na rok 2021</t>
  </si>
  <si>
    <t>Plan wydatków na rok 2021- Dział 010</t>
  </si>
  <si>
    <t>2020 r.</t>
  </si>
  <si>
    <t>na 2021 r.</t>
  </si>
  <si>
    <t>Plan wydatków na rok 2021- Dział 020</t>
  </si>
  <si>
    <t xml:space="preserve">              Plan wydatków na 2021 rok - dział 600</t>
  </si>
  <si>
    <t xml:space="preserve">            Plan wydatków na 2021 rok - dział 700</t>
  </si>
  <si>
    <t xml:space="preserve">            Plan wydatków na 2021 rok - dział 710</t>
  </si>
  <si>
    <t xml:space="preserve">         Plan wydatków na 2021 rok - dział 750</t>
  </si>
  <si>
    <t xml:space="preserve">            Plan wydatków na 2021 rok - dział 752</t>
  </si>
  <si>
    <t xml:space="preserve">                        Plan wydatków na 2021 rok - dział 754</t>
  </si>
  <si>
    <t xml:space="preserve">                        Plan wydatków na 2021 rok - dział 755</t>
  </si>
  <si>
    <t xml:space="preserve">         Plan wydatków na 2021 rok - dział 757</t>
  </si>
  <si>
    <t xml:space="preserve">           Plan wydatków na 2021 rok - dział 758</t>
  </si>
  <si>
    <t xml:space="preserve">                                       Plan wydatków na 2021 rok - dział 801</t>
  </si>
  <si>
    <t xml:space="preserve">                       Plan  wydatków na 2021 rok - dział 851</t>
  </si>
  <si>
    <t xml:space="preserve">                       Plan  wydatków na  2021 rok - dział 852</t>
  </si>
  <si>
    <t xml:space="preserve">                       Plan wydatków na 2021 rok - dział 853</t>
  </si>
  <si>
    <t xml:space="preserve">                  Plan wydatków na 2021 rok - dział 854</t>
  </si>
  <si>
    <t xml:space="preserve">                       Plan  wydatków na  2021 rok - dział 855</t>
  </si>
  <si>
    <t xml:space="preserve">                Plan wydatków na 2021 rok - dział 900</t>
  </si>
  <si>
    <t xml:space="preserve">                Plan wydatków na 2021 rok - dział 921</t>
  </si>
  <si>
    <t xml:space="preserve">                     Plan wydatków na 2021 rok - dział 926</t>
  </si>
  <si>
    <t>Centrum projektów Polska cyfrowa</t>
  </si>
  <si>
    <t>kary i odszkodownia wypłacane na rzecz osób fizycznych</t>
  </si>
  <si>
    <t xml:space="preserve">Wpłaty na PPK finansowane przez podmiot zatrudniający </t>
  </si>
  <si>
    <t>Wpłaty na PPK finansowane przez podmiot zatrudniający</t>
  </si>
  <si>
    <t xml:space="preserve">wpłaty na PPK finansowane przez podmiot zatrudniający </t>
  </si>
  <si>
    <t>Powiatowy Dom Dziecka Słoneczne Wzgórze</t>
  </si>
  <si>
    <t>Powiatowy Dom Dziecka PROMYK</t>
  </si>
  <si>
    <t xml:space="preserve">Powiatowy Dom Dziecka PROMYK </t>
  </si>
  <si>
    <t>Powiatowy Dom Dziecka Promyk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</si>
</sst>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30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Tahoma"/>
      <family val="2"/>
      <charset val="238"/>
    </font>
    <font>
      <b/>
      <sz val="11"/>
      <name val="Arial CE"/>
      <family val="2"/>
      <charset val="238"/>
    </font>
    <font>
      <b/>
      <sz val="10"/>
      <name val="Tahoma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color theme="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10"/>
      <color theme="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auto="1"/>
      </bottom>
      <diagonal/>
    </border>
    <border>
      <left style="thin">
        <color indexed="64"/>
      </left>
      <right style="medium">
        <color indexed="8"/>
      </right>
      <top/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auto="1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0" fillId="0" borderId="0" applyFill="0" applyBorder="0" applyAlignment="0" applyProtection="0"/>
  </cellStyleXfs>
  <cellXfs count="23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15" xfId="0" applyFon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/>
    <xf numFmtId="49" fontId="11" fillId="0" borderId="55" xfId="0" applyNumberFormat="1" applyFont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3" fontId="11" fillId="0" borderId="57" xfId="1" applyNumberFormat="1" applyFont="1" applyFill="1" applyBorder="1" applyAlignment="1" applyProtection="1">
      <alignment horizontal="right" vertical="center"/>
    </xf>
    <xf numFmtId="3" fontId="11" fillId="0" borderId="56" xfId="1" applyNumberFormat="1" applyFont="1" applyFill="1" applyBorder="1" applyAlignment="1" applyProtection="1">
      <alignment horizontal="right" vertical="center"/>
    </xf>
    <xf numFmtId="4" fontId="11" fillId="0" borderId="56" xfId="1" applyNumberFormat="1" applyFont="1" applyFill="1" applyBorder="1" applyAlignment="1" applyProtection="1">
      <alignment horizontal="right" vertical="center"/>
    </xf>
    <xf numFmtId="3" fontId="11" fillId="0" borderId="57" xfId="0" applyNumberFormat="1" applyFont="1" applyBorder="1" applyAlignment="1">
      <alignment horizontal="right" vertical="center"/>
    </xf>
    <xf numFmtId="4" fontId="11" fillId="0" borderId="57" xfId="0" applyNumberFormat="1" applyFont="1" applyBorder="1" applyAlignment="1">
      <alignment horizontal="right" vertical="center"/>
    </xf>
    <xf numFmtId="4" fontId="11" fillId="0" borderId="58" xfId="0" applyNumberFormat="1" applyFont="1" applyBorder="1" applyAlignment="1">
      <alignment horizontal="right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2" fillId="0" borderId="0" xfId="0" applyFont="1" applyBorder="1" applyAlignment="1">
      <alignment horizontal="center" vertical="center"/>
    </xf>
    <xf numFmtId="0" fontId="12" fillId="2" borderId="1" xfId="0" applyFont="1" applyFill="1" applyBorder="1"/>
    <xf numFmtId="0" fontId="12" fillId="2" borderId="59" xfId="0" applyFont="1" applyFill="1" applyBorder="1"/>
    <xf numFmtId="0" fontId="12" fillId="2" borderId="2" xfId="0" applyFont="1" applyFill="1" applyBorder="1" applyAlignment="1">
      <alignment horizontal="center" vertical="center"/>
    </xf>
    <xf numFmtId="3" fontId="12" fillId="2" borderId="60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61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3" fontId="12" fillId="2" borderId="27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4" xfId="0" applyFont="1" applyFill="1" applyBorder="1"/>
    <xf numFmtId="0" fontId="12" fillId="2" borderId="5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3" fontId="12" fillId="2" borderId="64" xfId="0" applyNumberFormat="1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horizontal="right" vertical="center"/>
    </xf>
    <xf numFmtId="4" fontId="11" fillId="0" borderId="7" xfId="1" applyNumberFormat="1" applyFont="1" applyFill="1" applyBorder="1" applyAlignment="1" applyProtection="1">
      <alignment horizontal="right" vertical="center"/>
    </xf>
    <xf numFmtId="3" fontId="11" fillId="0" borderId="7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31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11" fillId="0" borderId="57" xfId="1" applyNumberFormat="1" applyFont="1" applyFill="1" applyBorder="1" applyAlignment="1" applyProtection="1">
      <alignment horizontal="right" vertical="center"/>
    </xf>
    <xf numFmtId="4" fontId="11" fillId="0" borderId="6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/>
    <xf numFmtId="0" fontId="12" fillId="2" borderId="2" xfId="0" applyFont="1" applyFill="1" applyBorder="1"/>
    <xf numFmtId="3" fontId="11" fillId="0" borderId="4" xfId="0" applyNumberFormat="1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3" fontId="11" fillId="0" borderId="3" xfId="0" applyNumberFormat="1" applyFont="1" applyBorder="1" applyAlignment="1">
      <alignment vertical="center"/>
    </xf>
    <xf numFmtId="3" fontId="11" fillId="0" borderId="37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/>
    <xf numFmtId="3" fontId="12" fillId="0" borderId="8" xfId="1" applyNumberFormat="1" applyFont="1" applyFill="1" applyBorder="1" applyAlignment="1" applyProtection="1">
      <alignment horizontal="right"/>
    </xf>
    <xf numFmtId="4" fontId="12" fillId="0" borderId="8" xfId="1" applyNumberFormat="1" applyFont="1" applyFill="1" applyBorder="1" applyAlignment="1" applyProtection="1">
      <alignment horizontal="right"/>
    </xf>
    <xf numFmtId="3" fontId="12" fillId="0" borderId="8" xfId="0" applyNumberFormat="1" applyFont="1" applyBorder="1" applyAlignment="1">
      <alignment horizontal="right"/>
    </xf>
    <xf numFmtId="4" fontId="12" fillId="0" borderId="8" xfId="0" applyNumberFormat="1" applyFont="1" applyBorder="1" applyAlignment="1">
      <alignment horizontal="right"/>
    </xf>
    <xf numFmtId="4" fontId="12" fillId="0" borderId="67" xfId="0" applyNumberFormat="1" applyFont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49" fontId="12" fillId="0" borderId="9" xfId="0" applyNumberFormat="1" applyFont="1" applyBorder="1"/>
    <xf numFmtId="3" fontId="12" fillId="0" borderId="9" xfId="1" applyNumberFormat="1" applyFont="1" applyFill="1" applyBorder="1" applyAlignment="1" applyProtection="1">
      <alignment horizontal="right"/>
    </xf>
    <xf numFmtId="4" fontId="12" fillId="0" borderId="9" xfId="1" applyNumberFormat="1" applyFont="1" applyFill="1" applyBorder="1" applyAlignment="1" applyProtection="1">
      <alignment horizontal="right"/>
    </xf>
    <xf numFmtId="3" fontId="12" fillId="0" borderId="9" xfId="0" applyNumberFormat="1" applyFont="1" applyBorder="1" applyAlignment="1">
      <alignment horizontal="right"/>
    </xf>
    <xf numFmtId="4" fontId="12" fillId="0" borderId="9" xfId="0" applyNumberFormat="1" applyFont="1" applyBorder="1" applyAlignment="1">
      <alignment horizontal="right"/>
    </xf>
    <xf numFmtId="4" fontId="11" fillId="0" borderId="30" xfId="0" applyNumberFormat="1" applyFont="1" applyBorder="1" applyAlignment="1">
      <alignment horizontal="right"/>
    </xf>
    <xf numFmtId="0" fontId="11" fillId="0" borderId="10" xfId="0" applyFont="1" applyBorder="1" applyAlignment="1">
      <alignment vertical="center"/>
    </xf>
    <xf numFmtId="49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/>
    <xf numFmtId="3" fontId="12" fillId="0" borderId="8" xfId="1" applyNumberFormat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</xf>
    <xf numFmtId="3" fontId="12" fillId="0" borderId="8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horizontal="right" vertical="center"/>
    </xf>
    <xf numFmtId="4" fontId="12" fillId="0" borderId="67" xfId="0" applyNumberFormat="1" applyFont="1" applyBorder="1" applyAlignment="1">
      <alignment horizontal="right" vertical="center"/>
    </xf>
    <xf numFmtId="4" fontId="12" fillId="0" borderId="19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3" fontId="12" fillId="0" borderId="11" xfId="1" applyNumberFormat="1" applyFont="1" applyFill="1" applyBorder="1" applyAlignment="1" applyProtection="1">
      <alignment horizontal="right" vertical="center"/>
    </xf>
    <xf numFmtId="4" fontId="12" fillId="0" borderId="11" xfId="1" applyNumberFormat="1" applyFont="1" applyFill="1" applyBorder="1" applyAlignment="1" applyProtection="1">
      <alignment horizontal="right" vertical="center"/>
    </xf>
    <xf numFmtId="3" fontId="12" fillId="0" borderId="11" xfId="0" applyNumberFormat="1" applyFont="1" applyBorder="1" applyAlignment="1">
      <alignment vertical="center"/>
    </xf>
    <xf numFmtId="4" fontId="12" fillId="0" borderId="11" xfId="0" applyNumberFormat="1" applyFont="1" applyBorder="1" applyAlignment="1">
      <alignment horizontal="right" vertical="center"/>
    </xf>
    <xf numFmtId="4" fontId="12" fillId="0" borderId="40" xfId="0" applyNumberFormat="1" applyFont="1" applyBorder="1" applyAlignment="1">
      <alignment horizontal="right" vertical="center"/>
    </xf>
    <xf numFmtId="4" fontId="12" fillId="0" borderId="20" xfId="0" applyNumberFormat="1" applyFont="1" applyBorder="1" applyAlignment="1">
      <alignment vertical="center"/>
    </xf>
    <xf numFmtId="49" fontId="11" fillId="0" borderId="35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right" vertical="center"/>
    </xf>
    <xf numFmtId="4" fontId="11" fillId="0" borderId="68" xfId="0" applyNumberFormat="1" applyFont="1" applyBorder="1" applyAlignment="1">
      <alignment horizontal="right" vertical="center"/>
    </xf>
    <xf numFmtId="49" fontId="11" fillId="0" borderId="6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3" fontId="11" fillId="0" borderId="10" xfId="1" applyNumberFormat="1" applyFont="1" applyFill="1" applyBorder="1" applyAlignment="1" applyProtection="1">
      <alignment horizontal="right" vertical="center"/>
    </xf>
    <xf numFmtId="4" fontId="11" fillId="0" borderId="10" xfId="1" applyNumberFormat="1" applyFont="1" applyFill="1" applyBorder="1" applyAlignment="1" applyProtection="1">
      <alignment horizontal="right" vertical="center"/>
    </xf>
    <xf numFmtId="3" fontId="11" fillId="0" borderId="10" xfId="0" applyNumberFormat="1" applyFont="1" applyBorder="1" applyAlignment="1">
      <alignment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70" xfId="0" applyNumberFormat="1" applyFont="1" applyBorder="1" applyAlignment="1">
      <alignment horizontal="right" vertical="center"/>
    </xf>
    <xf numFmtId="4" fontId="11" fillId="0" borderId="28" xfId="0" applyNumberFormat="1" applyFont="1" applyBorder="1" applyAlignment="1">
      <alignment vertical="center"/>
    </xf>
    <xf numFmtId="49" fontId="11" fillId="0" borderId="37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1" fillId="0" borderId="7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3" fontId="12" fillId="0" borderId="4" xfId="1" applyNumberFormat="1" applyFont="1" applyFill="1" applyBorder="1" applyAlignment="1" applyProtection="1">
      <alignment horizontal="right" vertical="center"/>
    </xf>
    <xf numFmtId="4" fontId="12" fillId="0" borderId="4" xfId="1" applyNumberFormat="1" applyFont="1" applyFill="1" applyBorder="1" applyAlignment="1" applyProtection="1">
      <alignment horizontal="right" vertical="center"/>
    </xf>
    <xf numFmtId="3" fontId="12" fillId="0" borderId="4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horizontal="right" vertical="center"/>
    </xf>
    <xf numFmtId="4" fontId="12" fillId="0" borderId="27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3" fontId="12" fillId="0" borderId="10" xfId="1" applyNumberFormat="1" applyFont="1" applyFill="1" applyBorder="1" applyAlignment="1" applyProtection="1">
      <alignment horizontal="right" vertical="center"/>
    </xf>
    <xf numFmtId="4" fontId="12" fillId="0" borderId="10" xfId="1" applyNumberFormat="1" applyFont="1" applyFill="1" applyBorder="1" applyAlignment="1" applyProtection="1">
      <alignment horizontal="right" vertical="center"/>
    </xf>
    <xf numFmtId="3" fontId="12" fillId="0" borderId="10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horizontal="right" vertical="center"/>
    </xf>
    <xf numFmtId="0" fontId="12" fillId="0" borderId="28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/>
    </xf>
    <xf numFmtId="0" fontId="12" fillId="0" borderId="12" xfId="0" applyFont="1" applyBorder="1"/>
    <xf numFmtId="3" fontId="12" fillId="0" borderId="12" xfId="0" applyNumberFormat="1" applyFont="1" applyBorder="1"/>
    <xf numFmtId="4" fontId="12" fillId="0" borderId="12" xfId="0" applyNumberFormat="1" applyFont="1" applyBorder="1" applyAlignment="1">
      <alignment horizontal="right"/>
    </xf>
    <xf numFmtId="4" fontId="12" fillId="0" borderId="38" xfId="0" applyNumberFormat="1" applyFont="1" applyBorder="1" applyAlignment="1">
      <alignment horizontal="right"/>
    </xf>
    <xf numFmtId="0" fontId="12" fillId="0" borderId="22" xfId="0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3" fontId="12" fillId="0" borderId="12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38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vertical="center"/>
    </xf>
    <xf numFmtId="49" fontId="12" fillId="0" borderId="12" xfId="0" applyNumberFormat="1" applyFont="1" applyBorder="1"/>
    <xf numFmtId="49" fontId="12" fillId="0" borderId="12" xfId="0" applyNumberFormat="1" applyFont="1" applyBorder="1" applyAlignment="1" applyProtection="1">
      <alignment vertical="center" wrapText="1"/>
      <protection locked="0"/>
    </xf>
    <xf numFmtId="3" fontId="12" fillId="0" borderId="12" xfId="0" applyNumberFormat="1" applyFont="1" applyBorder="1" applyAlignment="1">
      <alignment horizontal="right" vertical="center"/>
    </xf>
    <xf numFmtId="4" fontId="12" fillId="0" borderId="12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vertical="center"/>
    </xf>
    <xf numFmtId="4" fontId="12" fillId="0" borderId="38" xfId="0" applyNumberFormat="1" applyFont="1" applyFill="1" applyBorder="1" applyAlignment="1">
      <alignment horizontal="right" vertical="center"/>
    </xf>
    <xf numFmtId="0" fontId="12" fillId="0" borderId="13" xfId="0" applyFont="1" applyBorder="1"/>
    <xf numFmtId="3" fontId="12" fillId="0" borderId="13" xfId="0" applyNumberFormat="1" applyFont="1" applyBorder="1"/>
    <xf numFmtId="4" fontId="12" fillId="0" borderId="13" xfId="0" applyNumberFormat="1" applyFont="1" applyBorder="1" applyAlignment="1">
      <alignment horizontal="right"/>
    </xf>
    <xf numFmtId="0" fontId="12" fillId="0" borderId="23" xfId="0" applyFont="1" applyBorder="1"/>
    <xf numFmtId="0" fontId="12" fillId="0" borderId="22" xfId="0" applyFont="1" applyBorder="1" applyAlignment="1">
      <alignment horizontal="right" vertical="center"/>
    </xf>
    <xf numFmtId="0" fontId="12" fillId="0" borderId="12" xfId="0" applyFont="1" applyBorder="1" applyAlignment="1"/>
    <xf numFmtId="0" fontId="12" fillId="0" borderId="9" xfId="0" applyFont="1" applyBorder="1" applyAlignment="1">
      <alignment vertical="center"/>
    </xf>
    <xf numFmtId="4" fontId="12" fillId="0" borderId="4" xfId="0" applyNumberFormat="1" applyFont="1" applyBorder="1" applyAlignment="1">
      <alignment horizontal="right"/>
    </xf>
    <xf numFmtId="0" fontId="12" fillId="0" borderId="3" xfId="0" applyFont="1" applyBorder="1"/>
    <xf numFmtId="0" fontId="12" fillId="0" borderId="4" xfId="0" applyFont="1" applyBorder="1"/>
    <xf numFmtId="3" fontId="12" fillId="0" borderId="4" xfId="0" applyNumberFormat="1" applyFont="1" applyBorder="1" applyAlignment="1">
      <alignment horizontal="right" vertical="center"/>
    </xf>
    <xf numFmtId="4" fontId="12" fillId="0" borderId="17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" fontId="11" fillId="0" borderId="16" xfId="1" applyNumberFormat="1" applyFont="1" applyFill="1" applyBorder="1" applyAlignment="1" applyProtection="1">
      <alignment horizontal="right" vertical="center"/>
    </xf>
    <xf numFmtId="3" fontId="11" fillId="0" borderId="16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/>
    </xf>
    <xf numFmtId="4" fontId="11" fillId="0" borderId="34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3" fontId="11" fillId="0" borderId="16" xfId="1" applyNumberFormat="1" applyFont="1" applyFill="1" applyBorder="1" applyAlignment="1" applyProtection="1">
      <alignment horizontal="right" vertical="center"/>
    </xf>
    <xf numFmtId="0" fontId="11" fillId="0" borderId="2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 vertical="center"/>
    </xf>
    <xf numFmtId="4" fontId="11" fillId="4" borderId="72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vertical="center" wrapText="1"/>
      <protection locked="0"/>
    </xf>
    <xf numFmtId="4" fontId="12" fillId="0" borderId="12" xfId="1" applyNumberFormat="1" applyFont="1" applyFill="1" applyBorder="1" applyAlignment="1" applyProtection="1">
      <alignment horizontal="right" vertical="center"/>
    </xf>
    <xf numFmtId="3" fontId="12" fillId="0" borderId="12" xfId="1" applyNumberFormat="1" applyFont="1" applyFill="1" applyBorder="1" applyAlignment="1" applyProtection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3" fontId="12" fillId="0" borderId="9" xfId="0" applyNumberFormat="1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3" fontId="12" fillId="0" borderId="8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vertical="center"/>
    </xf>
    <xf numFmtId="0" fontId="12" fillId="0" borderId="18" xfId="0" applyFont="1" applyBorder="1"/>
    <xf numFmtId="3" fontId="12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vertical="center"/>
    </xf>
    <xf numFmtId="3" fontId="11" fillId="0" borderId="28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" fontId="12" fillId="0" borderId="21" xfId="1" applyNumberFormat="1" applyFont="1" applyFill="1" applyBorder="1" applyAlignment="1" applyProtection="1">
      <alignment horizontal="right" vertical="center"/>
    </xf>
    <xf numFmtId="4" fontId="12" fillId="0" borderId="21" xfId="1" applyNumberFormat="1" applyFont="1" applyFill="1" applyBorder="1" applyAlignment="1" applyProtection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4" fontId="12" fillId="0" borderId="21" xfId="0" applyNumberFormat="1" applyFont="1" applyBorder="1" applyAlignment="1">
      <alignment horizontal="right" vertical="center"/>
    </xf>
    <xf numFmtId="0" fontId="12" fillId="0" borderId="36" xfId="0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horizontal="right" vertical="center"/>
    </xf>
    <xf numFmtId="4" fontId="12" fillId="0" borderId="7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0" fontId="12" fillId="0" borderId="14" xfId="0" applyFont="1" applyBorder="1"/>
    <xf numFmtId="0" fontId="12" fillId="0" borderId="11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7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9" fontId="12" fillId="0" borderId="21" xfId="0" applyNumberFormat="1" applyFont="1" applyBorder="1" applyAlignment="1">
      <alignment horizontal="center"/>
    </xf>
    <xf numFmtId="0" fontId="12" fillId="0" borderId="21" xfId="0" applyFont="1" applyBorder="1"/>
    <xf numFmtId="3" fontId="12" fillId="0" borderId="21" xfId="0" applyNumberFormat="1" applyFont="1" applyBorder="1"/>
    <xf numFmtId="4" fontId="12" fillId="0" borderId="21" xfId="0" applyNumberFormat="1" applyFont="1" applyBorder="1" applyAlignment="1">
      <alignment horizontal="right"/>
    </xf>
    <xf numFmtId="3" fontId="12" fillId="0" borderId="21" xfId="0" applyNumberFormat="1" applyFont="1" applyBorder="1" applyAlignment="1">
      <alignment horizontal="right"/>
    </xf>
    <xf numFmtId="4" fontId="12" fillId="0" borderId="52" xfId="0" applyNumberFormat="1" applyFont="1" applyBorder="1" applyAlignment="1">
      <alignment horizontal="right"/>
    </xf>
    <xf numFmtId="0" fontId="12" fillId="0" borderId="36" xfId="0" applyFont="1" applyBorder="1"/>
    <xf numFmtId="49" fontId="12" fillId="0" borderId="12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right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3" fontId="12" fillId="0" borderId="11" xfId="0" applyNumberFormat="1" applyFont="1" applyBorder="1"/>
    <xf numFmtId="0" fontId="12" fillId="0" borderId="20" xfId="0" applyFont="1" applyBorder="1"/>
    <xf numFmtId="0" fontId="11" fillId="0" borderId="17" xfId="0" applyFont="1" applyBorder="1" applyAlignment="1">
      <alignment horizontal="center" vertical="center"/>
    </xf>
    <xf numFmtId="4" fontId="11" fillId="0" borderId="17" xfId="1" applyNumberFormat="1" applyFont="1" applyFill="1" applyBorder="1" applyAlignment="1" applyProtection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4" fontId="11" fillId="0" borderId="79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4" fontId="12" fillId="0" borderId="52" xfId="0" applyNumberFormat="1" applyFont="1" applyBorder="1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1" fillId="0" borderId="10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3" fontId="12" fillId="0" borderId="10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3" fontId="12" fillId="0" borderId="17" xfId="0" applyNumberFormat="1" applyFont="1" applyBorder="1" applyAlignment="1">
      <alignment horizontal="right" vertical="center"/>
    </xf>
    <xf numFmtId="4" fontId="12" fillId="0" borderId="79" xfId="0" applyNumberFormat="1" applyFont="1" applyBorder="1" applyAlignment="1">
      <alignment horizontal="right" vertical="center"/>
    </xf>
    <xf numFmtId="0" fontId="12" fillId="0" borderId="50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3" fontId="12" fillId="0" borderId="16" xfId="0" applyNumberFormat="1" applyFont="1" applyBorder="1" applyAlignment="1">
      <alignment vertical="center"/>
    </xf>
    <xf numFmtId="0" fontId="12" fillId="0" borderId="38" xfId="0" applyFont="1" applyBorder="1" applyAlignment="1">
      <alignment vertical="center" wrapText="1"/>
    </xf>
    <xf numFmtId="4" fontId="12" fillId="0" borderId="9" xfId="0" applyNumberFormat="1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3" fontId="12" fillId="0" borderId="21" xfId="0" applyNumberFormat="1" applyFont="1" applyBorder="1" applyAlignment="1">
      <alignment vertical="center"/>
    </xf>
    <xf numFmtId="3" fontId="12" fillId="0" borderId="9" xfId="0" applyNumberFormat="1" applyFont="1" applyBorder="1"/>
    <xf numFmtId="0" fontId="12" fillId="0" borderId="30" xfId="0" applyFont="1" applyBorder="1"/>
    <xf numFmtId="49" fontId="12" fillId="0" borderId="11" xfId="0" applyNumberFormat="1" applyFont="1" applyBorder="1"/>
    <xf numFmtId="0" fontId="11" fillId="0" borderId="7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15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61" xfId="0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24" xfId="0" applyFont="1" applyFill="1" applyBorder="1"/>
    <xf numFmtId="0" fontId="16" fillId="2" borderId="5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3" fontId="16" fillId="2" borderId="64" xfId="0" applyNumberFormat="1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4" fontId="11" fillId="0" borderId="56" xfId="1" applyNumberFormat="1" applyFont="1" applyFill="1" applyBorder="1" applyAlignment="1" applyProtection="1">
      <alignment vertical="center"/>
    </xf>
    <xf numFmtId="4" fontId="11" fillId="0" borderId="7" xfId="1" applyNumberFormat="1" applyFont="1" applyFill="1" applyBorder="1" applyAlignment="1" applyProtection="1">
      <alignment vertical="center"/>
    </xf>
    <xf numFmtId="4" fontId="11" fillId="0" borderId="7" xfId="0" applyNumberFormat="1" applyFont="1" applyBorder="1" applyAlignment="1">
      <alignment vertical="center"/>
    </xf>
    <xf numFmtId="0" fontId="11" fillId="0" borderId="8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1" fillId="0" borderId="16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12" fillId="0" borderId="12" xfId="0" applyFont="1" applyBorder="1" applyAlignment="1">
      <alignment wrapText="1"/>
    </xf>
    <xf numFmtId="0" fontId="12" fillId="0" borderId="81" xfId="0" applyFont="1" applyBorder="1" applyAlignment="1">
      <alignment horizontal="center" vertical="center"/>
    </xf>
    <xf numFmtId="3" fontId="12" fillId="0" borderId="43" xfId="0" applyNumberFormat="1" applyFont="1" applyBorder="1" applyAlignment="1">
      <alignment vertical="center"/>
    </xf>
    <xf numFmtId="0" fontId="12" fillId="0" borderId="44" xfId="0" applyFont="1" applyBorder="1" applyAlignment="1">
      <alignment horizontal="center"/>
    </xf>
    <xf numFmtId="0" fontId="12" fillId="0" borderId="44" xfId="0" applyFont="1" applyBorder="1"/>
    <xf numFmtId="3" fontId="12" fillId="0" borderId="44" xfId="0" applyNumberFormat="1" applyFont="1" applyBorder="1"/>
    <xf numFmtId="4" fontId="12" fillId="0" borderId="44" xfId="0" applyNumberFormat="1" applyFont="1" applyBorder="1" applyAlignment="1">
      <alignment horizontal="right"/>
    </xf>
    <xf numFmtId="4" fontId="12" fillId="0" borderId="82" xfId="0" applyNumberFormat="1" applyFont="1" applyBorder="1" applyAlignment="1">
      <alignment horizontal="right"/>
    </xf>
    <xf numFmtId="0" fontId="12" fillId="0" borderId="45" xfId="0" applyFont="1" applyBorder="1"/>
    <xf numFmtId="0" fontId="12" fillId="0" borderId="21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4" fontId="12" fillId="0" borderId="38" xfId="0" applyNumberFormat="1" applyFont="1" applyBorder="1" applyAlignment="1">
      <alignment horizontal="right" vertical="center" wrapText="1"/>
    </xf>
    <xf numFmtId="0" fontId="12" fillId="0" borderId="2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12" fillId="0" borderId="24" xfId="0" applyFont="1" applyBorder="1" applyAlignment="1">
      <alignment vertical="center" wrapText="1"/>
    </xf>
    <xf numFmtId="4" fontId="12" fillId="0" borderId="17" xfId="0" applyNumberFormat="1" applyFont="1" applyBorder="1" applyAlignment="1">
      <alignment horizontal="right"/>
    </xf>
    <xf numFmtId="0" fontId="11" fillId="0" borderId="84" xfId="0" applyFont="1" applyBorder="1"/>
    <xf numFmtId="0" fontId="11" fillId="0" borderId="72" xfId="0" applyFont="1" applyBorder="1"/>
    <xf numFmtId="0" fontId="11" fillId="0" borderId="27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6" xfId="0" applyNumberFormat="1" applyFont="1" applyBorder="1" applyAlignment="1">
      <alignment vertical="center"/>
    </xf>
    <xf numFmtId="4" fontId="11" fillId="0" borderId="56" xfId="0" applyNumberFormat="1" applyFont="1" applyBorder="1" applyAlignment="1">
      <alignment horizontal="right" vertic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3" fontId="11" fillId="0" borderId="57" xfId="0" applyNumberFormat="1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3" fillId="0" borderId="76" xfId="0" applyFont="1" applyBorder="1" applyAlignment="1">
      <alignment horizontal="center" vertical="center"/>
    </xf>
    <xf numFmtId="0" fontId="13" fillId="0" borderId="6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1" xfId="0" applyFont="1" applyBorder="1"/>
    <xf numFmtId="0" fontId="17" fillId="0" borderId="7" xfId="0" applyFont="1" applyBorder="1" applyAlignment="1">
      <alignment horizontal="center" vertical="center"/>
    </xf>
    <xf numFmtId="3" fontId="17" fillId="0" borderId="7" xfId="0" applyNumberFormat="1" applyFont="1" applyBorder="1" applyAlignment="1">
      <alignment vertical="center"/>
    </xf>
    <xf numFmtId="4" fontId="17" fillId="0" borderId="7" xfId="0" applyNumberFormat="1" applyFont="1" applyBorder="1" applyAlignment="1">
      <alignment horizontal="right" vertical="center"/>
    </xf>
    <xf numFmtId="4" fontId="17" fillId="0" borderId="16" xfId="0" applyNumberFormat="1" applyFont="1" applyBorder="1" applyAlignment="1">
      <alignment horizontal="right" vertical="center"/>
    </xf>
    <xf numFmtId="0" fontId="17" fillId="0" borderId="31" xfId="0" applyFont="1" applyBorder="1" applyAlignment="1">
      <alignment vertical="center"/>
    </xf>
    <xf numFmtId="0" fontId="11" fillId="0" borderId="75" xfId="0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4" fontId="11" fillId="0" borderId="57" xfId="0" applyNumberFormat="1" applyFont="1" applyFill="1" applyBorder="1" applyAlignment="1">
      <alignment horizontal="right" vertical="center"/>
    </xf>
    <xf numFmtId="0" fontId="11" fillId="0" borderId="58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4" fontId="12" fillId="0" borderId="27" xfId="0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vertical="center"/>
    </xf>
    <xf numFmtId="0" fontId="11" fillId="0" borderId="10" xfId="0" applyFont="1" applyBorder="1" applyAlignment="1">
      <alignment vertical="top" wrapText="1"/>
    </xf>
    <xf numFmtId="1" fontId="12" fillId="0" borderId="4" xfId="0" applyNumberFormat="1" applyFont="1" applyBorder="1" applyAlignment="1">
      <alignment horizontal="center"/>
    </xf>
    <xf numFmtId="0" fontId="11" fillId="0" borderId="50" xfId="0" applyFont="1" applyBorder="1" applyAlignment="1">
      <alignment vertical="center"/>
    </xf>
    <xf numFmtId="1" fontId="11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/>
    </xf>
    <xf numFmtId="49" fontId="11" fillId="0" borderId="7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4" fontId="11" fillId="0" borderId="4" xfId="1" applyNumberFormat="1" applyFont="1" applyFill="1" applyBorder="1" applyAlignment="1" applyProtection="1">
      <alignment horizontal="right" vertical="center"/>
    </xf>
    <xf numFmtId="4" fontId="11" fillId="0" borderId="27" xfId="0" applyNumberFormat="1" applyFont="1" applyBorder="1" applyAlignment="1">
      <alignment horizontal="right" vertical="center"/>
    </xf>
    <xf numFmtId="3" fontId="11" fillId="0" borderId="10" xfId="1" applyNumberFormat="1" applyFont="1" applyFill="1" applyBorder="1" applyAlignment="1" applyProtection="1">
      <alignment vertical="center"/>
    </xf>
    <xf numFmtId="4" fontId="11" fillId="0" borderId="10" xfId="0" applyNumberFormat="1" applyFont="1" applyBorder="1" applyAlignment="1">
      <alignment horizontal="right"/>
    </xf>
    <xf numFmtId="4" fontId="11" fillId="0" borderId="85" xfId="0" applyNumberFormat="1" applyFont="1" applyBorder="1" applyAlignment="1">
      <alignment horizontal="right" vertical="center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2" xfId="0" applyNumberFormat="1" applyFont="1" applyBorder="1" applyAlignment="1">
      <alignment vertical="center"/>
    </xf>
    <xf numFmtId="0" fontId="12" fillId="0" borderId="12" xfId="0" applyFont="1" applyBorder="1" applyAlignment="1" applyProtection="1">
      <alignment vertical="center"/>
      <protection locked="0"/>
    </xf>
    <xf numFmtId="0" fontId="12" fillId="4" borderId="12" xfId="0" applyFont="1" applyFill="1" applyBorder="1" applyAlignment="1">
      <alignment vertical="center"/>
    </xf>
    <xf numFmtId="0" fontId="12" fillId="0" borderId="9" xfId="0" applyFont="1" applyBorder="1" applyAlignment="1" applyProtection="1">
      <alignment vertical="center" wrapText="1"/>
      <protection locked="0"/>
    </xf>
    <xf numFmtId="4" fontId="12" fillId="0" borderId="21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0" fontId="12" fillId="2" borderId="56" xfId="0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0" fontId="11" fillId="0" borderId="28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vertical="center" wrapText="1"/>
    </xf>
    <xf numFmtId="4" fontId="12" fillId="0" borderId="9" xfId="1" applyNumberFormat="1" applyFont="1" applyFill="1" applyBorder="1" applyAlignment="1" applyProtection="1">
      <alignment horizontal="right" vertical="center"/>
    </xf>
    <xf numFmtId="0" fontId="12" fillId="0" borderId="71" xfId="0" applyFont="1" applyBorder="1" applyAlignment="1">
      <alignment vertical="center" wrapText="1"/>
    </xf>
    <xf numFmtId="4" fontId="12" fillId="0" borderId="11" xfId="0" applyNumberFormat="1" applyFont="1" applyBorder="1" applyAlignment="1">
      <alignment horizontal="right"/>
    </xf>
    <xf numFmtId="0" fontId="11" fillId="0" borderId="19" xfId="0" applyFont="1" applyBorder="1" applyAlignment="1">
      <alignment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4" fontId="12" fillId="0" borderId="21" xfId="0" applyNumberFormat="1" applyFont="1" applyBorder="1" applyAlignment="1" applyProtection="1">
      <alignment horizontal="right" vertical="center"/>
      <protection locked="0"/>
    </xf>
    <xf numFmtId="3" fontId="11" fillId="0" borderId="10" xfId="0" applyNumberFormat="1" applyFont="1" applyBorder="1" applyAlignment="1" applyProtection="1">
      <alignment vertical="center"/>
      <protection locked="0"/>
    </xf>
    <xf numFmtId="4" fontId="11" fillId="0" borderId="10" xfId="0" applyNumberFormat="1" applyFont="1" applyBorder="1" applyAlignment="1" applyProtection="1">
      <alignment horizontal="right" vertical="center"/>
      <protection locked="0"/>
    </xf>
    <xf numFmtId="4" fontId="12" fillId="0" borderId="4" xfId="0" applyNumberFormat="1" applyFont="1" applyBorder="1" applyAlignment="1" applyProtection="1">
      <alignment horizontal="right"/>
      <protection locked="0"/>
    </xf>
    <xf numFmtId="0" fontId="12" fillId="0" borderId="10" xfId="0" applyFont="1" applyBorder="1" applyAlignment="1">
      <alignment horizontal="center"/>
    </xf>
    <xf numFmtId="3" fontId="11" fillId="0" borderId="10" xfId="0" applyNumberFormat="1" applyFont="1" applyBorder="1" applyAlignment="1" applyProtection="1">
      <alignment horizontal="right" vertical="center"/>
      <protection locked="0"/>
    </xf>
    <xf numFmtId="3" fontId="12" fillId="0" borderId="8" xfId="0" applyNumberFormat="1" applyFont="1" applyBorder="1" applyAlignment="1" applyProtection="1">
      <alignment horizontal="right" vertical="center"/>
      <protection locked="0"/>
    </xf>
    <xf numFmtId="4" fontId="12" fillId="0" borderId="8" xfId="0" applyNumberFormat="1" applyFont="1" applyBorder="1" applyAlignment="1" applyProtection="1">
      <alignment horizontal="right" vertical="center"/>
      <protection locked="0"/>
    </xf>
    <xf numFmtId="4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1" fontId="12" fillId="0" borderId="4" xfId="0" applyNumberFormat="1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3" fontId="12" fillId="0" borderId="4" xfId="0" applyNumberFormat="1" applyFont="1" applyBorder="1" applyAlignment="1" applyProtection="1">
      <alignment vertical="center"/>
      <protection locked="0"/>
    </xf>
    <xf numFmtId="4" fontId="12" fillId="0" borderId="13" xfId="0" applyNumberFormat="1" applyFont="1" applyBorder="1" applyAlignment="1" applyProtection="1">
      <alignment horizontal="right"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3" fontId="12" fillId="0" borderId="12" xfId="1" applyNumberFormat="1" applyFont="1" applyFill="1" applyBorder="1" applyAlignment="1" applyProtection="1">
      <alignment vertical="center"/>
    </xf>
    <xf numFmtId="0" fontId="12" fillId="0" borderId="17" xfId="0" applyFont="1" applyBorder="1" applyAlignment="1">
      <alignment vertical="center" wrapText="1"/>
    </xf>
    <xf numFmtId="1" fontId="12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3" fontId="12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right" vertical="center"/>
    </xf>
    <xf numFmtId="1" fontId="12" fillId="0" borderId="17" xfId="0" applyNumberFormat="1" applyFont="1" applyBorder="1" applyAlignment="1">
      <alignment horizontal="center" vertical="center"/>
    </xf>
    <xf numFmtId="1" fontId="12" fillId="4" borderId="4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vertical="center"/>
    </xf>
    <xf numFmtId="0" fontId="12" fillId="0" borderId="4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vertical="center" wrapText="1"/>
    </xf>
    <xf numFmtId="4" fontId="12" fillId="0" borderId="21" xfId="0" applyNumberFormat="1" applyFont="1" applyBorder="1" applyAlignment="1">
      <alignment horizontal="right" vertical="center" wrapText="1"/>
    </xf>
    <xf numFmtId="0" fontId="12" fillId="0" borderId="43" xfId="0" applyFont="1" applyBorder="1" applyAlignment="1">
      <alignment horizontal="center" vertical="center"/>
    </xf>
    <xf numFmtId="49" fontId="12" fillId="0" borderId="44" xfId="0" applyNumberFormat="1" applyFont="1" applyBorder="1" applyAlignment="1">
      <alignment horizontal="center"/>
    </xf>
    <xf numFmtId="0" fontId="12" fillId="0" borderId="44" xfId="0" applyFont="1" applyBorder="1" applyAlignment="1">
      <alignment horizontal="center" vertical="center"/>
    </xf>
    <xf numFmtId="4" fontId="12" fillId="0" borderId="44" xfId="0" applyNumberFormat="1" applyFont="1" applyBorder="1" applyAlignment="1">
      <alignment vertical="center"/>
    </xf>
    <xf numFmtId="4" fontId="12" fillId="0" borderId="44" xfId="0" applyNumberFormat="1" applyFont="1" applyBorder="1" applyAlignment="1">
      <alignment horizontal="right" vertical="center"/>
    </xf>
    <xf numFmtId="0" fontId="12" fillId="0" borderId="45" xfId="0" applyFont="1" applyBorder="1" applyAlignment="1">
      <alignment vertical="center"/>
    </xf>
    <xf numFmtId="4" fontId="12" fillId="0" borderId="44" xfId="0" applyNumberFormat="1" applyFont="1" applyBorder="1" applyAlignment="1">
      <alignment horizontal="right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4" fontId="12" fillId="0" borderId="17" xfId="0" applyNumberFormat="1" applyFont="1" applyBorder="1"/>
    <xf numFmtId="0" fontId="12" fillId="0" borderId="48" xfId="0" applyFont="1" applyBorder="1" applyAlignment="1">
      <alignment horizontal="center" vertical="center"/>
    </xf>
    <xf numFmtId="0" fontId="12" fillId="0" borderId="48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77" xfId="0" applyFont="1" applyBorder="1" applyAlignment="1">
      <alignment vertical="center" wrapText="1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89" xfId="0" applyFont="1" applyFill="1" applyBorder="1" applyAlignment="1" applyProtection="1">
      <alignment vertical="center"/>
      <protection locked="0"/>
    </xf>
    <xf numFmtId="49" fontId="12" fillId="4" borderId="89" xfId="0" applyNumberFormat="1" applyFont="1" applyFill="1" applyBorder="1" applyAlignment="1" applyProtection="1">
      <alignment vertical="center"/>
      <protection locked="0"/>
    </xf>
    <xf numFmtId="0" fontId="12" fillId="0" borderId="88" xfId="0" applyFont="1" applyBorder="1" applyAlignment="1">
      <alignment vertical="center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43" xfId="0" applyFont="1" applyBorder="1" applyAlignment="1">
      <alignment vertical="center" wrapText="1"/>
    </xf>
    <xf numFmtId="4" fontId="12" fillId="0" borderId="43" xfId="0" applyNumberFormat="1" applyFont="1" applyBorder="1" applyAlignment="1">
      <alignment vertical="center"/>
    </xf>
    <xf numFmtId="4" fontId="12" fillId="0" borderId="43" xfId="0" applyNumberFormat="1" applyFont="1" applyBorder="1" applyAlignment="1">
      <alignment horizontal="right" vertic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12" fillId="0" borderId="44" xfId="0" applyFont="1" applyBorder="1" applyAlignment="1">
      <alignment vertical="center" wrapText="1"/>
    </xf>
    <xf numFmtId="0" fontId="12" fillId="4" borderId="4" xfId="0" applyFont="1" applyFill="1" applyBorder="1" applyAlignment="1">
      <alignment vertical="center"/>
    </xf>
    <xf numFmtId="49" fontId="12" fillId="0" borderId="90" xfId="0" applyNumberFormat="1" applyFont="1" applyBorder="1" applyAlignment="1">
      <alignment horizontal="center"/>
    </xf>
    <xf numFmtId="0" fontId="12" fillId="0" borderId="91" xfId="0" applyFont="1" applyBorder="1" applyAlignment="1"/>
    <xf numFmtId="0" fontId="12" fillId="0" borderId="10" xfId="0" applyFont="1" applyBorder="1"/>
    <xf numFmtId="1" fontId="11" fillId="0" borderId="43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4" fontId="11" fillId="0" borderId="17" xfId="0" applyNumberFormat="1" applyFont="1" applyBorder="1" applyAlignment="1">
      <alignment vertical="center"/>
    </xf>
    <xf numFmtId="1" fontId="11" fillId="0" borderId="16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vertical="center"/>
    </xf>
    <xf numFmtId="0" fontId="12" fillId="0" borderId="44" xfId="0" applyFont="1" applyBorder="1" applyAlignment="1">
      <alignment wrapText="1"/>
    </xf>
    <xf numFmtId="3" fontId="12" fillId="0" borderId="8" xfId="1" applyNumberFormat="1" applyFont="1" applyFill="1" applyBorder="1" applyAlignment="1" applyProtection="1">
      <alignment vertical="center"/>
    </xf>
    <xf numFmtId="3" fontId="12" fillId="0" borderId="17" xfId="1" applyNumberFormat="1" applyFont="1" applyFill="1" applyBorder="1" applyAlignment="1" applyProtection="1">
      <alignment vertical="center"/>
    </xf>
    <xf numFmtId="4" fontId="12" fillId="0" borderId="17" xfId="1" applyNumberFormat="1" applyFont="1" applyFill="1" applyBorder="1" applyAlignment="1" applyProtection="1">
      <alignment horizontal="right" vertical="center"/>
    </xf>
    <xf numFmtId="3" fontId="12" fillId="0" borderId="44" xfId="0" applyNumberFormat="1" applyFont="1" applyBorder="1" applyAlignment="1">
      <alignment vertical="center"/>
    </xf>
    <xf numFmtId="0" fontId="12" fillId="0" borderId="4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1" fontId="11" fillId="0" borderId="17" xfId="0" applyNumberFormat="1" applyFont="1" applyBorder="1" applyAlignment="1">
      <alignment horizontal="center" vertical="center"/>
    </xf>
    <xf numFmtId="3" fontId="11" fillId="0" borderId="17" xfId="1" applyNumberFormat="1" applyFont="1" applyFill="1" applyBorder="1" applyAlignment="1" applyProtection="1">
      <alignment vertical="center"/>
    </xf>
    <xf numFmtId="0" fontId="11" fillId="0" borderId="41" xfId="0" applyFont="1" applyBorder="1" applyAlignment="1">
      <alignment vertical="center" wrapText="1"/>
    </xf>
    <xf numFmtId="3" fontId="11" fillId="0" borderId="41" xfId="0" applyNumberFormat="1" applyFont="1" applyBorder="1" applyAlignment="1">
      <alignment vertical="center"/>
    </xf>
    <xf numFmtId="4" fontId="11" fillId="0" borderId="41" xfId="0" applyNumberFormat="1" applyFont="1" applyBorder="1" applyAlignment="1">
      <alignment horizontal="right" vertical="center"/>
    </xf>
    <xf numFmtId="0" fontId="11" fillId="0" borderId="94" xfId="0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4" fontId="11" fillId="0" borderId="66" xfId="0" applyNumberFormat="1" applyFont="1" applyFill="1" applyBorder="1" applyAlignment="1">
      <alignment horizontal="right" vertical="center"/>
    </xf>
    <xf numFmtId="3" fontId="12" fillId="0" borderId="9" xfId="1" applyNumberFormat="1" applyFont="1" applyFill="1" applyBorder="1" applyAlignment="1" applyProtection="1">
      <alignment horizontal="right" vertical="center"/>
    </xf>
    <xf numFmtId="4" fontId="12" fillId="0" borderId="77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2" fillId="0" borderId="72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3" fontId="12" fillId="0" borderId="22" xfId="0" applyNumberFormat="1" applyFont="1" applyBorder="1" applyAlignment="1">
      <alignment vertical="center"/>
    </xf>
    <xf numFmtId="0" fontId="12" fillId="0" borderId="95" xfId="0" applyFont="1" applyBorder="1"/>
    <xf numFmtId="0" fontId="12" fillId="0" borderId="96" xfId="0" applyFont="1" applyBorder="1"/>
    <xf numFmtId="3" fontId="12" fillId="0" borderId="54" xfId="0" applyNumberFormat="1" applyFont="1" applyBorder="1" applyAlignment="1">
      <alignment vertical="center"/>
    </xf>
    <xf numFmtId="2" fontId="12" fillId="0" borderId="54" xfId="0" applyNumberFormat="1" applyFont="1" applyBorder="1" applyAlignment="1">
      <alignment horizontal="right" vertical="center"/>
    </xf>
    <xf numFmtId="3" fontId="12" fillId="0" borderId="54" xfId="0" applyNumberFormat="1" applyFont="1" applyBorder="1" applyAlignment="1">
      <alignment horizontal="right" vertical="center"/>
    </xf>
    <xf numFmtId="0" fontId="12" fillId="0" borderId="97" xfId="0" applyFont="1" applyBorder="1"/>
    <xf numFmtId="3" fontId="12" fillId="0" borderId="96" xfId="0" applyNumberFormat="1" applyFont="1" applyBorder="1" applyAlignment="1">
      <alignment vertical="center"/>
    </xf>
    <xf numFmtId="2" fontId="12" fillId="0" borderId="96" xfId="0" applyNumberFormat="1" applyFont="1" applyBorder="1" applyAlignment="1">
      <alignment horizontal="right" vertical="center"/>
    </xf>
    <xf numFmtId="3" fontId="12" fillId="0" borderId="96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3" fontId="12" fillId="0" borderId="72" xfId="0" applyNumberFormat="1" applyFont="1" applyBorder="1" applyAlignment="1">
      <alignment horizontal="right" vertical="center"/>
    </xf>
    <xf numFmtId="2" fontId="12" fillId="0" borderId="72" xfId="0" applyNumberFormat="1" applyFont="1" applyBorder="1" applyAlignment="1">
      <alignment horizontal="right" vertical="center"/>
    </xf>
    <xf numFmtId="0" fontId="12" fillId="0" borderId="98" xfId="0" applyFont="1" applyBorder="1"/>
    <xf numFmtId="0" fontId="11" fillId="0" borderId="99" xfId="0" applyFont="1" applyBorder="1" applyAlignment="1">
      <alignment vertical="center"/>
    </xf>
    <xf numFmtId="4" fontId="11" fillId="0" borderId="56" xfId="0" applyNumberFormat="1" applyFont="1" applyFill="1" applyBorder="1" applyAlignment="1">
      <alignment horizontal="right" vertical="center"/>
    </xf>
    <xf numFmtId="0" fontId="11" fillId="0" borderId="74" xfId="0" applyFont="1" applyFill="1" applyBorder="1" applyAlignment="1">
      <alignment vertical="center"/>
    </xf>
    <xf numFmtId="0" fontId="12" fillId="2" borderId="92" xfId="0" applyFont="1" applyFill="1" applyBorder="1"/>
    <xf numFmtId="0" fontId="12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/>
    </xf>
    <xf numFmtId="0" fontId="12" fillId="2" borderId="100" xfId="0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vertical="center"/>
    </xf>
    <xf numFmtId="3" fontId="12" fillId="0" borderId="8" xfId="1" applyNumberFormat="1" applyFont="1" applyFill="1" applyBorder="1" applyAlignment="1" applyProtection="1">
      <alignment horizontal="right" vertical="center" wrapText="1"/>
    </xf>
    <xf numFmtId="4" fontId="12" fillId="0" borderId="8" xfId="1" applyNumberFormat="1" applyFont="1" applyFill="1" applyBorder="1" applyAlignment="1" applyProtection="1">
      <alignment horizontal="right" vertical="center" wrapText="1"/>
    </xf>
    <xf numFmtId="0" fontId="12" fillId="0" borderId="44" xfId="0" applyFont="1" applyBorder="1" applyAlignment="1">
      <alignment vertical="center"/>
    </xf>
    <xf numFmtId="0" fontId="12" fillId="0" borderId="36" xfId="0" applyFont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center"/>
    </xf>
    <xf numFmtId="3" fontId="11" fillId="4" borderId="10" xfId="0" applyNumberFormat="1" applyFont="1" applyFill="1" applyBorder="1" applyAlignment="1">
      <alignment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vertical="center" wrapText="1"/>
    </xf>
    <xf numFmtId="3" fontId="12" fillId="4" borderId="10" xfId="0" applyNumberFormat="1" applyFont="1" applyFill="1" applyBorder="1" applyAlignment="1">
      <alignment vertical="center"/>
    </xf>
    <xf numFmtId="4" fontId="12" fillId="4" borderId="10" xfId="0" applyNumberFormat="1" applyFont="1" applyFill="1" applyBorder="1" applyAlignment="1">
      <alignment horizontal="right" vertical="center"/>
    </xf>
    <xf numFmtId="0" fontId="12" fillId="4" borderId="17" xfId="0" applyFont="1" applyFill="1" applyBorder="1" applyAlignment="1">
      <alignment horizontal="center" vertical="center"/>
    </xf>
    <xf numFmtId="3" fontId="11" fillId="4" borderId="17" xfId="0" applyNumberFormat="1" applyFont="1" applyFill="1" applyBorder="1" applyAlignment="1">
      <alignment vertical="center"/>
    </xf>
    <xf numFmtId="0" fontId="12" fillId="4" borderId="72" xfId="0" applyFont="1" applyFill="1" applyBorder="1" applyAlignment="1">
      <alignment horizontal="center" vertical="center"/>
    </xf>
    <xf numFmtId="3" fontId="12" fillId="4" borderId="72" xfId="0" applyNumberFormat="1" applyFont="1" applyFill="1" applyBorder="1" applyAlignment="1">
      <alignment vertical="center"/>
    </xf>
    <xf numFmtId="3" fontId="12" fillId="4" borderId="16" xfId="0" applyNumberFormat="1" applyFont="1" applyFill="1" applyBorder="1" applyAlignment="1">
      <alignment vertical="center"/>
    </xf>
    <xf numFmtId="4" fontId="12" fillId="4" borderId="72" xfId="0" applyNumberFormat="1" applyFont="1" applyFill="1" applyBorder="1" applyAlignment="1">
      <alignment horizontal="right" vertical="center"/>
    </xf>
    <xf numFmtId="4" fontId="12" fillId="4" borderId="16" xfId="0" applyNumberFormat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center" vertical="center"/>
    </xf>
    <xf numFmtId="3" fontId="12" fillId="0" borderId="8" xfId="0" applyNumberFormat="1" applyFont="1" applyBorder="1" applyAlignment="1" applyProtection="1">
      <alignment vertical="center" wrapText="1"/>
      <protection locked="0"/>
    </xf>
    <xf numFmtId="0" fontId="12" fillId="0" borderId="81" xfId="0" applyFont="1" applyBorder="1" applyAlignment="1">
      <alignment vertical="center"/>
    </xf>
    <xf numFmtId="0" fontId="11" fillId="0" borderId="9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3" fontId="11" fillId="0" borderId="17" xfId="1" applyNumberFormat="1" applyFont="1" applyFill="1" applyBorder="1" applyAlignment="1" applyProtection="1">
      <alignment horizontal="right" vertical="center" wrapText="1"/>
    </xf>
    <xf numFmtId="4" fontId="11" fillId="0" borderId="17" xfId="1" applyNumberFormat="1" applyFont="1" applyFill="1" applyBorder="1" applyAlignment="1" applyProtection="1">
      <alignment horizontal="right" vertical="center" wrapText="1"/>
    </xf>
    <xf numFmtId="3" fontId="11" fillId="0" borderId="17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/>
    </xf>
    <xf numFmtId="0" fontId="11" fillId="0" borderId="19" xfId="0" applyFont="1" applyBorder="1" applyAlignment="1">
      <alignment vertical="center" wrapText="1"/>
    </xf>
    <xf numFmtId="4" fontId="11" fillId="4" borderId="10" xfId="0" applyNumberFormat="1" applyFont="1" applyFill="1" applyBorder="1" applyAlignment="1">
      <alignment horizontal="right" vertical="center"/>
    </xf>
    <xf numFmtId="0" fontId="11" fillId="4" borderId="17" xfId="0" applyFont="1" applyFill="1" applyBorder="1" applyAlignment="1">
      <alignment vertical="center"/>
    </xf>
    <xf numFmtId="0" fontId="11" fillId="4" borderId="27" xfId="0" applyFont="1" applyFill="1" applyBorder="1" applyAlignment="1">
      <alignment horizontal="center" vertical="center"/>
    </xf>
    <xf numFmtId="4" fontId="11" fillId="4" borderId="69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 applyAlignment="1">
      <alignment horizontal="right" vertical="center"/>
    </xf>
    <xf numFmtId="3" fontId="11" fillId="4" borderId="72" xfId="0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4" fontId="11" fillId="4" borderId="16" xfId="0" applyNumberFormat="1" applyFont="1" applyFill="1" applyBorder="1" applyAlignment="1">
      <alignment horizontal="right" vertical="center"/>
    </xf>
    <xf numFmtId="0" fontId="11" fillId="0" borderId="8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 wrapText="1"/>
    </xf>
    <xf numFmtId="3" fontId="11" fillId="0" borderId="85" xfId="1" applyNumberFormat="1" applyFont="1" applyFill="1" applyBorder="1" applyAlignment="1" applyProtection="1">
      <alignment vertical="center"/>
    </xf>
    <xf numFmtId="4" fontId="11" fillId="0" borderId="85" xfId="1" applyNumberFormat="1" applyFont="1" applyFill="1" applyBorder="1" applyAlignment="1" applyProtection="1">
      <alignment horizontal="right" vertical="center"/>
    </xf>
    <xf numFmtId="0" fontId="12" fillId="0" borderId="10" xfId="0" applyFont="1" applyBorder="1" applyAlignment="1">
      <alignment vertical="center"/>
    </xf>
    <xf numFmtId="0" fontId="11" fillId="0" borderId="101" xfId="0" applyFont="1" applyBorder="1" applyAlignment="1">
      <alignment horizontal="center" vertical="center"/>
    </xf>
    <xf numFmtId="0" fontId="11" fillId="0" borderId="86" xfId="0" applyFont="1" applyBorder="1" applyAlignment="1">
      <alignment vertical="center"/>
    </xf>
    <xf numFmtId="0" fontId="12" fillId="0" borderId="87" xfId="0" applyFont="1" applyBorder="1" applyAlignment="1">
      <alignment horizontal="center" vertical="center"/>
    </xf>
    <xf numFmtId="3" fontId="11" fillId="0" borderId="57" xfId="1" applyNumberFormat="1" applyFont="1" applyFill="1" applyBorder="1" applyAlignment="1" applyProtection="1">
      <alignment vertical="center"/>
    </xf>
    <xf numFmtId="49" fontId="12" fillId="0" borderId="4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3" fontId="12" fillId="0" borderId="102" xfId="0" applyNumberFormat="1" applyFont="1" applyBorder="1" applyAlignment="1">
      <alignment vertical="center"/>
    </xf>
    <xf numFmtId="49" fontId="12" fillId="0" borderId="103" xfId="0" applyNumberFormat="1" applyFont="1" applyBorder="1" applyAlignment="1">
      <alignment horizontal="center" vertical="center"/>
    </xf>
    <xf numFmtId="49" fontId="12" fillId="0" borderId="51" xfId="0" applyNumberFormat="1" applyFont="1" applyBorder="1" applyAlignment="1">
      <alignment horizontal="center"/>
    </xf>
    <xf numFmtId="3" fontId="12" fillId="0" borderId="51" xfId="0" applyNumberFormat="1" applyFont="1" applyBorder="1" applyAlignment="1">
      <alignment vertical="center"/>
    </xf>
    <xf numFmtId="4" fontId="12" fillId="0" borderId="51" xfId="0" applyNumberFormat="1" applyFont="1" applyBorder="1" applyAlignment="1">
      <alignment vertical="center"/>
    </xf>
    <xf numFmtId="0" fontId="12" fillId="0" borderId="102" xfId="0" applyFont="1" applyBorder="1"/>
    <xf numFmtId="4" fontId="12" fillId="0" borderId="51" xfId="0" applyNumberFormat="1" applyFont="1" applyBorder="1"/>
    <xf numFmtId="0" fontId="12" fillId="0" borderId="105" xfId="0" applyFont="1" applyBorder="1"/>
    <xf numFmtId="4" fontId="12" fillId="0" borderId="90" xfId="0" applyNumberFormat="1" applyFont="1" applyBorder="1"/>
    <xf numFmtId="0" fontId="11" fillId="0" borderId="103" xfId="0" applyFont="1" applyBorder="1" applyAlignment="1" applyProtection="1">
      <alignment vertical="center"/>
      <protection locked="0"/>
    </xf>
    <xf numFmtId="3" fontId="11" fillId="0" borderId="103" xfId="0" applyNumberFormat="1" applyFont="1" applyBorder="1" applyAlignment="1">
      <alignment vertical="center"/>
    </xf>
    <xf numFmtId="4" fontId="11" fillId="0" borderId="103" xfId="0" applyNumberFormat="1" applyFont="1" applyBorder="1" applyAlignment="1">
      <alignment vertical="center"/>
    </xf>
    <xf numFmtId="3" fontId="11" fillId="0" borderId="56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/>
    </xf>
    <xf numFmtId="3" fontId="12" fillId="0" borderId="4" xfId="0" applyNumberFormat="1" applyFont="1" applyBorder="1" applyAlignment="1"/>
    <xf numFmtId="0" fontId="12" fillId="0" borderId="24" xfId="0" applyFont="1" applyBorder="1" applyAlignment="1"/>
    <xf numFmtId="3" fontId="12" fillId="0" borderId="12" xfId="0" applyNumberFormat="1" applyFont="1" applyBorder="1" applyAlignment="1"/>
    <xf numFmtId="0" fontId="12" fillId="0" borderId="22" xfId="0" applyFont="1" applyBorder="1" applyAlignment="1"/>
    <xf numFmtId="3" fontId="12" fillId="0" borderId="93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 wrapText="1"/>
    </xf>
    <xf numFmtId="3" fontId="11" fillId="0" borderId="10" xfId="0" applyNumberFormat="1" applyFont="1" applyBorder="1" applyAlignment="1"/>
    <xf numFmtId="0" fontId="11" fillId="0" borderId="28" xfId="0" applyFont="1" applyBorder="1" applyAlignment="1"/>
    <xf numFmtId="3" fontId="11" fillId="0" borderId="33" xfId="0" applyNumberFormat="1" applyFont="1" applyBorder="1" applyAlignment="1">
      <alignment vertical="center"/>
    </xf>
    <xf numFmtId="0" fontId="12" fillId="0" borderId="108" xfId="0" applyFont="1" applyBorder="1" applyAlignment="1">
      <alignment horizontal="center" vertical="center"/>
    </xf>
    <xf numFmtId="0" fontId="12" fillId="0" borderId="108" xfId="0" applyFont="1" applyBorder="1" applyAlignment="1" applyProtection="1">
      <alignment vertical="center"/>
      <protection locked="0"/>
    </xf>
    <xf numFmtId="3" fontId="12" fillId="0" borderId="108" xfId="0" applyNumberFormat="1" applyFont="1" applyBorder="1" applyAlignment="1">
      <alignment vertical="center"/>
    </xf>
    <xf numFmtId="0" fontId="12" fillId="0" borderId="89" xfId="0" applyFont="1" applyBorder="1" applyAlignment="1">
      <alignment horizontal="center" vertical="center"/>
    </xf>
    <xf numFmtId="0" fontId="12" fillId="0" borderId="89" xfId="0" applyFont="1" applyBorder="1" applyAlignment="1" applyProtection="1">
      <alignment vertical="center"/>
      <protection locked="0"/>
    </xf>
    <xf numFmtId="3" fontId="12" fillId="0" borderId="89" xfId="0" applyNumberFormat="1" applyFont="1" applyBorder="1" applyAlignment="1">
      <alignment vertical="center"/>
    </xf>
    <xf numFmtId="0" fontId="12" fillId="0" borderId="89" xfId="0" applyFont="1" applyBorder="1"/>
    <xf numFmtId="0" fontId="12" fillId="0" borderId="110" xfId="0" applyFont="1" applyBorder="1" applyAlignment="1">
      <alignment horizontal="center" vertical="center"/>
    </xf>
    <xf numFmtId="0" fontId="12" fillId="0" borderId="110" xfId="0" applyFont="1" applyBorder="1"/>
    <xf numFmtId="3" fontId="12" fillId="0" borderId="110" xfId="0" applyNumberFormat="1" applyFont="1" applyBorder="1" applyAlignment="1">
      <alignment vertical="center"/>
    </xf>
    <xf numFmtId="4" fontId="12" fillId="0" borderId="110" xfId="0" applyNumberFormat="1" applyFont="1" applyBorder="1" applyAlignment="1">
      <alignment vertical="center"/>
    </xf>
    <xf numFmtId="0" fontId="12" fillId="0" borderId="111" xfId="0" applyFont="1" applyBorder="1" applyAlignment="1">
      <alignment horizontal="center" vertical="center"/>
    </xf>
    <xf numFmtId="0" fontId="12" fillId="0" borderId="111" xfId="0" applyFont="1" applyBorder="1"/>
    <xf numFmtId="3" fontId="12" fillId="0" borderId="111" xfId="0" applyNumberFormat="1" applyFont="1" applyBorder="1" applyAlignment="1">
      <alignment vertical="center"/>
    </xf>
    <xf numFmtId="4" fontId="12" fillId="0" borderId="111" xfId="0" applyNumberFormat="1" applyFont="1" applyBorder="1" applyAlignment="1">
      <alignment vertical="center"/>
    </xf>
    <xf numFmtId="0" fontId="12" fillId="0" borderId="112" xfId="0" applyFont="1" applyBorder="1" applyAlignment="1">
      <alignment horizontal="center" vertical="center"/>
    </xf>
    <xf numFmtId="49" fontId="12" fillId="0" borderId="110" xfId="0" applyNumberFormat="1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3" fontId="12" fillId="0" borderId="0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2" borderId="61" xfId="0" applyFont="1" applyFill="1" applyBorder="1" applyProtection="1"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Protection="1"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3" xfId="0" applyFont="1" applyFill="1" applyBorder="1" applyAlignment="1" applyProtection="1">
      <alignment horizontal="center" vertical="center"/>
      <protection locked="0"/>
    </xf>
    <xf numFmtId="3" fontId="12" fillId="2" borderId="64" xfId="0" applyNumberFormat="1" applyFont="1" applyFill="1" applyBorder="1" applyAlignment="1" applyProtection="1">
      <alignment horizontal="center" vertical="center"/>
      <protection locked="0"/>
    </xf>
    <xf numFmtId="0" fontId="12" fillId="2" borderId="65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4" fontId="12" fillId="0" borderId="12" xfId="0" applyNumberFormat="1" applyFont="1" applyBorder="1" applyAlignment="1" applyProtection="1">
      <alignment horizontal="right" vertical="center"/>
      <protection locked="0"/>
    </xf>
    <xf numFmtId="3" fontId="12" fillId="0" borderId="12" xfId="0" applyNumberFormat="1" applyFont="1" applyBorder="1" applyAlignment="1" applyProtection="1">
      <alignment horizontal="right" vertical="center"/>
      <protection locked="0"/>
    </xf>
    <xf numFmtId="3" fontId="12" fillId="0" borderId="4" xfId="0" applyNumberFormat="1" applyFont="1" applyBorder="1" applyAlignment="1" applyProtection="1">
      <alignment horizontal="right" vertical="center"/>
      <protection locked="0"/>
    </xf>
    <xf numFmtId="4" fontId="12" fillId="0" borderId="8" xfId="0" applyNumberFormat="1" applyFont="1" applyBorder="1" applyAlignment="1" applyProtection="1">
      <alignment vertical="center"/>
      <protection locked="0"/>
    </xf>
    <xf numFmtId="3" fontId="12" fillId="0" borderId="8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3" fontId="12" fillId="0" borderId="12" xfId="0" applyNumberFormat="1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4" fontId="12" fillId="0" borderId="13" xfId="0" applyNumberFormat="1" applyFont="1" applyBorder="1" applyAlignment="1" applyProtection="1">
      <alignment vertical="center"/>
      <protection locked="0"/>
    </xf>
    <xf numFmtId="3" fontId="12" fillId="0" borderId="3" xfId="0" applyNumberFormat="1" applyFont="1" applyBorder="1" applyAlignment="1" applyProtection="1">
      <alignment vertical="center"/>
      <protection locked="0"/>
    </xf>
    <xf numFmtId="4" fontId="12" fillId="0" borderId="9" xfId="0" applyNumberFormat="1" applyFont="1" applyBorder="1" applyAlignment="1" applyProtection="1">
      <alignment vertical="center"/>
      <protection locked="0"/>
    </xf>
    <xf numFmtId="4" fontId="12" fillId="0" borderId="9" xfId="0" applyNumberFormat="1" applyFont="1" applyBorder="1" applyAlignment="1" applyProtection="1">
      <alignment horizontal="right" vertical="center"/>
      <protection locked="0"/>
    </xf>
    <xf numFmtId="4" fontId="12" fillId="0" borderId="16" xfId="0" applyNumberFormat="1" applyFont="1" applyBorder="1" applyAlignment="1" applyProtection="1">
      <alignment horizontal="right" vertical="center"/>
      <protection locked="0"/>
    </xf>
    <xf numFmtId="4" fontId="12" fillId="0" borderId="4" xfId="0" applyNumberFormat="1" applyFont="1" applyBorder="1" applyAlignment="1" applyProtection="1">
      <alignment vertical="center"/>
      <protection locked="0"/>
    </xf>
    <xf numFmtId="0" fontId="12" fillId="0" borderId="22" xfId="0" applyFont="1" applyBorder="1" applyAlignment="1" applyProtection="1">
      <alignment vertical="center"/>
      <protection locked="0"/>
    </xf>
    <xf numFmtId="4" fontId="12" fillId="0" borderId="8" xfId="1" applyNumberFormat="1" applyFont="1" applyFill="1" applyBorder="1" applyAlignment="1" applyProtection="1">
      <alignment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3" fontId="12" fillId="0" borderId="8" xfId="1" applyNumberFormat="1" applyFont="1" applyFill="1" applyBorder="1" applyAlignment="1" applyProtection="1">
      <alignment vertical="center"/>
      <protection locked="0"/>
    </xf>
    <xf numFmtId="4" fontId="12" fillId="3" borderId="8" xfId="0" applyNumberFormat="1" applyFont="1" applyFill="1" applyBorder="1" applyAlignment="1" applyProtection="1">
      <alignment horizontal="right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3" fontId="12" fillId="0" borderId="9" xfId="0" applyNumberFormat="1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4" fontId="12" fillId="4" borderId="12" xfId="1" applyNumberFormat="1" applyFont="1" applyFill="1" applyBorder="1" applyAlignment="1" applyProtection="1">
      <alignment horizontal="right" vertical="center"/>
      <protection locked="0"/>
    </xf>
    <xf numFmtId="0" fontId="12" fillId="4" borderId="4" xfId="0" applyFont="1" applyFill="1" applyBorder="1" applyAlignment="1">
      <alignment vertical="center" wrapText="1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 applyProtection="1">
      <alignment vertical="center"/>
      <protection locked="0"/>
    </xf>
    <xf numFmtId="4" fontId="11" fillId="0" borderId="2" xfId="0" applyNumberFormat="1" applyFont="1" applyBorder="1" applyAlignment="1" applyProtection="1">
      <alignment horizontal="right" vertical="center"/>
      <protection locked="0"/>
    </xf>
    <xf numFmtId="3" fontId="11" fillId="0" borderId="2" xfId="0" applyNumberFormat="1" applyFont="1" applyBorder="1" applyAlignment="1" applyProtection="1">
      <alignment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0" fontId="11" fillId="0" borderId="31" xfId="0" applyFont="1" applyBorder="1" applyAlignment="1" applyProtection="1">
      <alignment vertical="center"/>
      <protection locked="0"/>
    </xf>
    <xf numFmtId="4" fontId="11" fillId="0" borderId="10" xfId="1" applyNumberFormat="1" applyFont="1" applyFill="1" applyBorder="1" applyAlignment="1" applyProtection="1">
      <alignment horizontal="right" vertical="center"/>
      <protection locked="0"/>
    </xf>
    <xf numFmtId="3" fontId="11" fillId="0" borderId="10" xfId="1" applyNumberFormat="1" applyFont="1" applyFill="1" applyBorder="1" applyAlignment="1" applyProtection="1">
      <alignment horizontal="right" vertical="center"/>
      <protection locked="0"/>
    </xf>
    <xf numFmtId="4" fontId="11" fillId="0" borderId="10" xfId="1" applyNumberFormat="1" applyFont="1" applyFill="1" applyBorder="1" applyAlignment="1" applyProtection="1">
      <alignment vertical="center"/>
      <protection locked="0"/>
    </xf>
    <xf numFmtId="3" fontId="11" fillId="0" borderId="10" xfId="1" applyNumberFormat="1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4" fontId="21" fillId="0" borderId="12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4" fontId="21" fillId="0" borderId="12" xfId="0" applyNumberFormat="1" applyFont="1" applyBorder="1" applyAlignment="1">
      <alignment horizontal="right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vertical="center"/>
    </xf>
    <xf numFmtId="4" fontId="11" fillId="0" borderId="43" xfId="1" applyNumberFormat="1" applyFont="1" applyFill="1" applyBorder="1" applyAlignment="1" applyProtection="1">
      <alignment horizontal="right" vertical="center"/>
    </xf>
    <xf numFmtId="4" fontId="11" fillId="0" borderId="43" xfId="0" applyNumberFormat="1" applyFont="1" applyBorder="1" applyAlignment="1">
      <alignment horizontal="right" vertical="center"/>
    </xf>
    <xf numFmtId="0" fontId="11" fillId="0" borderId="88" xfId="0" applyFont="1" applyBorder="1" applyAlignment="1">
      <alignment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>
      <alignment horizontal="right" vertical="center"/>
    </xf>
    <xf numFmtId="49" fontId="12" fillId="0" borderId="44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right" vertical="center"/>
    </xf>
    <xf numFmtId="0" fontId="21" fillId="0" borderId="19" xfId="0" applyFont="1" applyBorder="1" applyAlignment="1">
      <alignment vertical="center"/>
    </xf>
    <xf numFmtId="3" fontId="12" fillId="0" borderId="48" xfId="0" applyNumberFormat="1" applyFont="1" applyBorder="1" applyAlignment="1">
      <alignment vertical="center"/>
    </xf>
    <xf numFmtId="49" fontId="12" fillId="0" borderId="21" xfId="0" applyNumberFormat="1" applyFont="1" applyBorder="1" applyAlignment="1">
      <alignment vertical="center"/>
    </xf>
    <xf numFmtId="3" fontId="22" fillId="0" borderId="103" xfId="0" applyNumberFormat="1" applyFont="1" applyBorder="1" applyAlignment="1">
      <alignment vertical="center"/>
    </xf>
    <xf numFmtId="4" fontId="22" fillId="0" borderId="103" xfId="0" applyNumberFormat="1" applyFont="1" applyBorder="1" applyAlignment="1">
      <alignment vertical="center"/>
    </xf>
    <xf numFmtId="3" fontId="22" fillId="0" borderId="107" xfId="0" applyNumberFormat="1" applyFont="1" applyBorder="1" applyAlignment="1">
      <alignment vertical="center"/>
    </xf>
    <xf numFmtId="3" fontId="21" fillId="0" borderId="51" xfId="0" applyNumberFormat="1" applyFont="1" applyBorder="1" applyAlignment="1">
      <alignment vertical="center"/>
    </xf>
    <xf numFmtId="4" fontId="21" fillId="0" borderId="51" xfId="0" applyNumberFormat="1" applyFont="1" applyBorder="1" applyAlignment="1">
      <alignment vertical="center"/>
    </xf>
    <xf numFmtId="3" fontId="21" fillId="0" borderId="104" xfId="0" applyNumberFormat="1" applyFont="1" applyBorder="1" applyAlignment="1">
      <alignment vertical="center"/>
    </xf>
    <xf numFmtId="0" fontId="21" fillId="0" borderId="51" xfId="0" applyFont="1" applyBorder="1"/>
    <xf numFmtId="4" fontId="21" fillId="0" borderId="51" xfId="0" applyNumberFormat="1" applyFont="1" applyBorder="1"/>
    <xf numFmtId="0" fontId="21" fillId="0" borderId="104" xfId="0" applyFont="1" applyBorder="1"/>
    <xf numFmtId="0" fontId="21" fillId="0" borderId="90" xfId="0" applyFont="1" applyBorder="1"/>
    <xf numFmtId="4" fontId="21" fillId="0" borderId="90" xfId="0" applyNumberFormat="1" applyFont="1" applyBorder="1"/>
    <xf numFmtId="0" fontId="21" fillId="0" borderId="106" xfId="0" applyFont="1" applyBorder="1"/>
    <xf numFmtId="0" fontId="13" fillId="0" borderId="12" xfId="0" applyFont="1" applyBorder="1" applyAlignment="1" applyProtection="1">
      <alignment vertical="center"/>
      <protection locked="0"/>
    </xf>
    <xf numFmtId="0" fontId="12" fillId="0" borderId="110" xfId="0" applyFont="1" applyBorder="1" applyAlignment="1">
      <alignment vertical="center"/>
    </xf>
    <xf numFmtId="0" fontId="12" fillId="0" borderId="116" xfId="0" applyFont="1" applyBorder="1"/>
    <xf numFmtId="3" fontId="11" fillId="0" borderId="16" xfId="1" applyNumberFormat="1" applyFont="1" applyFill="1" applyBorder="1" applyAlignment="1" applyProtection="1">
      <alignment vertical="center"/>
    </xf>
    <xf numFmtId="4" fontId="12" fillId="0" borderId="21" xfId="0" applyNumberFormat="1" applyFont="1" applyBorder="1" applyAlignment="1" applyProtection="1">
      <alignment vertical="center"/>
      <protection locked="0"/>
    </xf>
    <xf numFmtId="0" fontId="12" fillId="0" borderId="36" xfId="0" applyFont="1" applyBorder="1" applyAlignment="1" applyProtection="1">
      <alignment vertical="center"/>
      <protection locked="0"/>
    </xf>
    <xf numFmtId="3" fontId="12" fillId="0" borderId="78" xfId="0" applyNumberFormat="1" applyFont="1" applyBorder="1" applyAlignment="1">
      <alignment vertical="center"/>
    </xf>
    <xf numFmtId="49" fontId="12" fillId="0" borderId="12" xfId="0" applyNumberFormat="1" applyFont="1" applyBorder="1" applyAlignment="1" applyProtection="1">
      <alignment vertical="center"/>
      <protection locked="0"/>
    </xf>
    <xf numFmtId="0" fontId="12" fillId="4" borderId="21" xfId="0" applyFont="1" applyFill="1" applyBorder="1" applyAlignment="1" applyProtection="1">
      <alignment vertical="center"/>
      <protection locked="0"/>
    </xf>
    <xf numFmtId="3" fontId="12" fillId="0" borderId="21" xfId="0" applyNumberFormat="1" applyFont="1" applyBorder="1" applyAlignment="1" applyProtection="1">
      <alignment vertical="center"/>
      <protection locked="0"/>
    </xf>
    <xf numFmtId="4" fontId="12" fillId="4" borderId="89" xfId="1" applyNumberFormat="1" applyFont="1" applyFill="1" applyBorder="1" applyAlignment="1" applyProtection="1">
      <alignment horizontal="right" vertical="center"/>
      <protection locked="0"/>
    </xf>
    <xf numFmtId="4" fontId="12" fillId="4" borderId="39" xfId="1" applyNumberFormat="1" applyFont="1" applyFill="1" applyBorder="1" applyAlignment="1" applyProtection="1">
      <alignment horizontal="right" vertical="center"/>
      <protection locked="0"/>
    </xf>
    <xf numFmtId="49" fontId="12" fillId="0" borderId="119" xfId="0" applyNumberFormat="1" applyFont="1" applyBorder="1" applyAlignment="1">
      <alignment horizontal="center"/>
    </xf>
    <xf numFmtId="0" fontId="12" fillId="0" borderId="120" xfId="0" applyFont="1" applyBorder="1" applyAlignment="1"/>
    <xf numFmtId="4" fontId="12" fillId="0" borderId="119" xfId="0" applyNumberFormat="1" applyFont="1" applyBorder="1" applyAlignment="1">
      <alignment vertical="center"/>
    </xf>
    <xf numFmtId="3" fontId="21" fillId="0" borderId="119" xfId="0" applyNumberFormat="1" applyFont="1" applyBorder="1" applyAlignment="1">
      <alignment vertical="center"/>
    </xf>
    <xf numFmtId="4" fontId="21" fillId="0" borderId="119" xfId="0" applyNumberFormat="1" applyFont="1" applyBorder="1" applyAlignment="1">
      <alignment vertical="center"/>
    </xf>
    <xf numFmtId="3" fontId="21" fillId="0" borderId="121" xfId="0" applyNumberFormat="1" applyFont="1" applyBorder="1" applyAlignment="1">
      <alignment vertical="center"/>
    </xf>
    <xf numFmtId="0" fontId="12" fillId="0" borderId="110" xfId="0" applyFont="1" applyBorder="1" applyAlignment="1"/>
    <xf numFmtId="49" fontId="12" fillId="0" borderId="51" xfId="0" applyNumberFormat="1" applyFont="1" applyBorder="1" applyAlignment="1"/>
    <xf numFmtId="0" fontId="12" fillId="0" borderId="122" xfId="0" applyFont="1" applyBorder="1" applyAlignment="1"/>
    <xf numFmtId="4" fontId="11" fillId="0" borderId="57" xfId="1" applyNumberFormat="1" applyFont="1" applyFill="1" applyBorder="1" applyAlignment="1" applyProtection="1">
      <alignment vertical="center"/>
    </xf>
    <xf numFmtId="4" fontId="11" fillId="0" borderId="56" xfId="0" applyNumberFormat="1" applyFont="1" applyBorder="1" applyAlignment="1">
      <alignment vertical="center"/>
    </xf>
    <xf numFmtId="4" fontId="11" fillId="0" borderId="10" xfId="0" applyNumberFormat="1" applyFont="1" applyBorder="1" applyAlignment="1"/>
    <xf numFmtId="4" fontId="12" fillId="0" borderId="4" xfId="0" applyNumberFormat="1" applyFont="1" applyBorder="1" applyAlignment="1"/>
    <xf numFmtId="4" fontId="12" fillId="0" borderId="12" xfId="0" applyNumberFormat="1" applyFont="1" applyBorder="1" applyAlignment="1"/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/>
    <xf numFmtId="0" fontId="12" fillId="0" borderId="123" xfId="0" applyFont="1" applyBorder="1" applyAlignment="1">
      <alignment horizontal="center" vertical="center"/>
    </xf>
    <xf numFmtId="4" fontId="12" fillId="0" borderId="123" xfId="0" applyNumberFormat="1" applyFont="1" applyBorder="1" applyAlignment="1">
      <alignment vertical="center"/>
    </xf>
    <xf numFmtId="0" fontId="12" fillId="0" borderId="124" xfId="0" applyFont="1" applyBorder="1" applyAlignment="1">
      <alignment vertical="center"/>
    </xf>
    <xf numFmtId="0" fontId="12" fillId="4" borderId="78" xfId="0" applyFont="1" applyFill="1" applyBorder="1" applyAlignment="1" applyProtection="1">
      <alignment horizontal="center" vertical="center"/>
      <protection locked="0"/>
    </xf>
    <xf numFmtId="0" fontId="12" fillId="4" borderId="96" xfId="0" applyFont="1" applyFill="1" applyBorder="1" applyAlignment="1" applyProtection="1">
      <alignment vertical="center"/>
      <protection locked="0"/>
    </xf>
    <xf numFmtId="0" fontId="12" fillId="4" borderId="83" xfId="0" applyFont="1" applyFill="1" applyBorder="1" applyAlignment="1" applyProtection="1">
      <alignment vertical="center"/>
      <protection locked="0"/>
    </xf>
    <xf numFmtId="4" fontId="12" fillId="0" borderId="89" xfId="1" applyNumberFormat="1" applyFont="1" applyFill="1" applyBorder="1" applyAlignment="1" applyProtection="1">
      <alignment horizontal="right" vertical="center"/>
      <protection locked="0"/>
    </xf>
    <xf numFmtId="4" fontId="12" fillId="0" borderId="89" xfId="0" applyNumberFormat="1" applyFont="1" applyBorder="1" applyAlignment="1" applyProtection="1">
      <alignment horizontal="right" vertical="center"/>
      <protection locked="0"/>
    </xf>
    <xf numFmtId="0" fontId="0" fillId="0" borderId="96" xfId="0" applyBorder="1" applyProtection="1">
      <protection locked="0"/>
    </xf>
    <xf numFmtId="0" fontId="0" fillId="0" borderId="72" xfId="0" applyBorder="1" applyAlignment="1" applyProtection="1">
      <alignment horizontal="center"/>
      <protection locked="0"/>
    </xf>
    <xf numFmtId="0" fontId="11" fillId="0" borderId="72" xfId="0" applyFont="1" applyBorder="1" applyAlignment="1" applyProtection="1">
      <alignment vertical="center"/>
      <protection locked="0"/>
    </xf>
    <xf numFmtId="0" fontId="0" fillId="0" borderId="96" xfId="0" applyBorder="1" applyAlignment="1" applyProtection="1">
      <alignment horizontal="center"/>
      <protection locked="0"/>
    </xf>
    <xf numFmtId="0" fontId="0" fillId="0" borderId="83" xfId="0" applyBorder="1" applyProtection="1">
      <protection locked="0"/>
    </xf>
    <xf numFmtId="0" fontId="0" fillId="0" borderId="83" xfId="0" applyBorder="1" applyAlignment="1" applyProtection="1">
      <alignment horizontal="center"/>
      <protection locked="0"/>
    </xf>
    <xf numFmtId="4" fontId="23" fillId="0" borderId="96" xfId="0" applyNumberFormat="1" applyFont="1" applyBorder="1" applyProtection="1">
      <protection locked="0"/>
    </xf>
    <xf numFmtId="4" fontId="9" fillId="0" borderId="96" xfId="0" applyNumberFormat="1" applyFont="1" applyBorder="1" applyProtection="1">
      <protection locked="0"/>
    </xf>
    <xf numFmtId="4" fontId="23" fillId="0" borderId="83" xfId="0" applyNumberFormat="1" applyFont="1" applyBorder="1" applyProtection="1">
      <protection locked="0"/>
    </xf>
    <xf numFmtId="4" fontId="9" fillId="0" borderId="83" xfId="0" applyNumberFormat="1" applyFont="1" applyBorder="1" applyProtection="1">
      <protection locked="0"/>
    </xf>
    <xf numFmtId="1" fontId="9" fillId="0" borderId="96" xfId="0" applyNumberFormat="1" applyFont="1" applyBorder="1" applyProtection="1">
      <protection locked="0"/>
    </xf>
    <xf numFmtId="1" fontId="9" fillId="0" borderId="83" xfId="0" applyNumberFormat="1" applyFont="1" applyBorder="1" applyProtection="1">
      <protection locked="0"/>
    </xf>
    <xf numFmtId="4" fontId="24" fillId="0" borderId="72" xfId="0" applyNumberFormat="1" applyFont="1" applyBorder="1" applyProtection="1">
      <protection locked="0"/>
    </xf>
    <xf numFmtId="0" fontId="12" fillId="0" borderId="129" xfId="0" applyFont="1" applyBorder="1" applyAlignment="1">
      <alignment horizontal="center" vertical="center"/>
    </xf>
    <xf numFmtId="4" fontId="12" fillId="0" borderId="129" xfId="0" applyNumberFormat="1" applyFont="1" applyBorder="1" applyAlignment="1">
      <alignment vertical="center"/>
    </xf>
    <xf numFmtId="4" fontId="12" fillId="0" borderId="129" xfId="0" applyNumberFormat="1" applyFont="1" applyBorder="1" applyAlignment="1">
      <alignment horizontal="right" vertical="center"/>
    </xf>
    <xf numFmtId="3" fontId="12" fillId="0" borderId="129" xfId="0" applyNumberFormat="1" applyFont="1" applyBorder="1" applyAlignment="1">
      <alignment vertical="center"/>
    </xf>
    <xf numFmtId="0" fontId="11" fillId="0" borderId="131" xfId="0" applyFont="1" applyBorder="1" applyAlignment="1">
      <alignment horizontal="center" vertical="center"/>
    </xf>
    <xf numFmtId="0" fontId="12" fillId="0" borderId="129" xfId="0" applyFont="1" applyBorder="1"/>
    <xf numFmtId="0" fontId="12" fillId="0" borderId="130" xfId="0" applyFont="1" applyBorder="1" applyAlignment="1">
      <alignment vertical="center" wrapText="1"/>
    </xf>
    <xf numFmtId="49" fontId="12" fillId="0" borderId="129" xfId="0" applyNumberFormat="1" applyFont="1" applyBorder="1" applyAlignment="1">
      <alignment horizontal="center" vertical="center"/>
    </xf>
    <xf numFmtId="3" fontId="12" fillId="0" borderId="129" xfId="0" applyNumberFormat="1" applyFont="1" applyBorder="1" applyAlignment="1">
      <alignment vertical="center" wrapText="1"/>
    </xf>
    <xf numFmtId="3" fontId="11" fillId="0" borderId="43" xfId="1" applyNumberFormat="1" applyFont="1" applyFill="1" applyBorder="1" applyAlignment="1" applyProtection="1">
      <alignment horizontal="right" vertical="center"/>
    </xf>
    <xf numFmtId="3" fontId="11" fillId="0" borderId="43" xfId="0" applyNumberFormat="1" applyFont="1" applyBorder="1" applyAlignment="1">
      <alignment horizontal="right" vertical="center"/>
    </xf>
    <xf numFmtId="4" fontId="11" fillId="0" borderId="114" xfId="0" applyNumberFormat="1" applyFont="1" applyBorder="1" applyAlignment="1">
      <alignment horizontal="right" vertical="center"/>
    </xf>
    <xf numFmtId="0" fontId="11" fillId="0" borderId="88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3" fontId="12" fillId="0" borderId="135" xfId="0" applyNumberFormat="1" applyFont="1" applyBorder="1" applyAlignment="1">
      <alignment vertical="center"/>
    </xf>
    <xf numFmtId="0" fontId="12" fillId="0" borderId="134" xfId="0" applyFont="1" applyBorder="1" applyAlignment="1">
      <alignment vertical="center"/>
    </xf>
    <xf numFmtId="0" fontId="12" fillId="0" borderId="131" xfId="0" applyFont="1" applyBorder="1" applyAlignment="1">
      <alignment horizontal="center" vertical="center"/>
    </xf>
    <xf numFmtId="3" fontId="11" fillId="0" borderId="131" xfId="1" applyNumberFormat="1" applyFont="1" applyFill="1" applyBorder="1" applyAlignment="1" applyProtection="1">
      <alignment horizontal="right" vertical="center"/>
    </xf>
    <xf numFmtId="4" fontId="11" fillId="0" borderId="131" xfId="1" applyNumberFormat="1" applyFont="1" applyFill="1" applyBorder="1" applyAlignment="1" applyProtection="1">
      <alignment horizontal="right" vertical="center"/>
    </xf>
    <xf numFmtId="4" fontId="11" fillId="0" borderId="131" xfId="0" applyNumberFormat="1" applyFont="1" applyBorder="1" applyAlignment="1">
      <alignment horizontal="right" vertical="center"/>
    </xf>
    <xf numFmtId="4" fontId="11" fillId="0" borderId="133" xfId="0" applyNumberFormat="1" applyFont="1" applyBorder="1" applyAlignment="1">
      <alignment horizontal="right" vertical="center"/>
    </xf>
    <xf numFmtId="0" fontId="11" fillId="0" borderId="128" xfId="0" applyFont="1" applyBorder="1" applyAlignment="1">
      <alignment vertical="center"/>
    </xf>
    <xf numFmtId="0" fontId="12" fillId="0" borderId="129" xfId="0" applyFont="1" applyBorder="1" applyAlignment="1">
      <alignment horizontal="center"/>
    </xf>
    <xf numFmtId="3" fontId="12" fillId="0" borderId="129" xfId="1" applyNumberFormat="1" applyFont="1" applyFill="1" applyBorder="1" applyAlignment="1" applyProtection="1">
      <alignment horizontal="right" vertical="center"/>
    </xf>
    <xf numFmtId="4" fontId="12" fillId="0" borderId="129" xfId="1" applyNumberFormat="1" applyFont="1" applyFill="1" applyBorder="1" applyAlignment="1" applyProtection="1">
      <alignment horizontal="right" vertical="center"/>
    </xf>
    <xf numFmtId="3" fontId="12" fillId="0" borderId="129" xfId="0" applyNumberFormat="1" applyFont="1" applyBorder="1" applyAlignment="1">
      <alignment horizontal="right" vertical="center"/>
    </xf>
    <xf numFmtId="0" fontId="12" fillId="0" borderId="13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3" fontId="12" fillId="0" borderId="130" xfId="0" applyNumberFormat="1" applyFont="1" applyBorder="1" applyAlignment="1">
      <alignment vertical="center"/>
    </xf>
    <xf numFmtId="4" fontId="11" fillId="0" borderId="46" xfId="0" applyNumberFormat="1" applyFont="1" applyBorder="1" applyAlignment="1">
      <alignment horizontal="right" vertical="center"/>
    </xf>
    <xf numFmtId="0" fontId="11" fillId="0" borderId="47" xfId="0" applyFont="1" applyBorder="1" applyAlignment="1">
      <alignment vertical="center"/>
    </xf>
    <xf numFmtId="4" fontId="11" fillId="0" borderId="43" xfId="0" applyNumberFormat="1" applyFont="1" applyBorder="1" applyAlignment="1">
      <alignment vertical="center"/>
    </xf>
    <xf numFmtId="1" fontId="12" fillId="0" borderId="44" xfId="0" applyNumberFormat="1" applyFont="1" applyBorder="1" applyAlignment="1">
      <alignment horizontal="center" vertical="center"/>
    </xf>
    <xf numFmtId="4" fontId="12" fillId="0" borderId="129" xfId="0" applyNumberFormat="1" applyFont="1" applyBorder="1" applyAlignment="1">
      <alignment horizontal="right"/>
    </xf>
    <xf numFmtId="3" fontId="12" fillId="0" borderId="123" xfId="1" applyNumberFormat="1" applyFont="1" applyFill="1" applyBorder="1" applyAlignment="1" applyProtection="1">
      <alignment horizontal="right" vertical="center"/>
    </xf>
    <xf numFmtId="3" fontId="12" fillId="0" borderId="123" xfId="0" applyNumberFormat="1" applyFont="1" applyBorder="1" applyAlignment="1">
      <alignment horizontal="right" vertical="center"/>
    </xf>
    <xf numFmtId="0" fontId="12" fillId="0" borderId="1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9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3" fontId="11" fillId="0" borderId="131" xfId="0" applyNumberFormat="1" applyFont="1" applyBorder="1" applyAlignment="1">
      <alignment vertical="center"/>
    </xf>
    <xf numFmtId="0" fontId="12" fillId="0" borderId="137" xfId="0" applyFont="1" applyBorder="1" applyAlignment="1">
      <alignment horizontal="center" vertical="center"/>
    </xf>
    <xf numFmtId="0" fontId="12" fillId="0" borderId="137" xfId="0" applyFont="1" applyBorder="1" applyAlignment="1">
      <alignment vertical="center"/>
    </xf>
    <xf numFmtId="0" fontId="12" fillId="0" borderId="89" xfId="0" applyFont="1" applyBorder="1" applyAlignment="1">
      <alignment horizontal="center"/>
    </xf>
    <xf numFmtId="3" fontId="12" fillId="0" borderId="89" xfId="0" applyNumberFormat="1" applyFont="1" applyBorder="1"/>
    <xf numFmtId="4" fontId="12" fillId="0" borderId="89" xfId="0" applyNumberFormat="1" applyFont="1" applyBorder="1"/>
    <xf numFmtId="4" fontId="12" fillId="0" borderId="89" xfId="0" applyNumberFormat="1" applyFont="1" applyBorder="1" applyAlignment="1">
      <alignment horizontal="right"/>
    </xf>
    <xf numFmtId="0" fontId="12" fillId="0" borderId="125" xfId="0" applyFont="1" applyBorder="1" applyAlignment="1">
      <alignment horizontal="center"/>
    </xf>
    <xf numFmtId="49" fontId="12" fillId="0" borderId="125" xfId="0" applyNumberFormat="1" applyFont="1" applyBorder="1"/>
    <xf numFmtId="3" fontId="12" fillId="0" borderId="125" xfId="0" applyNumberFormat="1" applyFont="1" applyBorder="1"/>
    <xf numFmtId="4" fontId="12" fillId="0" borderId="125" xfId="0" applyNumberFormat="1" applyFont="1" applyBorder="1"/>
    <xf numFmtId="4" fontId="12" fillId="0" borderId="125" xfId="0" applyNumberFormat="1" applyFont="1" applyBorder="1" applyAlignment="1">
      <alignment horizontal="right"/>
    </xf>
    <xf numFmtId="0" fontId="12" fillId="0" borderId="125" xfId="0" applyFont="1" applyBorder="1"/>
    <xf numFmtId="0" fontId="11" fillId="0" borderId="130" xfId="0" applyFont="1" applyBorder="1" applyAlignment="1">
      <alignment vertical="center"/>
    </xf>
    <xf numFmtId="4" fontId="12" fillId="0" borderId="138" xfId="0" applyNumberFormat="1" applyFont="1" applyBorder="1" applyAlignment="1" applyProtection="1">
      <alignment horizontal="right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4" fontId="12" fillId="0" borderId="44" xfId="0" applyNumberFormat="1" applyFont="1" applyBorder="1" applyAlignment="1" applyProtection="1">
      <alignment vertical="center"/>
      <protection locked="0"/>
    </xf>
    <xf numFmtId="4" fontId="12" fillId="0" borderId="44" xfId="0" applyNumberFormat="1" applyFont="1" applyBorder="1" applyAlignment="1" applyProtection="1">
      <alignment horizontal="right" vertical="center"/>
      <protection locked="0"/>
    </xf>
    <xf numFmtId="3" fontId="12" fillId="0" borderId="44" xfId="0" applyNumberFormat="1" applyFont="1" applyBorder="1" applyAlignment="1" applyProtection="1">
      <alignment vertical="center"/>
      <protection locked="0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44" xfId="0" applyFont="1" applyBorder="1" applyProtection="1">
      <protection locked="0"/>
    </xf>
    <xf numFmtId="4" fontId="12" fillId="0" borderId="129" xfId="0" applyNumberFormat="1" applyFont="1" applyBorder="1" applyAlignment="1" applyProtection="1">
      <alignment horizontal="right" vertical="center"/>
      <protection locked="0"/>
    </xf>
    <xf numFmtId="0" fontId="12" fillId="0" borderId="130" xfId="0" applyFont="1" applyBorder="1" applyAlignment="1" applyProtection="1">
      <alignment vertical="center"/>
      <protection locked="0"/>
    </xf>
    <xf numFmtId="4" fontId="12" fillId="0" borderId="43" xfId="0" applyNumberFormat="1" applyFont="1" applyBorder="1" applyAlignment="1" applyProtection="1">
      <alignment horizontal="right"/>
      <protection locked="0"/>
    </xf>
    <xf numFmtId="4" fontId="12" fillId="4" borderId="21" xfId="1" applyNumberFormat="1" applyFont="1" applyFill="1" applyBorder="1" applyAlignment="1" applyProtection="1">
      <alignment horizontal="right" vertical="center"/>
      <protection locked="0"/>
    </xf>
    <xf numFmtId="0" fontId="11" fillId="0" borderId="83" xfId="0" applyFont="1" applyBorder="1" applyAlignment="1" applyProtection="1">
      <alignment vertical="center"/>
      <protection locked="0"/>
    </xf>
    <xf numFmtId="4" fontId="24" fillId="0" borderId="83" xfId="0" applyNumberFormat="1" applyFont="1" applyBorder="1" applyProtection="1">
      <protection locked="0"/>
    </xf>
    <xf numFmtId="4" fontId="12" fillId="0" borderId="83" xfId="0" applyNumberFormat="1" applyFont="1" applyBorder="1" applyAlignment="1" applyProtection="1">
      <alignment horizontal="right" vertical="center"/>
      <protection locked="0"/>
    </xf>
    <xf numFmtId="4" fontId="12" fillId="0" borderId="96" xfId="0" applyNumberFormat="1" applyFont="1" applyBorder="1" applyAlignment="1" applyProtection="1">
      <alignment horizontal="right" vertical="center"/>
      <protection locked="0"/>
    </xf>
    <xf numFmtId="4" fontId="12" fillId="0" borderId="99" xfId="0" applyNumberFormat="1" applyFont="1" applyBorder="1" applyAlignment="1" applyProtection="1">
      <alignment horizontal="right"/>
      <protection locked="0"/>
    </xf>
    <xf numFmtId="4" fontId="12" fillId="0" borderId="72" xfId="0" applyNumberFormat="1" applyFont="1" applyBorder="1" applyAlignment="1" applyProtection="1">
      <alignment horizontal="right" vertical="center"/>
      <protection locked="0"/>
    </xf>
    <xf numFmtId="4" fontId="12" fillId="0" borderId="114" xfId="0" applyNumberFormat="1" applyFont="1" applyBorder="1" applyAlignment="1">
      <alignment horizontal="right" vertical="center"/>
    </xf>
    <xf numFmtId="0" fontId="12" fillId="0" borderId="140" xfId="0" applyFont="1" applyBorder="1" applyAlignment="1">
      <alignment horizontal="center" vertical="center"/>
    </xf>
    <xf numFmtId="0" fontId="12" fillId="0" borderId="141" xfId="0" applyFont="1" applyBorder="1" applyAlignment="1">
      <alignment horizontal="center" vertical="center"/>
    </xf>
    <xf numFmtId="0" fontId="12" fillId="0" borderId="141" xfId="0" applyFont="1" applyBorder="1" applyAlignment="1" applyProtection="1">
      <alignment vertical="center"/>
      <protection locked="0"/>
    </xf>
    <xf numFmtId="3" fontId="12" fillId="0" borderId="141" xfId="0" applyNumberFormat="1" applyFont="1" applyBorder="1" applyAlignment="1">
      <alignment vertical="center"/>
    </xf>
    <xf numFmtId="4" fontId="12" fillId="0" borderId="116" xfId="0" applyNumberFormat="1" applyFont="1" applyBorder="1" applyAlignment="1">
      <alignment vertical="center"/>
    </xf>
    <xf numFmtId="0" fontId="12" fillId="0" borderId="141" xfId="0" applyFont="1" applyBorder="1"/>
    <xf numFmtId="3" fontId="12" fillId="0" borderId="42" xfId="0" applyNumberFormat="1" applyFont="1" applyBorder="1" applyAlignment="1">
      <alignment vertical="center"/>
    </xf>
    <xf numFmtId="0" fontId="11" fillId="0" borderId="13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1" fontId="12" fillId="0" borderId="129" xfId="0" applyNumberFormat="1" applyFont="1" applyBorder="1" applyAlignment="1">
      <alignment horizontal="center" vertical="center"/>
    </xf>
    <xf numFmtId="0" fontId="12" fillId="0" borderId="129" xfId="0" applyFont="1" applyBorder="1" applyAlignment="1">
      <alignment vertical="center" wrapText="1"/>
    </xf>
    <xf numFmtId="3" fontId="11" fillId="0" borderId="46" xfId="0" applyNumberFormat="1" applyFont="1" applyBorder="1" applyAlignment="1">
      <alignment vertical="center"/>
    </xf>
    <xf numFmtId="3" fontId="12" fillId="0" borderId="16" xfId="0" applyNumberFormat="1" applyFont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1" fillId="0" borderId="131" xfId="0" applyFont="1" applyBorder="1" applyAlignment="1">
      <alignment vertical="center" wrapText="1"/>
    </xf>
    <xf numFmtId="1" fontId="12" fillId="0" borderId="43" xfId="0" applyNumberFormat="1" applyFont="1" applyBorder="1" applyAlignment="1">
      <alignment horizontal="center" vertical="center"/>
    </xf>
    <xf numFmtId="4" fontId="12" fillId="0" borderId="127" xfId="0" applyNumberFormat="1" applyFont="1" applyBorder="1" applyAlignment="1">
      <alignment horizontal="right" vertical="center"/>
    </xf>
    <xf numFmtId="3" fontId="12" fillId="0" borderId="44" xfId="0" applyNumberFormat="1" applyFont="1" applyBorder="1" applyAlignment="1">
      <alignment horizontal="right"/>
    </xf>
    <xf numFmtId="49" fontId="12" fillId="0" borderId="43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vertical="top" wrapText="1"/>
    </xf>
    <xf numFmtId="4" fontId="11" fillId="0" borderId="131" xfId="0" applyNumberFormat="1" applyFont="1" applyBorder="1" applyAlignment="1" applyProtection="1">
      <alignment horizontal="right" vertical="center"/>
      <protection locked="0"/>
    </xf>
    <xf numFmtId="0" fontId="12" fillId="0" borderId="128" xfId="0" applyFont="1" applyBorder="1" applyAlignment="1" applyProtection="1">
      <alignment vertical="center"/>
      <protection locked="0"/>
    </xf>
    <xf numFmtId="0" fontId="11" fillId="0" borderId="128" xfId="0" applyFont="1" applyBorder="1" applyAlignment="1" applyProtection="1">
      <alignment vertical="center"/>
      <protection locked="0"/>
    </xf>
    <xf numFmtId="4" fontId="3" fillId="0" borderId="143" xfId="0" applyNumberFormat="1" applyFont="1" applyBorder="1" applyProtection="1">
      <protection locked="0"/>
    </xf>
    <xf numFmtId="4" fontId="9" fillId="0" borderId="144" xfId="0" applyNumberFormat="1" applyFont="1" applyBorder="1" applyProtection="1">
      <protection locked="0"/>
    </xf>
    <xf numFmtId="4" fontId="3" fillId="0" borderId="145" xfId="0" applyNumberFormat="1" applyFont="1" applyBorder="1" applyProtection="1">
      <protection locked="0"/>
    </xf>
    <xf numFmtId="4" fontId="9" fillId="0" borderId="143" xfId="0" applyNumberFormat="1" applyFont="1" applyBorder="1" applyProtection="1">
      <protection locked="0"/>
    </xf>
    <xf numFmtId="0" fontId="0" fillId="0" borderId="102" xfId="0" applyBorder="1" applyProtection="1">
      <protection locked="0"/>
    </xf>
    <xf numFmtId="0" fontId="0" fillId="0" borderId="146" xfId="0" applyBorder="1" applyProtection="1">
      <protection locked="0"/>
    </xf>
    <xf numFmtId="3" fontId="12" fillId="0" borderId="20" xfId="0" applyNumberFormat="1" applyFont="1" applyBorder="1" applyAlignment="1">
      <alignment vertical="center"/>
    </xf>
    <xf numFmtId="0" fontId="11" fillId="4" borderId="127" xfId="0" applyFont="1" applyFill="1" applyBorder="1" applyAlignment="1" applyProtection="1">
      <alignment horizontal="center" vertical="center"/>
      <protection locked="0"/>
    </xf>
    <xf numFmtId="4" fontId="12" fillId="0" borderId="132" xfId="0" applyNumberFormat="1" applyFont="1" applyBorder="1" applyAlignment="1">
      <alignment horizontal="right" vertical="center"/>
    </xf>
    <xf numFmtId="0" fontId="12" fillId="0" borderId="137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4" fontId="12" fillId="0" borderId="16" xfId="0" applyNumberFormat="1" applyFont="1" applyBorder="1" applyAlignment="1">
      <alignment vertical="center"/>
    </xf>
    <xf numFmtId="4" fontId="12" fillId="0" borderId="48" xfId="0" applyNumberFormat="1" applyFont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3" fontId="11" fillId="0" borderId="46" xfId="1" applyNumberFormat="1" applyFont="1" applyFill="1" applyBorder="1" applyAlignment="1" applyProtection="1">
      <alignment horizontal="right" vertical="center"/>
    </xf>
    <xf numFmtId="3" fontId="11" fillId="0" borderId="99" xfId="1" applyNumberFormat="1" applyFont="1" applyFill="1" applyBorder="1" applyAlignment="1" applyProtection="1">
      <alignment horizontal="right" vertical="center"/>
    </xf>
    <xf numFmtId="0" fontId="11" fillId="0" borderId="31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4" fontId="12" fillId="0" borderId="40" xfId="0" applyNumberFormat="1" applyFont="1" applyBorder="1" applyAlignment="1">
      <alignment horizontal="right"/>
    </xf>
    <xf numFmtId="3" fontId="12" fillId="0" borderId="123" xfId="0" applyNumberFormat="1" applyFont="1" applyBorder="1" applyAlignment="1">
      <alignment vertical="center"/>
    </xf>
    <xf numFmtId="4" fontId="12" fillId="0" borderId="21" xfId="0" applyNumberFormat="1" applyFont="1" applyFill="1" applyBorder="1" applyAlignment="1">
      <alignment horizontal="right" vertical="center"/>
    </xf>
    <xf numFmtId="1" fontId="12" fillId="0" borderId="43" xfId="0" applyNumberFormat="1" applyFont="1" applyBorder="1" applyAlignment="1">
      <alignment horizontal="center"/>
    </xf>
    <xf numFmtId="3" fontId="11" fillId="0" borderId="43" xfId="0" applyNumberFormat="1" applyFont="1" applyBorder="1"/>
    <xf numFmtId="0" fontId="11" fillId="0" borderId="88" xfId="0" applyFont="1" applyBorder="1"/>
    <xf numFmtId="1" fontId="12" fillId="0" borderId="21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/>
    </xf>
    <xf numFmtId="3" fontId="12" fillId="0" borderId="21" xfId="1" applyNumberFormat="1" applyFont="1" applyFill="1" applyBorder="1" applyAlignment="1" applyProtection="1">
      <alignment vertical="center"/>
    </xf>
    <xf numFmtId="49" fontId="12" fillId="0" borderId="16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vertical="center"/>
    </xf>
    <xf numFmtId="49" fontId="11" fillId="0" borderId="48" xfId="0" applyNumberFormat="1" applyFont="1" applyBorder="1" applyAlignment="1">
      <alignment horizontal="center" vertical="center"/>
    </xf>
    <xf numFmtId="3" fontId="12" fillId="0" borderId="49" xfId="0" applyNumberFormat="1" applyFont="1" applyBorder="1" applyAlignment="1">
      <alignment vertical="center"/>
    </xf>
    <xf numFmtId="3" fontId="12" fillId="4" borderId="2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/>
    </xf>
    <xf numFmtId="49" fontId="11" fillId="0" borderId="131" xfId="0" applyNumberFormat="1" applyFont="1" applyFill="1" applyBorder="1" applyAlignment="1">
      <alignment horizontal="center" vertical="center"/>
    </xf>
    <xf numFmtId="0" fontId="11" fillId="0" borderId="131" xfId="0" applyFont="1" applyBorder="1" applyAlignment="1" applyProtection="1">
      <alignment vertical="center"/>
      <protection locked="0"/>
    </xf>
    <xf numFmtId="3" fontId="11" fillId="0" borderId="131" xfId="0" applyNumberFormat="1" applyFont="1" applyBorder="1" applyAlignment="1">
      <alignment vertical="center" wrapText="1"/>
    </xf>
    <xf numFmtId="0" fontId="11" fillId="0" borderId="128" xfId="0" applyFont="1" applyBorder="1" applyAlignment="1">
      <alignment vertical="center" wrapText="1"/>
    </xf>
    <xf numFmtId="0" fontId="12" fillId="4" borderId="129" xfId="0" applyFont="1" applyFill="1" applyBorder="1" applyAlignment="1">
      <alignment horizontal="center" vertical="center"/>
    </xf>
    <xf numFmtId="0" fontId="12" fillId="4" borderId="129" xfId="0" applyFont="1" applyFill="1" applyBorder="1" applyAlignment="1">
      <alignment vertical="center" wrapText="1"/>
    </xf>
    <xf numFmtId="3" fontId="12" fillId="4" borderId="129" xfId="0" applyNumberFormat="1" applyFont="1" applyFill="1" applyBorder="1" applyAlignment="1">
      <alignment vertical="center"/>
    </xf>
    <xf numFmtId="4" fontId="12" fillId="4" borderId="129" xfId="0" applyNumberFormat="1" applyFont="1" applyFill="1" applyBorder="1" applyAlignment="1">
      <alignment horizontal="right" vertical="center"/>
    </xf>
    <xf numFmtId="0" fontId="12" fillId="4" borderId="130" xfId="0" applyFont="1" applyFill="1" applyBorder="1" applyAlignment="1">
      <alignment vertical="center"/>
    </xf>
    <xf numFmtId="0" fontId="12" fillId="4" borderId="12" xfId="0" applyFont="1" applyFill="1" applyBorder="1" applyAlignment="1">
      <alignment horizontal="center" vertical="center"/>
    </xf>
    <xf numFmtId="3" fontId="12" fillId="4" borderId="12" xfId="0" applyNumberFormat="1" applyFont="1" applyFill="1" applyBorder="1" applyAlignment="1">
      <alignment vertical="center"/>
    </xf>
    <xf numFmtId="4" fontId="12" fillId="4" borderId="12" xfId="0" applyNumberFormat="1" applyFont="1" applyFill="1" applyBorder="1" applyAlignment="1">
      <alignment horizontal="right" vertical="center"/>
    </xf>
    <xf numFmtId="0" fontId="11" fillId="4" borderId="22" xfId="0" applyFont="1" applyFill="1" applyBorder="1" applyAlignment="1">
      <alignment vertical="center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4" fontId="12" fillId="4" borderId="44" xfId="1" applyNumberFormat="1" applyFont="1" applyFill="1" applyBorder="1" applyAlignment="1" applyProtection="1">
      <alignment horizontal="right" vertical="center"/>
      <protection locked="0"/>
    </xf>
    <xf numFmtId="4" fontId="12" fillId="0" borderId="12" xfId="1" applyNumberFormat="1" applyFont="1" applyFill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vertical="center"/>
      <protection locked="0"/>
    </xf>
    <xf numFmtId="4" fontId="12" fillId="4" borderId="4" xfId="1" applyNumberFormat="1" applyFont="1" applyFill="1" applyBorder="1" applyAlignment="1" applyProtection="1">
      <alignment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0" fontId="11" fillId="4" borderId="48" xfId="0" applyFont="1" applyFill="1" applyBorder="1" applyAlignment="1" applyProtection="1">
      <alignment vertical="center"/>
      <protection locked="0"/>
    </xf>
    <xf numFmtId="0" fontId="11" fillId="0" borderId="49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4" fontId="11" fillId="0" borderId="16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vertical="center"/>
    </xf>
    <xf numFmtId="1" fontId="12" fillId="0" borderId="16" xfId="0" applyNumberFormat="1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vertical="center"/>
    </xf>
    <xf numFmtId="3" fontId="11" fillId="4" borderId="48" xfId="0" applyNumberFormat="1" applyFont="1" applyFill="1" applyBorder="1" applyAlignment="1">
      <alignment vertical="center"/>
    </xf>
    <xf numFmtId="4" fontId="11" fillId="4" borderId="48" xfId="0" applyNumberFormat="1" applyFont="1" applyFill="1" applyBorder="1" applyAlignment="1">
      <alignment horizontal="right" vertical="center"/>
    </xf>
    <xf numFmtId="4" fontId="21" fillId="0" borderId="38" xfId="0" applyNumberFormat="1" applyFont="1" applyBorder="1" applyAlignment="1">
      <alignment horizontal="right" vertical="center"/>
    </xf>
    <xf numFmtId="0" fontId="12" fillId="0" borderId="127" xfId="0" applyFont="1" applyBorder="1" applyAlignment="1">
      <alignment vertical="center" wrapText="1"/>
    </xf>
    <xf numFmtId="4" fontId="12" fillId="4" borderId="4" xfId="0" applyNumberFormat="1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1" fillId="4" borderId="48" xfId="0" applyFont="1" applyFill="1" applyBorder="1" applyAlignment="1" applyProtection="1">
      <alignment horizontal="center" vertical="center"/>
      <protection locked="0"/>
    </xf>
    <xf numFmtId="4" fontId="11" fillId="4" borderId="48" xfId="1" applyNumberFormat="1" applyFont="1" applyFill="1" applyBorder="1" applyAlignment="1" applyProtection="1">
      <alignment horizontal="right" vertical="center"/>
      <protection locked="0"/>
    </xf>
    <xf numFmtId="0" fontId="12" fillId="0" borderId="116" xfId="0" applyFont="1" applyBorder="1" applyAlignment="1">
      <alignment horizontal="center" vertical="center"/>
    </xf>
    <xf numFmtId="3" fontId="12" fillId="0" borderId="116" xfId="0" applyNumberFormat="1" applyFont="1" applyBorder="1" applyAlignment="1">
      <alignment vertical="center"/>
    </xf>
    <xf numFmtId="4" fontId="11" fillId="0" borderId="131" xfId="1" applyNumberFormat="1" applyFont="1" applyFill="1" applyBorder="1" applyAlignment="1" applyProtection="1">
      <alignment horizontal="right" vertical="center" wrapText="1"/>
    </xf>
    <xf numFmtId="0" fontId="12" fillId="4" borderId="13" xfId="0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2" fontId="11" fillId="0" borderId="16" xfId="0" applyNumberFormat="1" applyFont="1" applyBorder="1" applyAlignment="1">
      <alignment horizontal="right" vertical="center"/>
    </xf>
    <xf numFmtId="0" fontId="12" fillId="0" borderId="8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4" fontId="11" fillId="0" borderId="43" xfId="0" applyNumberFormat="1" applyFont="1" applyBorder="1"/>
    <xf numFmtId="4" fontId="12" fillId="0" borderId="135" xfId="0" applyNumberFormat="1" applyFont="1" applyBorder="1" applyAlignment="1">
      <alignment vertical="center"/>
    </xf>
    <xf numFmtId="0" fontId="12" fillId="4" borderId="150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vertical="center"/>
      <protection locked="0"/>
    </xf>
    <xf numFmtId="0" fontId="12" fillId="0" borderId="151" xfId="0" applyFont="1" applyBorder="1" applyAlignment="1">
      <alignment horizontal="center" vertical="center"/>
    </xf>
    <xf numFmtId="0" fontId="12" fillId="0" borderId="151" xfId="0" applyFont="1" applyBorder="1" applyAlignment="1">
      <alignment horizontal="left" vertical="center" wrapText="1"/>
    </xf>
    <xf numFmtId="3" fontId="12" fillId="0" borderId="151" xfId="0" applyNumberFormat="1" applyFont="1" applyBorder="1" applyAlignment="1">
      <alignment horizontal="right" vertical="center"/>
    </xf>
    <xf numFmtId="4" fontId="12" fillId="0" borderId="151" xfId="0" applyNumberFormat="1" applyFont="1" applyBorder="1" applyAlignment="1">
      <alignment horizontal="right" vertical="center"/>
    </xf>
    <xf numFmtId="3" fontId="12" fillId="0" borderId="151" xfId="0" applyNumberFormat="1" applyFont="1" applyBorder="1" applyAlignment="1">
      <alignment vertical="center"/>
    </xf>
    <xf numFmtId="4" fontId="12" fillId="0" borderId="152" xfId="0" applyNumberFormat="1" applyFont="1" applyBorder="1" applyAlignment="1">
      <alignment horizontal="right" vertical="center"/>
    </xf>
    <xf numFmtId="0" fontId="12" fillId="0" borderId="153" xfId="0" applyFont="1" applyBorder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51" xfId="0" applyFont="1" applyBorder="1" applyAlignment="1" applyProtection="1">
      <alignment horizontal="center" vertical="center"/>
      <protection locked="0"/>
    </xf>
    <xf numFmtId="0" fontId="12" fillId="0" borderId="151" xfId="0" applyFont="1" applyBorder="1" applyAlignment="1">
      <alignment vertical="center" wrapText="1"/>
    </xf>
    <xf numFmtId="4" fontId="12" fillId="0" borderId="151" xfId="0" applyNumberFormat="1" applyFont="1" applyBorder="1" applyAlignment="1" applyProtection="1">
      <alignment vertical="center"/>
      <protection locked="0"/>
    </xf>
    <xf numFmtId="0" fontId="12" fillId="0" borderId="153" xfId="0" applyFont="1" applyBorder="1" applyAlignment="1" applyProtection="1">
      <alignment vertical="center"/>
      <protection locked="0"/>
    </xf>
    <xf numFmtId="4" fontId="12" fillId="0" borderId="151" xfId="1" applyNumberFormat="1" applyFont="1" applyFill="1" applyBorder="1" applyAlignment="1" applyProtection="1">
      <alignment horizontal="right" vertical="center"/>
    </xf>
    <xf numFmtId="4" fontId="12" fillId="0" borderId="48" xfId="0" applyNumberFormat="1" applyFont="1" applyBorder="1" applyAlignment="1">
      <alignment horizontal="right" vertical="center"/>
    </xf>
    <xf numFmtId="4" fontId="12" fillId="0" borderId="147" xfId="0" applyNumberFormat="1" applyFont="1" applyBorder="1" applyAlignment="1">
      <alignment horizontal="right" vertical="center"/>
    </xf>
    <xf numFmtId="0" fontId="12" fillId="0" borderId="149" xfId="0" applyFont="1" applyBorder="1"/>
    <xf numFmtId="0" fontId="12" fillId="0" borderId="142" xfId="0" applyFont="1" applyBorder="1" applyAlignment="1">
      <alignment horizontal="center"/>
    </xf>
    <xf numFmtId="49" fontId="12" fillId="0" borderId="142" xfId="0" applyNumberFormat="1" applyFont="1" applyBorder="1"/>
    <xf numFmtId="3" fontId="12" fillId="0" borderId="142" xfId="0" applyNumberFormat="1" applyFont="1" applyBorder="1"/>
    <xf numFmtId="4" fontId="12" fillId="0" borderId="125" xfId="0" applyNumberFormat="1" applyFont="1" applyBorder="1" applyAlignment="1">
      <alignment vertical="center"/>
    </xf>
    <xf numFmtId="4" fontId="12" fillId="0" borderId="125" xfId="0" applyNumberFormat="1" applyFont="1" applyBorder="1" applyAlignment="1">
      <alignment horizontal="right" vertical="center"/>
    </xf>
    <xf numFmtId="0" fontId="12" fillId="0" borderId="51" xfId="0" applyFont="1" applyBorder="1" applyAlignment="1">
      <alignment horizontal="center" vertical="center"/>
    </xf>
    <xf numFmtId="0" fontId="12" fillId="0" borderId="51" xfId="0" applyFont="1" applyBorder="1" applyAlignment="1" applyProtection="1">
      <alignment vertical="center"/>
      <protection locked="0"/>
    </xf>
    <xf numFmtId="0" fontId="11" fillId="0" borderId="154" xfId="0" applyFont="1" applyBorder="1" applyAlignment="1">
      <alignment vertical="center"/>
    </xf>
    <xf numFmtId="0" fontId="12" fillId="0" borderId="156" xfId="0" applyFont="1" applyBorder="1" applyAlignment="1">
      <alignment horizontal="center" vertical="center"/>
    </xf>
    <xf numFmtId="0" fontId="12" fillId="0" borderId="96" xfId="0" applyFont="1" applyBorder="1" applyAlignment="1">
      <alignment vertical="center" wrapText="1"/>
    </xf>
    <xf numFmtId="0" fontId="12" fillId="0" borderId="156" xfId="0" applyFont="1" applyBorder="1" applyAlignment="1">
      <alignment vertical="center"/>
    </xf>
    <xf numFmtId="0" fontId="12" fillId="0" borderId="141" xfId="0" applyFont="1" applyBorder="1" applyAlignment="1">
      <alignment horizontal="center"/>
    </xf>
    <xf numFmtId="3" fontId="12" fillId="0" borderId="141" xfId="0" applyNumberFormat="1" applyFont="1" applyBorder="1"/>
    <xf numFmtId="4" fontId="12" fillId="0" borderId="139" xfId="0" applyNumberFormat="1" applyFont="1" applyBorder="1" applyAlignment="1">
      <alignment vertical="center"/>
    </xf>
    <xf numFmtId="4" fontId="12" fillId="0" borderId="139" xfId="0" applyNumberFormat="1" applyFont="1" applyBorder="1" applyAlignment="1">
      <alignment horizontal="right" vertical="center"/>
    </xf>
    <xf numFmtId="0" fontId="12" fillId="0" borderId="155" xfId="0" applyFont="1" applyBorder="1" applyAlignment="1">
      <alignment horizontal="center"/>
    </xf>
    <xf numFmtId="0" fontId="11" fillId="0" borderId="155" xfId="0" applyFont="1" applyBorder="1" applyAlignment="1" applyProtection="1">
      <alignment vertical="center"/>
      <protection locked="0"/>
    </xf>
    <xf numFmtId="3" fontId="11" fillId="0" borderId="155" xfId="0" applyNumberFormat="1" applyFont="1" applyBorder="1"/>
    <xf numFmtId="4" fontId="11" fillId="0" borderId="157" xfId="0" applyNumberFormat="1" applyFont="1" applyBorder="1" applyAlignment="1">
      <alignment vertical="center"/>
    </xf>
    <xf numFmtId="4" fontId="11" fillId="0" borderId="157" xfId="0" applyNumberFormat="1" applyFont="1" applyFill="1" applyBorder="1" applyAlignment="1">
      <alignment horizontal="right" vertical="center"/>
    </xf>
    <xf numFmtId="4" fontId="11" fillId="0" borderId="158" xfId="0" applyNumberFormat="1" applyFont="1" applyFill="1" applyBorder="1" applyAlignment="1">
      <alignment horizontal="right" vertical="center"/>
    </xf>
    <xf numFmtId="0" fontId="12" fillId="2" borderId="4" xfId="0" applyFont="1" applyFill="1" applyBorder="1"/>
    <xf numFmtId="0" fontId="11" fillId="0" borderId="57" xfId="0" applyFont="1" applyFill="1" applyBorder="1" applyAlignment="1">
      <alignment vertical="center"/>
    </xf>
    <xf numFmtId="0" fontId="12" fillId="0" borderId="159" xfId="0" applyFont="1" applyBorder="1"/>
    <xf numFmtId="0" fontId="12" fillId="0" borderId="160" xfId="0" applyFont="1" applyBorder="1"/>
    <xf numFmtId="0" fontId="11" fillId="0" borderId="12" xfId="0" applyFont="1" applyBorder="1"/>
    <xf numFmtId="0" fontId="11" fillId="0" borderId="44" xfId="0" applyFont="1" applyBorder="1"/>
    <xf numFmtId="0" fontId="11" fillId="0" borderId="161" xfId="0" applyFont="1" applyBorder="1"/>
    <xf numFmtId="0" fontId="11" fillId="0" borderId="162" xfId="0" applyFont="1" applyBorder="1"/>
    <xf numFmtId="0" fontId="11" fillId="0" borderId="157" xfId="0" applyFont="1" applyBorder="1"/>
    <xf numFmtId="0" fontId="11" fillId="0" borderId="163" xfId="0" applyFont="1" applyBorder="1"/>
    <xf numFmtId="0" fontId="12" fillId="0" borderId="163" xfId="0" applyFont="1" applyBorder="1"/>
    <xf numFmtId="0" fontId="12" fillId="0" borderId="164" xfId="0" applyFont="1" applyBorder="1" applyAlignment="1">
      <alignment vertical="center"/>
    </xf>
    <xf numFmtId="0" fontId="12" fillId="0" borderId="165" xfId="0" applyFont="1" applyBorder="1" applyAlignment="1">
      <alignment vertical="center"/>
    </xf>
    <xf numFmtId="0" fontId="12" fillId="0" borderId="166" xfId="0" applyFont="1" applyBorder="1" applyAlignment="1">
      <alignment horizontal="center" vertical="center"/>
    </xf>
    <xf numFmtId="0" fontId="11" fillId="0" borderId="166" xfId="0" applyFont="1" applyBorder="1"/>
    <xf numFmtId="0" fontId="12" fillId="0" borderId="167" xfId="0" applyFont="1" applyBorder="1" applyAlignment="1">
      <alignment vertical="center"/>
    </xf>
    <xf numFmtId="0" fontId="12" fillId="0" borderId="161" xfId="0" applyFont="1" applyBorder="1"/>
    <xf numFmtId="0" fontId="12" fillId="0" borderId="168" xfId="0" applyFont="1" applyBorder="1"/>
    <xf numFmtId="49" fontId="12" fillId="0" borderId="11" xfId="0" applyNumberFormat="1" applyFont="1" applyBorder="1" applyAlignment="1">
      <alignment vertical="center"/>
    </xf>
    <xf numFmtId="0" fontId="12" fillId="0" borderId="157" xfId="0" applyFont="1" applyBorder="1" applyAlignment="1" applyProtection="1">
      <alignment horizontal="center" vertical="center"/>
      <protection locked="0"/>
    </xf>
    <xf numFmtId="0" fontId="11" fillId="0" borderId="157" xfId="0" applyFont="1" applyBorder="1" applyAlignment="1" applyProtection="1">
      <alignment vertical="center"/>
      <protection locked="0"/>
    </xf>
    <xf numFmtId="0" fontId="12" fillId="0" borderId="169" xfId="0" applyFont="1" applyBorder="1" applyAlignment="1" applyProtection="1">
      <alignment vertical="center"/>
      <protection locked="0"/>
    </xf>
    <xf numFmtId="0" fontId="12" fillId="0" borderId="131" xfId="0" applyFont="1" applyBorder="1" applyAlignment="1" applyProtection="1">
      <alignment horizontal="center" vertical="center"/>
      <protection locked="0"/>
    </xf>
    <xf numFmtId="3" fontId="12" fillId="0" borderId="172" xfId="0" applyNumberFormat="1" applyFont="1" applyBorder="1" applyAlignment="1">
      <alignment vertical="center"/>
    </xf>
    <xf numFmtId="3" fontId="12" fillId="0" borderId="118" xfId="0" applyNumberFormat="1" applyFont="1" applyBorder="1" applyAlignment="1">
      <alignment vertical="center"/>
    </xf>
    <xf numFmtId="0" fontId="12" fillId="0" borderId="123" xfId="0" applyFont="1" applyBorder="1" applyAlignment="1" applyProtection="1">
      <alignment horizontal="center" vertical="center"/>
      <protection locked="0"/>
    </xf>
    <xf numFmtId="0" fontId="12" fillId="0" borderId="123" xfId="0" applyFont="1" applyBorder="1" applyAlignment="1" applyProtection="1">
      <alignment vertical="center"/>
      <protection locked="0"/>
    </xf>
    <xf numFmtId="4" fontId="12" fillId="0" borderId="123" xfId="0" applyNumberFormat="1" applyFont="1" applyBorder="1" applyAlignment="1" applyProtection="1">
      <alignment horizontal="right" vertical="center"/>
      <protection locked="0"/>
    </xf>
    <xf numFmtId="0" fontId="12" fillId="0" borderId="124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4" fontId="12" fillId="0" borderId="141" xfId="0" applyNumberFormat="1" applyFont="1" applyBorder="1"/>
    <xf numFmtId="0" fontId="11" fillId="0" borderId="131" xfId="0" applyFont="1" applyBorder="1" applyAlignment="1" applyProtection="1">
      <alignment horizontal="center" vertical="center"/>
      <protection locked="0"/>
    </xf>
    <xf numFmtId="0" fontId="12" fillId="0" borderId="96" xfId="0" applyFont="1" applyBorder="1" applyAlignment="1">
      <alignment horizontal="center"/>
    </xf>
    <xf numFmtId="3" fontId="12" fillId="0" borderId="96" xfId="0" applyNumberFormat="1" applyFont="1" applyBorder="1"/>
    <xf numFmtId="4" fontId="12" fillId="0" borderId="96" xfId="0" applyNumberFormat="1" applyFont="1" applyBorder="1" applyAlignment="1">
      <alignment vertical="center"/>
    </xf>
    <xf numFmtId="4" fontId="12" fillId="0" borderId="96" xfId="0" applyNumberFormat="1" applyFont="1" applyBorder="1" applyAlignment="1">
      <alignment horizontal="right" vertical="center"/>
    </xf>
    <xf numFmtId="0" fontId="12" fillId="0" borderId="165" xfId="0" applyFont="1" applyBorder="1"/>
    <xf numFmtId="4" fontId="11" fillId="0" borderId="155" xfId="0" applyNumberFormat="1" applyFont="1" applyBorder="1"/>
    <xf numFmtId="4" fontId="12" fillId="0" borderId="96" xfId="0" applyNumberFormat="1" applyFont="1" applyBorder="1"/>
    <xf numFmtId="4" fontId="12" fillId="0" borderId="142" xfId="0" applyNumberFormat="1" applyFont="1" applyBorder="1"/>
    <xf numFmtId="0" fontId="12" fillId="0" borderId="151" xfId="0" applyFont="1" applyBorder="1" applyAlignment="1">
      <alignment vertical="center"/>
    </xf>
    <xf numFmtId="0" fontId="11" fillId="0" borderId="174" xfId="0" applyFont="1" applyBorder="1" applyAlignment="1">
      <alignment vertical="center"/>
    </xf>
    <xf numFmtId="2" fontId="12" fillId="0" borderId="131" xfId="0" applyNumberFormat="1" applyFont="1" applyBorder="1" applyAlignment="1" applyProtection="1">
      <alignment horizontal="center" vertical="center"/>
      <protection locked="0"/>
    </xf>
    <xf numFmtId="2" fontId="11" fillId="0" borderId="131" xfId="0" applyNumberFormat="1" applyFont="1" applyBorder="1" applyAlignment="1" applyProtection="1">
      <alignment vertical="center"/>
      <protection locked="0"/>
    </xf>
    <xf numFmtId="0" fontId="12" fillId="0" borderId="176" xfId="0" applyFont="1" applyBorder="1" applyAlignment="1" applyProtection="1">
      <alignment horizontal="center" vertical="center"/>
      <protection locked="0"/>
    </xf>
    <xf numFmtId="4" fontId="12" fillId="0" borderId="176" xfId="0" applyNumberFormat="1" applyFont="1" applyBorder="1" applyAlignment="1" applyProtection="1">
      <alignment vertical="center"/>
      <protection locked="0"/>
    </xf>
    <xf numFmtId="4" fontId="12" fillId="0" borderId="176" xfId="0" applyNumberFormat="1" applyFont="1" applyBorder="1" applyAlignment="1" applyProtection="1">
      <alignment horizontal="right" vertical="center"/>
      <protection locked="0"/>
    </xf>
    <xf numFmtId="2" fontId="11" fillId="0" borderId="173" xfId="0" applyNumberFormat="1" applyFont="1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1" fillId="0" borderId="176" xfId="0" applyFont="1" applyBorder="1" applyAlignment="1">
      <alignment horizontal="center" vertical="center"/>
    </xf>
    <xf numFmtId="3" fontId="11" fillId="0" borderId="176" xfId="1" applyNumberFormat="1" applyFont="1" applyFill="1" applyBorder="1" applyAlignment="1" applyProtection="1">
      <alignment horizontal="right" vertical="center"/>
    </xf>
    <xf numFmtId="4" fontId="11" fillId="0" borderId="176" xfId="1" applyNumberFormat="1" applyFont="1" applyFill="1" applyBorder="1" applyAlignment="1" applyProtection="1">
      <alignment horizontal="right" vertical="center"/>
    </xf>
    <xf numFmtId="4" fontId="11" fillId="0" borderId="176" xfId="0" applyNumberFormat="1" applyFont="1" applyBorder="1" applyAlignment="1">
      <alignment horizontal="right" vertical="center"/>
    </xf>
    <xf numFmtId="0" fontId="11" fillId="0" borderId="175" xfId="0" applyFont="1" applyBorder="1" applyAlignment="1">
      <alignment horizontal="center" vertical="center"/>
    </xf>
    <xf numFmtId="0" fontId="11" fillId="0" borderId="176" xfId="0" applyFont="1" applyBorder="1" applyAlignment="1">
      <alignment horizontal="left" vertical="center"/>
    </xf>
    <xf numFmtId="0" fontId="12" fillId="0" borderId="176" xfId="0" applyFont="1" applyBorder="1" applyAlignment="1">
      <alignment vertical="center" wrapText="1"/>
    </xf>
    <xf numFmtId="0" fontId="11" fillId="0" borderId="176" xfId="0" applyFont="1" applyBorder="1" applyAlignment="1">
      <alignment vertical="center" wrapText="1"/>
    </xf>
    <xf numFmtId="0" fontId="12" fillId="0" borderId="175" xfId="0" applyFont="1" applyBorder="1" applyAlignment="1" applyProtection="1">
      <alignment vertical="center"/>
      <protection locked="0"/>
    </xf>
    <xf numFmtId="3" fontId="11" fillId="0" borderId="171" xfId="0" applyNumberFormat="1" applyFont="1" applyBorder="1" applyAlignment="1">
      <alignment vertical="center"/>
    </xf>
    <xf numFmtId="0" fontId="21" fillId="0" borderId="110" xfId="0" applyFont="1" applyBorder="1"/>
    <xf numFmtId="0" fontId="11" fillId="0" borderId="163" xfId="0" applyFont="1" applyBorder="1" applyAlignment="1">
      <alignment vertical="center"/>
    </xf>
    <xf numFmtId="0" fontId="12" fillId="0" borderId="110" xfId="0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 vertical="center"/>
    </xf>
    <xf numFmtId="4" fontId="12" fillId="0" borderId="10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4" borderId="176" xfId="0" applyFont="1" applyFill="1" applyBorder="1" applyAlignment="1" applyProtection="1">
      <alignment horizontal="center" vertical="center"/>
      <protection locked="0"/>
    </xf>
    <xf numFmtId="0" fontId="11" fillId="4" borderId="176" xfId="0" applyFont="1" applyFill="1" applyBorder="1" applyAlignment="1" applyProtection="1">
      <alignment vertical="center"/>
      <protection locked="0"/>
    </xf>
    <xf numFmtId="4" fontId="11" fillId="4" borderId="176" xfId="1" applyNumberFormat="1" applyFont="1" applyFill="1" applyBorder="1" applyAlignment="1" applyProtection="1">
      <alignment vertical="center"/>
      <protection locked="0"/>
    </xf>
    <xf numFmtId="4" fontId="11" fillId="0" borderId="176" xfId="1" applyNumberFormat="1" applyFont="1" applyFill="1" applyBorder="1" applyAlignment="1" applyProtection="1">
      <alignment horizontal="right" vertical="center"/>
      <protection locked="0"/>
    </xf>
    <xf numFmtId="3" fontId="11" fillId="0" borderId="176" xfId="0" applyNumberFormat="1" applyFont="1" applyBorder="1" applyAlignment="1" applyProtection="1">
      <alignment vertical="center"/>
      <protection locked="0"/>
    </xf>
    <xf numFmtId="4" fontId="11" fillId="0" borderId="176" xfId="0" applyNumberFormat="1" applyFont="1" applyBorder="1" applyAlignment="1" applyProtection="1">
      <alignment horizontal="right" vertical="center"/>
      <protection locked="0"/>
    </xf>
    <xf numFmtId="0" fontId="11" fillId="0" borderId="175" xfId="0" applyFont="1" applyBorder="1" applyAlignment="1" applyProtection="1">
      <alignment vertical="center"/>
      <protection locked="0"/>
    </xf>
    <xf numFmtId="0" fontId="21" fillId="0" borderId="22" xfId="0" applyFont="1" applyBorder="1" applyAlignment="1">
      <alignment vertical="center"/>
    </xf>
    <xf numFmtId="3" fontId="12" fillId="0" borderId="176" xfId="0" applyNumberFormat="1" applyFont="1" applyBorder="1" applyAlignment="1">
      <alignment vertical="center"/>
    </xf>
    <xf numFmtId="3" fontId="12" fillId="0" borderId="45" xfId="0" applyNumberFormat="1" applyFont="1" applyBorder="1" applyAlignment="1">
      <alignment vertical="center"/>
    </xf>
    <xf numFmtId="0" fontId="12" fillId="0" borderId="177" xfId="0" applyFont="1" applyBorder="1" applyAlignment="1" applyProtection="1">
      <alignment vertical="center"/>
      <protection locked="0"/>
    </xf>
    <xf numFmtId="0" fontId="12" fillId="0" borderId="178" xfId="0" applyFont="1" applyBorder="1" applyAlignment="1" applyProtection="1">
      <alignment horizontal="center" vertical="center"/>
      <protection locked="0"/>
    </xf>
    <xf numFmtId="4" fontId="12" fillId="0" borderId="178" xfId="0" applyNumberFormat="1" applyFont="1" applyBorder="1" applyAlignment="1" applyProtection="1">
      <alignment vertical="center"/>
      <protection locked="0"/>
    </xf>
    <xf numFmtId="4" fontId="12" fillId="0" borderId="178" xfId="0" applyNumberFormat="1" applyFont="1" applyBorder="1" applyAlignment="1" applyProtection="1">
      <alignment horizontal="right" vertical="center"/>
      <protection locked="0"/>
    </xf>
    <xf numFmtId="0" fontId="12" fillId="0" borderId="178" xfId="0" applyFont="1" applyBorder="1" applyAlignment="1">
      <alignment horizontal="center" vertical="center"/>
    </xf>
    <xf numFmtId="4" fontId="12" fillId="0" borderId="178" xfId="0" applyNumberFormat="1" applyFont="1" applyBorder="1" applyAlignment="1">
      <alignment horizontal="right" vertical="center"/>
    </xf>
    <xf numFmtId="3" fontId="12" fillId="0" borderId="178" xfId="0" applyNumberFormat="1" applyFont="1" applyBorder="1" applyAlignment="1">
      <alignment vertical="center"/>
    </xf>
    <xf numFmtId="4" fontId="11" fillId="0" borderId="57" xfId="0" applyNumberFormat="1" applyFont="1" applyBorder="1" applyAlignment="1" applyProtection="1">
      <alignment horizontal="right" vertical="center"/>
      <protection locked="0"/>
    </xf>
    <xf numFmtId="0" fontId="11" fillId="0" borderId="58" xfId="0" applyFont="1" applyBorder="1" applyAlignment="1" applyProtection="1">
      <alignment vertical="center"/>
      <protection locked="0"/>
    </xf>
    <xf numFmtId="0" fontId="12" fillId="0" borderId="178" xfId="0" applyFont="1" applyBorder="1" applyAlignment="1">
      <alignment vertical="center" wrapText="1"/>
    </xf>
    <xf numFmtId="0" fontId="11" fillId="0" borderId="176" xfId="0" applyFont="1" applyBorder="1" applyAlignment="1">
      <alignment vertical="center"/>
    </xf>
    <xf numFmtId="4" fontId="12" fillId="0" borderId="176" xfId="0" applyNumberFormat="1" applyFont="1" applyBorder="1" applyAlignment="1">
      <alignment horizontal="right" vertical="center"/>
    </xf>
    <xf numFmtId="0" fontId="12" fillId="0" borderId="175" xfId="0" applyFont="1" applyBorder="1" applyAlignment="1">
      <alignment vertical="center"/>
    </xf>
    <xf numFmtId="3" fontId="12" fillId="0" borderId="157" xfId="0" applyNumberFormat="1" applyFont="1" applyBorder="1" applyAlignment="1">
      <alignment vertical="center"/>
    </xf>
    <xf numFmtId="0" fontId="11" fillId="0" borderId="170" xfId="0" applyFont="1" applyBorder="1" applyAlignment="1">
      <alignment vertical="center" wrapText="1"/>
    </xf>
    <xf numFmtId="0" fontId="11" fillId="0" borderId="157" xfId="0" applyFont="1" applyBorder="1" applyAlignment="1" applyProtection="1">
      <alignment horizontal="center" vertical="center"/>
      <protection locked="0"/>
    </xf>
    <xf numFmtId="4" fontId="11" fillId="0" borderId="157" xfId="0" applyNumberFormat="1" applyFont="1" applyBorder="1" applyAlignment="1" applyProtection="1">
      <alignment vertical="center"/>
      <protection locked="0"/>
    </xf>
    <xf numFmtId="4" fontId="11" fillId="0" borderId="176" xfId="0" applyNumberFormat="1" applyFont="1" applyBorder="1" applyAlignment="1" applyProtection="1">
      <alignment vertical="center"/>
      <protection locked="0"/>
    </xf>
    <xf numFmtId="49" fontId="12" fillId="0" borderId="21" xfId="0" applyNumberFormat="1" applyFont="1" applyBorder="1" applyAlignment="1">
      <alignment horizontal="center" vertical="center"/>
    </xf>
    <xf numFmtId="3" fontId="12" fillId="0" borderId="36" xfId="0" applyNumberFormat="1" applyFont="1" applyBorder="1" applyAlignment="1">
      <alignment vertical="center"/>
    </xf>
    <xf numFmtId="1" fontId="11" fillId="0" borderId="176" xfId="0" applyNumberFormat="1" applyFont="1" applyBorder="1" applyAlignment="1">
      <alignment horizontal="center" vertical="center"/>
    </xf>
    <xf numFmtId="3" fontId="12" fillId="0" borderId="44" xfId="0" applyNumberFormat="1" applyFont="1" applyBorder="1" applyAlignment="1">
      <alignment vertical="center" wrapText="1"/>
    </xf>
    <xf numFmtId="4" fontId="12" fillId="0" borderId="176" xfId="0" applyNumberFormat="1" applyFont="1" applyBorder="1" applyAlignment="1">
      <alignment vertical="center"/>
    </xf>
    <xf numFmtId="0" fontId="11" fillId="0" borderId="176" xfId="0" applyFont="1" applyBorder="1" applyAlignment="1" applyProtection="1">
      <alignment vertical="center"/>
      <protection locked="0"/>
    </xf>
    <xf numFmtId="4" fontId="11" fillId="0" borderId="171" xfId="0" applyNumberFormat="1" applyFont="1" applyBorder="1" applyAlignment="1">
      <alignment vertical="center"/>
    </xf>
    <xf numFmtId="3" fontId="11" fillId="0" borderId="157" xfId="0" applyNumberFormat="1" applyFont="1" applyBorder="1" applyAlignment="1">
      <alignment vertical="center"/>
    </xf>
    <xf numFmtId="0" fontId="11" fillId="0" borderId="169" xfId="0" applyFont="1" applyBorder="1" applyAlignment="1" applyProtection="1">
      <alignment vertical="center"/>
      <protection locked="0"/>
    </xf>
    <xf numFmtId="4" fontId="12" fillId="0" borderId="157" xfId="0" applyNumberFormat="1" applyFont="1" applyBorder="1" applyAlignment="1">
      <alignment vertical="center"/>
    </xf>
    <xf numFmtId="0" fontId="11" fillId="0" borderId="179" xfId="0" applyFont="1" applyBorder="1" applyAlignment="1">
      <alignment vertical="center"/>
    </xf>
    <xf numFmtId="4" fontId="12" fillId="0" borderId="178" xfId="1" applyNumberFormat="1" applyFont="1" applyFill="1" applyBorder="1" applyAlignment="1" applyProtection="1">
      <alignment horizontal="right" vertical="center"/>
      <protection locked="0"/>
    </xf>
    <xf numFmtId="4" fontId="12" fillId="0" borderId="12" xfId="1" applyNumberFormat="1" applyFont="1" applyFill="1" applyBorder="1" applyAlignment="1" applyProtection="1">
      <alignment horizontal="right" vertical="center"/>
      <protection locked="0"/>
    </xf>
    <xf numFmtId="4" fontId="12" fillId="4" borderId="160" xfId="1" applyNumberFormat="1" applyFont="1" applyFill="1" applyBorder="1" applyAlignment="1" applyProtection="1">
      <alignment horizontal="right" vertical="center"/>
      <protection locked="0"/>
    </xf>
    <xf numFmtId="3" fontId="12" fillId="0" borderId="178" xfId="0" applyNumberFormat="1" applyFont="1" applyBorder="1" applyAlignment="1" applyProtection="1">
      <alignment vertical="center"/>
      <protection locked="0"/>
    </xf>
    <xf numFmtId="1" fontId="11" fillId="0" borderId="4" xfId="0" applyNumberFormat="1" applyFont="1" applyFill="1" applyBorder="1" applyAlignment="1">
      <alignment vertical="center"/>
    </xf>
    <xf numFmtId="4" fontId="11" fillId="0" borderId="27" xfId="0" applyNumberFormat="1" applyFont="1" applyFill="1" applyBorder="1" applyAlignment="1">
      <alignment horizontal="right" vertical="center"/>
    </xf>
    <xf numFmtId="0" fontId="11" fillId="0" borderId="181" xfId="0" applyFont="1" applyBorder="1" applyAlignment="1">
      <alignment horizontal="center" vertical="center"/>
    </xf>
    <xf numFmtId="0" fontId="12" fillId="0" borderId="181" xfId="0" applyFont="1" applyBorder="1" applyAlignment="1">
      <alignment horizontal="center" vertical="center"/>
    </xf>
    <xf numFmtId="0" fontId="11" fillId="0" borderId="181" xfId="0" applyFont="1" applyBorder="1" applyAlignment="1">
      <alignment horizontal="left" vertical="center"/>
    </xf>
    <xf numFmtId="3" fontId="11" fillId="0" borderId="181" xfId="0" applyNumberFormat="1" applyFont="1" applyBorder="1" applyAlignment="1">
      <alignment horizontal="right" vertical="center"/>
    </xf>
    <xf numFmtId="4" fontId="11" fillId="0" borderId="181" xfId="0" applyNumberFormat="1" applyFont="1" applyBorder="1" applyAlignment="1">
      <alignment horizontal="right" vertical="center"/>
    </xf>
    <xf numFmtId="0" fontId="12" fillId="0" borderId="155" xfId="0" applyFont="1" applyBorder="1" applyAlignment="1">
      <alignment horizontal="center" vertical="center"/>
    </xf>
    <xf numFmtId="0" fontId="12" fillId="0" borderId="155" xfId="0" applyFont="1" applyBorder="1" applyAlignment="1">
      <alignment vertical="center" wrapText="1"/>
    </xf>
    <xf numFmtId="3" fontId="12" fillId="0" borderId="155" xfId="0" applyNumberFormat="1" applyFont="1" applyBorder="1" applyAlignment="1">
      <alignment horizontal="right" vertical="center"/>
    </xf>
    <xf numFmtId="4" fontId="12" fillId="0" borderId="155" xfId="0" applyNumberFormat="1" applyFont="1" applyBorder="1" applyAlignment="1">
      <alignment horizontal="right" vertical="center"/>
    </xf>
    <xf numFmtId="0" fontId="11" fillId="0" borderId="155" xfId="0" applyFont="1" applyBorder="1"/>
    <xf numFmtId="0" fontId="12" fillId="0" borderId="137" xfId="0" applyFont="1" applyBorder="1" applyAlignment="1">
      <alignment horizontal="center" vertical="center"/>
    </xf>
    <xf numFmtId="0" fontId="12" fillId="0" borderId="116" xfId="0" applyFont="1" applyBorder="1" applyAlignment="1">
      <alignment vertical="center"/>
    </xf>
    <xf numFmtId="4" fontId="12" fillId="0" borderId="183" xfId="1" applyNumberFormat="1" applyFont="1" applyFill="1" applyBorder="1" applyAlignment="1" applyProtection="1">
      <alignment vertical="center"/>
    </xf>
    <xf numFmtId="4" fontId="12" fillId="0" borderId="141" xfId="0" applyNumberFormat="1" applyFont="1" applyBorder="1" applyAlignment="1">
      <alignment vertical="center"/>
    </xf>
    <xf numFmtId="4" fontId="12" fillId="0" borderId="110" xfId="1" applyNumberFormat="1" applyFont="1" applyFill="1" applyBorder="1" applyAlignment="1" applyProtection="1">
      <alignment vertical="center"/>
    </xf>
    <xf numFmtId="0" fontId="11" fillId="4" borderId="184" xfId="0" applyFont="1" applyFill="1" applyBorder="1" applyAlignment="1" applyProtection="1">
      <alignment vertical="center"/>
      <protection locked="0"/>
    </xf>
    <xf numFmtId="4" fontId="11" fillId="0" borderId="186" xfId="1" applyNumberFormat="1" applyFont="1" applyFill="1" applyBorder="1" applyAlignment="1" applyProtection="1">
      <alignment vertical="center"/>
    </xf>
    <xf numFmtId="0" fontId="12" fillId="0" borderId="176" xfId="0" applyFont="1" applyBorder="1" applyAlignment="1">
      <alignment horizontal="center" vertical="center" wrapText="1"/>
    </xf>
    <xf numFmtId="3" fontId="12" fillId="0" borderId="176" xfId="0" applyNumberFormat="1" applyFont="1" applyBorder="1" applyAlignment="1">
      <alignment vertical="center" wrapText="1"/>
    </xf>
    <xf numFmtId="4" fontId="12" fillId="0" borderId="176" xfId="0" applyNumberFormat="1" applyFont="1" applyBorder="1" applyAlignment="1">
      <alignment horizontal="right" vertical="center" wrapText="1"/>
    </xf>
    <xf numFmtId="0" fontId="12" fillId="0" borderId="175" xfId="0" applyFont="1" applyBorder="1" applyAlignment="1">
      <alignment vertical="center" wrapText="1"/>
    </xf>
    <xf numFmtId="0" fontId="11" fillId="0" borderId="176" xfId="0" applyFont="1" applyBorder="1"/>
    <xf numFmtId="0" fontId="12" fillId="0" borderId="188" xfId="0" applyFont="1" applyBorder="1"/>
    <xf numFmtId="3" fontId="12" fillId="0" borderId="109" xfId="0" applyNumberFormat="1" applyFont="1" applyBorder="1"/>
    <xf numFmtId="0" fontId="12" fillId="0" borderId="177" xfId="0" applyFont="1" applyBorder="1" applyAlignment="1">
      <alignment vertical="center"/>
    </xf>
    <xf numFmtId="0" fontId="12" fillId="0" borderId="185" xfId="0" applyFont="1" applyBorder="1" applyAlignment="1">
      <alignment horizontal="center" vertical="center"/>
    </xf>
    <xf numFmtId="0" fontId="12" fillId="4" borderId="12" xfId="0" applyFont="1" applyFill="1" applyBorder="1" applyAlignment="1">
      <alignment vertical="center" wrapText="1"/>
    </xf>
    <xf numFmtId="0" fontId="12" fillId="4" borderId="44" xfId="0" applyFont="1" applyFill="1" applyBorder="1" applyAlignment="1">
      <alignment vertical="center" wrapText="1"/>
    </xf>
    <xf numFmtId="4" fontId="21" fillId="0" borderId="12" xfId="0" applyNumberFormat="1" applyFont="1" applyBorder="1" applyAlignment="1">
      <alignment vertical="center"/>
    </xf>
    <xf numFmtId="3" fontId="21" fillId="0" borderId="12" xfId="0" applyNumberFormat="1" applyFont="1" applyBorder="1" applyAlignment="1">
      <alignment vertical="center"/>
    </xf>
    <xf numFmtId="3" fontId="21" fillId="0" borderId="9" xfId="0" applyNumberFormat="1" applyFont="1" applyBorder="1" applyAlignment="1">
      <alignment vertical="center"/>
    </xf>
    <xf numFmtId="4" fontId="21" fillId="0" borderId="4" xfId="0" applyNumberFormat="1" applyFont="1" applyBorder="1" applyAlignment="1">
      <alignment horizontal="right" vertical="center"/>
    </xf>
    <xf numFmtId="4" fontId="21" fillId="0" borderId="11" xfId="0" applyNumberFormat="1" applyFont="1" applyBorder="1" applyAlignment="1">
      <alignment vertical="center"/>
    </xf>
    <xf numFmtId="4" fontId="21" fillId="0" borderId="21" xfId="0" applyNumberFormat="1" applyFont="1" applyBorder="1" applyAlignment="1">
      <alignment horizontal="right" vertical="center"/>
    </xf>
    <xf numFmtId="4" fontId="21" fillId="0" borderId="8" xfId="0" applyNumberFormat="1" applyFont="1" applyBorder="1" applyAlignment="1">
      <alignment vertical="center"/>
    </xf>
    <xf numFmtId="4" fontId="21" fillId="0" borderId="9" xfId="0" applyNumberFormat="1" applyFont="1" applyBorder="1" applyAlignment="1">
      <alignment horizontal="right" vertical="center"/>
    </xf>
    <xf numFmtId="4" fontId="21" fillId="0" borderId="4" xfId="0" applyNumberFormat="1" applyFont="1" applyBorder="1" applyAlignment="1">
      <alignment vertical="center"/>
    </xf>
    <xf numFmtId="4" fontId="11" fillId="0" borderId="185" xfId="0" applyNumberFormat="1" applyFont="1" applyBorder="1" applyAlignment="1">
      <alignment vertical="center"/>
    </xf>
    <xf numFmtId="4" fontId="11" fillId="0" borderId="185" xfId="0" applyNumberFormat="1" applyFont="1" applyBorder="1" applyAlignment="1">
      <alignment horizontal="right" vertical="center"/>
    </xf>
    <xf numFmtId="4" fontId="22" fillId="0" borderId="185" xfId="0" applyNumberFormat="1" applyFont="1" applyBorder="1" applyAlignment="1">
      <alignment vertical="center"/>
    </xf>
    <xf numFmtId="4" fontId="22" fillId="0" borderId="185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vertical="center"/>
    </xf>
    <xf numFmtId="4" fontId="21" fillId="0" borderId="13" xfId="0" applyNumberFormat="1" applyFont="1" applyBorder="1" applyAlignment="1">
      <alignment horizontal="right" vertical="center"/>
    </xf>
    <xf numFmtId="0" fontId="11" fillId="0" borderId="185" xfId="0" applyFont="1" applyBorder="1" applyAlignment="1">
      <alignment horizontal="center" vertical="center"/>
    </xf>
    <xf numFmtId="4" fontId="11" fillId="0" borderId="190" xfId="0" applyNumberFormat="1" applyFont="1" applyBorder="1" applyAlignment="1">
      <alignment vertical="center"/>
    </xf>
    <xf numFmtId="4" fontId="11" fillId="0" borderId="190" xfId="0" applyNumberFormat="1" applyFont="1" applyBorder="1" applyAlignment="1">
      <alignment horizontal="right" vertical="center"/>
    </xf>
    <xf numFmtId="3" fontId="11" fillId="0" borderId="190" xfId="0" applyNumberFormat="1" applyFont="1" applyBorder="1" applyAlignment="1">
      <alignment vertical="center"/>
    </xf>
    <xf numFmtId="4" fontId="21" fillId="0" borderId="44" xfId="0" applyNumberFormat="1" applyFont="1" applyBorder="1" applyAlignment="1">
      <alignment vertical="center"/>
    </xf>
    <xf numFmtId="4" fontId="12" fillId="0" borderId="193" xfId="0" applyNumberFormat="1" applyFont="1" applyBorder="1" applyAlignment="1">
      <alignment horizontal="right" vertical="center"/>
    </xf>
    <xf numFmtId="0" fontId="11" fillId="0" borderId="185" xfId="0" applyFont="1" applyBorder="1" applyAlignment="1">
      <alignment vertical="center"/>
    </xf>
    <xf numFmtId="4" fontId="21" fillId="4" borderId="12" xfId="0" applyNumberFormat="1" applyFont="1" applyFill="1" applyBorder="1" applyAlignment="1">
      <alignment horizontal="right" vertical="center"/>
    </xf>
    <xf numFmtId="49" fontId="12" fillId="0" borderId="21" xfId="0" applyNumberFormat="1" applyFont="1" applyBorder="1" applyAlignment="1" applyProtection="1">
      <alignment vertical="center"/>
      <protection locked="0"/>
    </xf>
    <xf numFmtId="0" fontId="12" fillId="0" borderId="193" xfId="0" applyFont="1" applyBorder="1"/>
    <xf numFmtId="0" fontId="12" fillId="0" borderId="194" xfId="0" applyFont="1" applyBorder="1" applyAlignment="1">
      <alignment vertical="center"/>
    </xf>
    <xf numFmtId="0" fontId="11" fillId="0" borderId="190" xfId="0" applyFont="1" applyBorder="1" applyAlignment="1">
      <alignment horizontal="center" vertical="center"/>
    </xf>
    <xf numFmtId="0" fontId="11" fillId="0" borderId="191" xfId="0" applyFont="1" applyBorder="1" applyAlignment="1">
      <alignment vertical="center" wrapText="1"/>
    </xf>
    <xf numFmtId="0" fontId="12" fillId="0" borderId="194" xfId="0" applyFont="1" applyBorder="1" applyAlignment="1">
      <alignment vertical="center" wrapText="1"/>
    </xf>
    <xf numFmtId="1" fontId="11" fillId="0" borderId="131" xfId="0" applyNumberFormat="1" applyFont="1" applyBorder="1" applyAlignment="1" applyProtection="1">
      <alignment horizontal="center" vertical="center"/>
      <protection locked="0"/>
    </xf>
    <xf numFmtId="3" fontId="11" fillId="0" borderId="185" xfId="0" applyNumberFormat="1" applyFont="1" applyBorder="1" applyAlignment="1">
      <alignment vertical="center"/>
    </xf>
    <xf numFmtId="0" fontId="11" fillId="0" borderId="185" xfId="0" applyFont="1" applyBorder="1"/>
    <xf numFmtId="0" fontId="12" fillId="0" borderId="193" xfId="0" applyFont="1" applyBorder="1" applyAlignment="1">
      <alignment horizontal="center" vertical="center"/>
    </xf>
    <xf numFmtId="0" fontId="12" fillId="0" borderId="193" xfId="0" applyFont="1" applyBorder="1" applyAlignment="1">
      <alignment vertical="center" wrapText="1"/>
    </xf>
    <xf numFmtId="3" fontId="12" fillId="0" borderId="193" xfId="0" applyNumberFormat="1" applyFont="1" applyBorder="1" applyAlignment="1">
      <alignment vertical="center"/>
    </xf>
    <xf numFmtId="4" fontId="12" fillId="0" borderId="193" xfId="0" applyNumberFormat="1" applyFont="1" applyBorder="1" applyAlignment="1" applyProtection="1">
      <alignment horizontal="right" vertical="center"/>
      <protection locked="0"/>
    </xf>
    <xf numFmtId="4" fontId="21" fillId="0" borderId="44" xfId="0" applyNumberFormat="1" applyFont="1" applyBorder="1" applyAlignment="1">
      <alignment horizontal="right" vertical="center"/>
    </xf>
    <xf numFmtId="3" fontId="12" fillId="0" borderId="193" xfId="0" applyNumberFormat="1" applyFont="1" applyBorder="1" applyAlignment="1">
      <alignment vertical="center" wrapText="1"/>
    </xf>
    <xf numFmtId="4" fontId="22" fillId="0" borderId="7" xfId="0" applyNumberFormat="1" applyFont="1" applyBorder="1" applyAlignment="1">
      <alignment horizontal="right" vertical="center"/>
    </xf>
    <xf numFmtId="3" fontId="21" fillId="0" borderId="12" xfId="0" applyNumberFormat="1" applyFont="1" applyBorder="1" applyAlignment="1" applyProtection="1">
      <alignment vertical="center"/>
      <protection locked="0"/>
    </xf>
    <xf numFmtId="4" fontId="21" fillId="0" borderId="12" xfId="0" applyNumberFormat="1" applyFont="1" applyBorder="1" applyAlignment="1" applyProtection="1">
      <alignment horizontal="right" vertical="center"/>
      <protection locked="0"/>
    </xf>
    <xf numFmtId="0" fontId="12" fillId="0" borderId="194" xfId="0" applyFont="1" applyBorder="1"/>
    <xf numFmtId="3" fontId="22" fillId="0" borderId="181" xfId="0" applyNumberFormat="1" applyFont="1" applyBorder="1" applyAlignment="1">
      <alignment horizontal="right" vertical="center"/>
    </xf>
    <xf numFmtId="4" fontId="22" fillId="0" borderId="181" xfId="0" applyNumberFormat="1" applyFont="1" applyBorder="1" applyAlignment="1">
      <alignment horizontal="right" vertical="center"/>
    </xf>
    <xf numFmtId="0" fontId="22" fillId="0" borderId="182" xfId="0" applyFont="1" applyBorder="1" applyAlignment="1">
      <alignment horizontal="center" vertical="center"/>
    </xf>
    <xf numFmtId="3" fontId="21" fillId="0" borderId="155" xfId="0" applyNumberFormat="1" applyFont="1" applyBorder="1" applyAlignment="1">
      <alignment horizontal="right" vertical="center"/>
    </xf>
    <xf numFmtId="4" fontId="21" fillId="0" borderId="155" xfId="0" applyNumberFormat="1" applyFont="1" applyBorder="1" applyAlignment="1">
      <alignment horizontal="right" vertical="center"/>
    </xf>
    <xf numFmtId="0" fontId="21" fillId="0" borderId="145" xfId="0" applyFont="1" applyBorder="1" applyAlignment="1">
      <alignment horizontal="center" vertical="center"/>
    </xf>
    <xf numFmtId="3" fontId="21" fillId="0" borderId="43" xfId="0" applyNumberFormat="1" applyFont="1" applyBorder="1" applyAlignment="1">
      <alignment horizontal="right" vertical="center"/>
    </xf>
    <xf numFmtId="4" fontId="12" fillId="0" borderId="82" xfId="0" applyNumberFormat="1" applyFont="1" applyBorder="1" applyAlignment="1">
      <alignment horizontal="right" vertical="center"/>
    </xf>
    <xf numFmtId="0" fontId="21" fillId="0" borderId="194" xfId="0" applyFont="1" applyBorder="1" applyAlignment="1">
      <alignment vertical="center"/>
    </xf>
    <xf numFmtId="4" fontId="22" fillId="0" borderId="57" xfId="0" applyNumberFormat="1" applyFont="1" applyBorder="1" applyAlignment="1">
      <alignment horizontal="right" vertical="center"/>
    </xf>
    <xf numFmtId="0" fontId="11" fillId="0" borderId="190" xfId="0" applyFont="1" applyBorder="1" applyAlignment="1">
      <alignment vertical="center"/>
    </xf>
    <xf numFmtId="0" fontId="12" fillId="0" borderId="190" xfId="0" applyFont="1" applyBorder="1" applyAlignment="1">
      <alignment horizontal="center" vertical="center"/>
    </xf>
    <xf numFmtId="4" fontId="11" fillId="0" borderId="193" xfId="0" applyNumberFormat="1" applyFont="1" applyBorder="1" applyAlignment="1">
      <alignment horizontal="right"/>
    </xf>
    <xf numFmtId="0" fontId="11" fillId="0" borderId="191" xfId="0" applyFont="1" applyBorder="1" applyAlignment="1">
      <alignment vertical="center"/>
    </xf>
    <xf numFmtId="4" fontId="12" fillId="0" borderId="193" xfId="0" applyNumberFormat="1" applyFont="1" applyBorder="1" applyAlignment="1">
      <alignment horizontal="right"/>
    </xf>
    <xf numFmtId="3" fontId="21" fillId="0" borderId="9" xfId="0" applyNumberFormat="1" applyFont="1" applyBorder="1" applyAlignment="1" applyProtection="1">
      <alignment vertical="center"/>
      <protection locked="0"/>
    </xf>
    <xf numFmtId="4" fontId="21" fillId="0" borderId="9" xfId="0" applyNumberFormat="1" applyFont="1" applyBorder="1" applyAlignment="1" applyProtection="1">
      <alignment horizontal="right" vertical="center"/>
      <protection locked="0"/>
    </xf>
    <xf numFmtId="3" fontId="22" fillId="0" borderId="10" xfId="0" applyNumberFormat="1" applyFont="1" applyBorder="1" applyAlignment="1" applyProtection="1">
      <alignment vertical="center"/>
      <protection locked="0"/>
    </xf>
    <xf numFmtId="4" fontId="22" fillId="0" borderId="10" xfId="0" applyNumberFormat="1" applyFont="1" applyBorder="1" applyAlignment="1" applyProtection="1">
      <alignment horizontal="right" vertical="center"/>
      <protection locked="0"/>
    </xf>
    <xf numFmtId="4" fontId="22" fillId="0" borderId="131" xfId="0" applyNumberFormat="1" applyFont="1" applyBorder="1" applyAlignment="1" applyProtection="1">
      <alignment horizontal="right" vertical="center"/>
      <protection locked="0"/>
    </xf>
    <xf numFmtId="4" fontId="21" fillId="0" borderId="89" xfId="0" applyNumberFormat="1" applyFont="1" applyBorder="1" applyAlignment="1" applyProtection="1">
      <alignment horizontal="right" vertical="center"/>
      <protection locked="0"/>
    </xf>
    <xf numFmtId="4" fontId="21" fillId="0" borderId="139" xfId="0" applyNumberFormat="1" applyFont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4" fontId="11" fillId="0" borderId="192" xfId="0" applyNumberFormat="1" applyFont="1" applyBorder="1" applyAlignment="1" applyProtection="1">
      <alignment horizontal="right" vertical="center"/>
      <protection locked="0"/>
    </xf>
    <xf numFmtId="4" fontId="12" fillId="0" borderId="21" xfId="1" applyNumberFormat="1" applyFont="1" applyFill="1" applyBorder="1" applyAlignment="1" applyProtection="1">
      <alignment horizontal="right" vertical="center"/>
      <protection locked="0"/>
    </xf>
    <xf numFmtId="3" fontId="12" fillId="0" borderId="117" xfId="0" applyNumberFormat="1" applyFont="1" applyBorder="1" applyAlignment="1">
      <alignment vertical="center"/>
    </xf>
    <xf numFmtId="4" fontId="11" fillId="0" borderId="190" xfId="1" applyNumberFormat="1" applyFont="1" applyFill="1" applyBorder="1" applyAlignment="1" applyProtection="1">
      <alignment horizontal="right" vertical="center"/>
      <protection locked="0"/>
    </xf>
    <xf numFmtId="4" fontId="11" fillId="0" borderId="190" xfId="0" applyNumberFormat="1" applyFont="1" applyBorder="1" applyAlignment="1" applyProtection="1">
      <alignment horizontal="right" vertical="center"/>
      <protection locked="0"/>
    </xf>
    <xf numFmtId="0" fontId="12" fillId="0" borderId="190" xfId="0" applyFont="1" applyBorder="1" applyAlignment="1" applyProtection="1">
      <alignment horizontal="center" vertical="center"/>
      <protection locked="0"/>
    </xf>
    <xf numFmtId="0" fontId="11" fillId="0" borderId="190" xfId="0" applyFont="1" applyBorder="1" applyAlignment="1" applyProtection="1">
      <alignment vertical="center"/>
      <protection locked="0"/>
    </xf>
    <xf numFmtId="0" fontId="12" fillId="0" borderId="191" xfId="0" applyFont="1" applyBorder="1" applyAlignment="1" applyProtection="1">
      <alignment vertical="center"/>
      <protection locked="0"/>
    </xf>
    <xf numFmtId="0" fontId="12" fillId="0" borderId="193" xfId="0" applyFont="1" applyBorder="1" applyAlignment="1" applyProtection="1">
      <alignment horizontal="center" vertical="center"/>
      <protection locked="0"/>
    </xf>
    <xf numFmtId="4" fontId="12" fillId="0" borderId="193" xfId="0" applyNumberFormat="1" applyFont="1" applyBorder="1" applyAlignment="1" applyProtection="1">
      <alignment vertical="center"/>
      <protection locked="0"/>
    </xf>
    <xf numFmtId="4" fontId="12" fillId="0" borderId="193" xfId="1" applyNumberFormat="1" applyFont="1" applyFill="1" applyBorder="1" applyAlignment="1" applyProtection="1">
      <alignment horizontal="right" vertical="center"/>
      <protection locked="0"/>
    </xf>
    <xf numFmtId="0" fontId="12" fillId="0" borderId="194" xfId="0" applyFont="1" applyBorder="1" applyAlignment="1" applyProtection="1">
      <alignment vertical="center"/>
      <protection locked="0"/>
    </xf>
    <xf numFmtId="4" fontId="12" fillId="0" borderId="44" xfId="1" applyNumberFormat="1" applyFont="1" applyFill="1" applyBorder="1" applyAlignment="1" applyProtection="1">
      <alignment horizontal="right" vertical="center"/>
      <protection locked="0"/>
    </xf>
    <xf numFmtId="0" fontId="11" fillId="0" borderId="190" xfId="0" applyFont="1" applyBorder="1" applyAlignment="1" applyProtection="1">
      <alignment horizontal="center" vertical="center"/>
      <protection locked="0"/>
    </xf>
    <xf numFmtId="4" fontId="11" fillId="0" borderId="190" xfId="1" applyNumberFormat="1" applyFont="1" applyFill="1" applyBorder="1" applyAlignment="1" applyProtection="1">
      <alignment vertical="center"/>
      <protection locked="0"/>
    </xf>
    <xf numFmtId="0" fontId="11" fillId="0" borderId="191" xfId="0" applyFont="1" applyBorder="1" applyAlignment="1" applyProtection="1">
      <alignment vertical="center"/>
      <protection locked="0"/>
    </xf>
    <xf numFmtId="0" fontId="12" fillId="0" borderId="181" xfId="0" applyFont="1" applyBorder="1" applyAlignment="1" applyProtection="1">
      <alignment horizontal="center" vertical="center"/>
      <protection locked="0"/>
    </xf>
    <xf numFmtId="3" fontId="11" fillId="0" borderId="190" xfId="0" applyNumberFormat="1" applyFont="1" applyBorder="1" applyAlignment="1" applyProtection="1">
      <alignment vertical="center"/>
      <protection locked="0"/>
    </xf>
    <xf numFmtId="4" fontId="12" fillId="0" borderId="193" xfId="1" applyNumberFormat="1" applyFont="1" applyFill="1" applyBorder="1" applyAlignment="1" applyProtection="1">
      <alignment vertical="center"/>
      <protection locked="0"/>
    </xf>
    <xf numFmtId="3" fontId="12" fillId="0" borderId="193" xfId="0" applyNumberFormat="1" applyFont="1" applyBorder="1" applyAlignment="1" applyProtection="1">
      <alignment vertical="center"/>
      <protection locked="0"/>
    </xf>
    <xf numFmtId="4" fontId="11" fillId="0" borderId="190" xfId="0" applyNumberFormat="1" applyFont="1" applyBorder="1" applyAlignment="1" applyProtection="1">
      <alignment vertical="center"/>
      <protection locked="0"/>
    </xf>
    <xf numFmtId="3" fontId="12" fillId="0" borderId="42" xfId="0" applyNumberFormat="1" applyFont="1" applyBorder="1" applyAlignment="1" applyProtection="1">
      <alignment vertical="center"/>
      <protection locked="0"/>
    </xf>
    <xf numFmtId="3" fontId="12" fillId="0" borderId="176" xfId="0" applyNumberFormat="1" applyFont="1" applyBorder="1" applyAlignment="1" applyProtection="1">
      <alignment vertical="center"/>
      <protection locked="0"/>
    </xf>
    <xf numFmtId="4" fontId="21" fillId="0" borderId="21" xfId="0" applyNumberFormat="1" applyFont="1" applyBorder="1" applyAlignment="1" applyProtection="1">
      <alignment horizontal="right" vertical="center"/>
      <protection locked="0"/>
    </xf>
    <xf numFmtId="1" fontId="11" fillId="0" borderId="190" xfId="0" applyNumberFormat="1" applyFont="1" applyBorder="1" applyAlignment="1" applyProtection="1">
      <alignment horizontal="center" vertical="center"/>
      <protection locked="0"/>
    </xf>
    <xf numFmtId="0" fontId="12" fillId="0" borderId="192" xfId="0" applyFont="1" applyBorder="1" applyAlignment="1" applyProtection="1">
      <alignment horizontal="center" vertical="center"/>
      <protection locked="0"/>
    </xf>
    <xf numFmtId="0" fontId="12" fillId="0" borderId="185" xfId="0" applyFont="1" applyBorder="1" applyAlignment="1" applyProtection="1">
      <alignment horizontal="center" vertical="center"/>
      <protection locked="0"/>
    </xf>
    <xf numFmtId="0" fontId="11" fillId="0" borderId="185" xfId="0" applyFont="1" applyBorder="1" applyAlignment="1" applyProtection="1">
      <alignment vertical="center" wrapText="1"/>
      <protection locked="0"/>
    </xf>
    <xf numFmtId="4" fontId="11" fillId="0" borderId="185" xfId="0" applyNumberFormat="1" applyFont="1" applyBorder="1" applyAlignment="1" applyProtection="1">
      <alignment vertical="center"/>
      <protection locked="0"/>
    </xf>
    <xf numFmtId="4" fontId="11" fillId="0" borderId="185" xfId="0" applyNumberFormat="1" applyFont="1" applyBorder="1" applyAlignment="1" applyProtection="1">
      <alignment horizontal="right" vertical="center"/>
      <protection locked="0"/>
    </xf>
    <xf numFmtId="0" fontId="11" fillId="0" borderId="192" xfId="0" applyFont="1" applyBorder="1" applyAlignment="1" applyProtection="1">
      <alignment vertical="center"/>
      <protection locked="0"/>
    </xf>
    <xf numFmtId="4" fontId="21" fillId="0" borderId="110" xfId="0" applyNumberFormat="1" applyFont="1" applyBorder="1" applyAlignment="1">
      <alignment horizontal="right" vertical="center"/>
    </xf>
    <xf numFmtId="3" fontId="21" fillId="0" borderId="110" xfId="0" applyNumberFormat="1" applyFont="1" applyBorder="1" applyAlignment="1">
      <alignment vertical="center"/>
    </xf>
    <xf numFmtId="0" fontId="21" fillId="0" borderId="110" xfId="0" applyFont="1" applyBorder="1" applyAlignment="1">
      <alignment vertical="center"/>
    </xf>
    <xf numFmtId="0" fontId="12" fillId="0" borderId="193" xfId="0" applyFont="1" applyBorder="1" applyAlignment="1">
      <alignment vertical="center"/>
    </xf>
    <xf numFmtId="0" fontId="12" fillId="0" borderId="195" xfId="0" applyFont="1" applyBorder="1" applyAlignment="1">
      <alignment horizontal="center" vertical="center"/>
    </xf>
    <xf numFmtId="0" fontId="12" fillId="0" borderId="116" xfId="0" applyFont="1" applyBorder="1" applyAlignment="1">
      <alignment vertical="center" wrapText="1"/>
    </xf>
    <xf numFmtId="0" fontId="11" fillId="0" borderId="196" xfId="0" applyFont="1" applyBorder="1" applyAlignment="1">
      <alignment vertical="center"/>
    </xf>
    <xf numFmtId="0" fontId="11" fillId="0" borderId="190" xfId="0" applyFont="1" applyBorder="1"/>
    <xf numFmtId="0" fontId="11" fillId="0" borderId="181" xfId="0" applyFont="1" applyBorder="1" applyAlignment="1" applyProtection="1">
      <alignment vertical="center"/>
      <protection locked="0"/>
    </xf>
    <xf numFmtId="0" fontId="11" fillId="0" borderId="157" xfId="0" applyFont="1" applyBorder="1" applyAlignment="1">
      <alignment vertical="center"/>
    </xf>
    <xf numFmtId="0" fontId="12" fillId="0" borderId="197" xfId="0" applyFont="1" applyBorder="1" applyAlignment="1">
      <alignment horizontal="center" vertical="center"/>
    </xf>
    <xf numFmtId="4" fontId="12" fillId="0" borderId="198" xfId="0" applyNumberFormat="1" applyFont="1" applyBorder="1" applyAlignment="1">
      <alignment vertical="center"/>
    </xf>
    <xf numFmtId="4" fontId="21" fillId="0" borderId="189" xfId="0" applyNumberFormat="1" applyFont="1" applyBorder="1" applyAlignment="1">
      <alignment horizontal="right" vertical="center"/>
    </xf>
    <xf numFmtId="0" fontId="12" fillId="0" borderId="199" xfId="0" applyFont="1" applyBorder="1"/>
    <xf numFmtId="3" fontId="11" fillId="0" borderId="190" xfId="0" applyNumberFormat="1" applyFont="1" applyBorder="1"/>
    <xf numFmtId="0" fontId="11" fillId="0" borderId="191" xfId="0" applyFont="1" applyBorder="1"/>
    <xf numFmtId="3" fontId="11" fillId="0" borderId="190" xfId="0" applyNumberFormat="1" applyFont="1" applyBorder="1" applyAlignment="1">
      <alignment vertical="center" wrapText="1"/>
    </xf>
    <xf numFmtId="4" fontId="11" fillId="0" borderId="190" xfId="0" applyNumberFormat="1" applyFont="1" applyBorder="1" applyAlignment="1">
      <alignment horizontal="right" vertical="center" wrapText="1"/>
    </xf>
    <xf numFmtId="4" fontId="12" fillId="0" borderId="193" xfId="0" applyNumberFormat="1" applyFont="1" applyBorder="1" applyAlignment="1">
      <alignment horizontal="right" vertical="center" wrapText="1"/>
    </xf>
    <xf numFmtId="4" fontId="11" fillId="0" borderId="185" xfId="1" applyNumberFormat="1" applyFont="1" applyFill="1" applyBorder="1" applyAlignment="1" applyProtection="1">
      <alignment horizontal="right" vertical="center"/>
    </xf>
    <xf numFmtId="49" fontId="11" fillId="0" borderId="185" xfId="0" applyNumberFormat="1" applyFont="1" applyBorder="1" applyAlignment="1">
      <alignment horizontal="center" vertical="center"/>
    </xf>
    <xf numFmtId="3" fontId="12" fillId="0" borderId="185" xfId="0" applyNumberFormat="1" applyFont="1" applyBorder="1" applyAlignment="1">
      <alignment horizontal="center" vertical="center"/>
    </xf>
    <xf numFmtId="4" fontId="12" fillId="0" borderId="185" xfId="0" applyNumberFormat="1" applyFont="1" applyBorder="1" applyAlignment="1">
      <alignment vertical="center"/>
    </xf>
    <xf numFmtId="3" fontId="11" fillId="0" borderId="174" xfId="0" applyNumberFormat="1" applyFont="1" applyBorder="1" applyAlignment="1">
      <alignment vertical="center"/>
    </xf>
    <xf numFmtId="0" fontId="12" fillId="0" borderId="13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center" vertical="center"/>
    </xf>
    <xf numFmtId="4" fontId="22" fillId="0" borderId="190" xfId="0" applyNumberFormat="1" applyFont="1" applyBorder="1" applyAlignment="1">
      <alignment horizontal="right" vertical="center"/>
    </xf>
    <xf numFmtId="4" fontId="12" fillId="0" borderId="135" xfId="1" applyNumberFormat="1" applyFont="1" applyFill="1" applyBorder="1" applyAlignment="1" applyProtection="1">
      <alignment horizontal="right" vertical="center"/>
    </xf>
    <xf numFmtId="4" fontId="21" fillId="0" borderId="135" xfId="0" applyNumberFormat="1" applyFont="1" applyBorder="1" applyAlignment="1">
      <alignment horizontal="right" vertical="center"/>
    </xf>
    <xf numFmtId="4" fontId="21" fillId="0" borderId="201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vertical="center" wrapText="1"/>
    </xf>
    <xf numFmtId="3" fontId="12" fillId="0" borderId="14" xfId="0" applyNumberFormat="1" applyFont="1" applyFill="1" applyBorder="1" applyAlignment="1">
      <alignment vertical="center"/>
    </xf>
    <xf numFmtId="4" fontId="21" fillId="0" borderId="193" xfId="0" applyNumberFormat="1" applyFont="1" applyBorder="1" applyAlignment="1">
      <alignment horizontal="right" vertical="center"/>
    </xf>
    <xf numFmtId="4" fontId="12" fillId="0" borderId="181" xfId="1" applyNumberFormat="1" applyFont="1" applyFill="1" applyBorder="1" applyAlignment="1" applyProtection="1">
      <alignment horizontal="right" vertical="center"/>
    </xf>
    <xf numFmtId="4" fontId="12" fillId="0" borderId="181" xfId="1" applyNumberFormat="1" applyFont="1" applyFill="1" applyBorder="1" applyAlignment="1" applyProtection="1">
      <alignment vertical="center"/>
    </xf>
    <xf numFmtId="3" fontId="12" fillId="0" borderId="181" xfId="0" applyNumberFormat="1" applyFont="1" applyBorder="1" applyAlignment="1">
      <alignment horizontal="right" vertical="center"/>
    </xf>
    <xf numFmtId="4" fontId="12" fillId="0" borderId="181" xfId="0" applyNumberFormat="1" applyFont="1" applyBorder="1" applyAlignment="1">
      <alignment vertical="center"/>
    </xf>
    <xf numFmtId="0" fontId="12" fillId="0" borderId="182" xfId="0" applyFont="1" applyBorder="1" applyAlignment="1">
      <alignment vertical="center"/>
    </xf>
    <xf numFmtId="4" fontId="11" fillId="0" borderId="203" xfId="1" applyNumberFormat="1" applyFont="1" applyFill="1" applyBorder="1" applyAlignment="1" applyProtection="1">
      <alignment vertical="center"/>
    </xf>
    <xf numFmtId="0" fontId="12" fillId="0" borderId="208" xfId="0" applyFont="1" applyBorder="1" applyAlignment="1">
      <alignment horizontal="center"/>
    </xf>
    <xf numFmtId="4" fontId="12" fillId="0" borderId="157" xfId="0" applyNumberFormat="1" applyFont="1" applyBorder="1" applyAlignment="1" applyProtection="1">
      <alignment vertical="center"/>
      <protection locked="0"/>
    </xf>
    <xf numFmtId="4" fontId="12" fillId="0" borderId="157" xfId="0" applyNumberFormat="1" applyFont="1" applyBorder="1" applyAlignment="1" applyProtection="1">
      <alignment horizontal="right" vertical="center"/>
      <protection locked="0"/>
    </xf>
    <xf numFmtId="3" fontId="12" fillId="0" borderId="157" xfId="0" applyNumberFormat="1" applyFont="1" applyBorder="1" applyAlignment="1" applyProtection="1">
      <alignment vertical="center"/>
      <protection locked="0"/>
    </xf>
    <xf numFmtId="4" fontId="21" fillId="0" borderId="44" xfId="0" applyNumberFormat="1" applyFont="1" applyBorder="1" applyAlignment="1" applyProtection="1">
      <alignment horizontal="right" vertical="center"/>
      <protection locked="0"/>
    </xf>
    <xf numFmtId="3" fontId="21" fillId="0" borderId="4" xfId="0" applyNumberFormat="1" applyFont="1" applyBorder="1" applyAlignment="1" applyProtection="1">
      <alignment vertical="center"/>
      <protection locked="0"/>
    </xf>
    <xf numFmtId="4" fontId="21" fillId="0" borderId="4" xfId="0" applyNumberFormat="1" applyFont="1" applyBorder="1" applyAlignment="1" applyProtection="1">
      <alignment horizontal="right" vertical="center"/>
      <protection locked="0"/>
    </xf>
    <xf numFmtId="1" fontId="11" fillId="0" borderId="190" xfId="0" applyNumberFormat="1" applyFont="1" applyBorder="1" applyAlignment="1">
      <alignment horizontal="center" vertical="center"/>
    </xf>
    <xf numFmtId="0" fontId="12" fillId="0" borderId="181" xfId="0" applyFont="1" applyBorder="1" applyAlignment="1">
      <alignment vertical="center"/>
    </xf>
    <xf numFmtId="1" fontId="12" fillId="0" borderId="190" xfId="0" applyNumberFormat="1" applyFont="1" applyBorder="1" applyAlignment="1">
      <alignment horizontal="center"/>
    </xf>
    <xf numFmtId="4" fontId="11" fillId="0" borderId="190" xfId="0" applyNumberFormat="1" applyFont="1" applyBorder="1"/>
    <xf numFmtId="4" fontId="11" fillId="0" borderId="190" xfId="0" applyNumberFormat="1" applyFont="1" applyBorder="1" applyAlignment="1">
      <alignment horizontal="right"/>
    </xf>
    <xf numFmtId="1" fontId="12" fillId="0" borderId="135" xfId="0" applyNumberFormat="1" applyFont="1" applyBorder="1" applyAlignment="1">
      <alignment horizontal="center"/>
    </xf>
    <xf numFmtId="0" fontId="12" fillId="0" borderId="135" xfId="0" applyFont="1" applyBorder="1" applyAlignment="1">
      <alignment vertical="center"/>
    </xf>
    <xf numFmtId="4" fontId="12" fillId="0" borderId="135" xfId="0" applyNumberFormat="1" applyFont="1" applyBorder="1"/>
    <xf numFmtId="4" fontId="12" fillId="0" borderId="135" xfId="0" applyNumberFormat="1" applyFont="1" applyBorder="1" applyAlignment="1">
      <alignment horizontal="right"/>
    </xf>
    <xf numFmtId="3" fontId="12" fillId="0" borderId="135" xfId="0" applyNumberFormat="1" applyFont="1" applyBorder="1"/>
    <xf numFmtId="4" fontId="12" fillId="0" borderId="201" xfId="0" applyNumberFormat="1" applyFont="1" applyBorder="1" applyAlignment="1">
      <alignment horizontal="right"/>
    </xf>
    <xf numFmtId="0" fontId="12" fillId="0" borderId="134" xfId="0" applyFont="1" applyBorder="1"/>
    <xf numFmtId="0" fontId="12" fillId="0" borderId="154" xfId="0" applyFont="1" applyBorder="1" applyAlignment="1">
      <alignment vertical="center"/>
    </xf>
    <xf numFmtId="0" fontId="12" fillId="0" borderId="210" xfId="0" applyFont="1" applyBorder="1" applyAlignment="1">
      <alignment horizontal="center" vertical="center"/>
    </xf>
    <xf numFmtId="0" fontId="12" fillId="0" borderId="210" xfId="0" applyFont="1" applyBorder="1" applyAlignment="1">
      <alignment vertical="center"/>
    </xf>
    <xf numFmtId="4" fontId="12" fillId="0" borderId="209" xfId="0" applyNumberFormat="1" applyFont="1" applyBorder="1" applyAlignment="1">
      <alignment vertical="center"/>
    </xf>
    <xf numFmtId="3" fontId="21" fillId="0" borderId="210" xfId="0" applyNumberFormat="1" applyFont="1" applyBorder="1" applyAlignment="1">
      <alignment vertical="center"/>
    </xf>
    <xf numFmtId="4" fontId="21" fillId="0" borderId="210" xfId="0" applyNumberFormat="1" applyFont="1" applyBorder="1" applyAlignment="1">
      <alignment horizontal="right" vertical="center"/>
    </xf>
    <xf numFmtId="0" fontId="21" fillId="0" borderId="210" xfId="0" applyFont="1" applyBorder="1" applyAlignment="1">
      <alignment vertical="center"/>
    </xf>
    <xf numFmtId="3" fontId="21" fillId="0" borderId="44" xfId="0" applyNumberFormat="1" applyFont="1" applyBorder="1" applyAlignment="1">
      <alignment vertical="center"/>
    </xf>
    <xf numFmtId="0" fontId="12" fillId="0" borderId="211" xfId="0" applyFont="1" applyBorder="1" applyAlignment="1">
      <alignment horizontal="center" vertical="center"/>
    </xf>
    <xf numFmtId="49" fontId="12" fillId="0" borderId="211" xfId="0" applyNumberFormat="1" applyFont="1" applyBorder="1" applyAlignment="1">
      <alignment vertical="center"/>
    </xf>
    <xf numFmtId="3" fontId="12" fillId="0" borderId="211" xfId="0" applyNumberFormat="1" applyFont="1" applyBorder="1" applyAlignment="1">
      <alignment vertical="center"/>
    </xf>
    <xf numFmtId="4" fontId="12" fillId="0" borderId="211" xfId="0" applyNumberFormat="1" applyFont="1" applyBorder="1" applyAlignment="1">
      <alignment horizontal="right" vertical="center"/>
    </xf>
    <xf numFmtId="0" fontId="12" fillId="0" borderId="212" xfId="0" applyFont="1" applyBorder="1" applyAlignment="1">
      <alignment vertical="center"/>
    </xf>
    <xf numFmtId="0" fontId="12" fillId="0" borderId="213" xfId="0" applyFont="1" applyBorder="1" applyAlignment="1">
      <alignment horizontal="center" vertical="center"/>
    </xf>
    <xf numFmtId="0" fontId="12" fillId="0" borderId="214" xfId="0" applyFont="1" applyBorder="1" applyAlignment="1">
      <alignment horizontal="center" vertical="center"/>
    </xf>
    <xf numFmtId="0" fontId="11" fillId="0" borderId="214" xfId="0" applyFont="1" applyBorder="1" applyAlignment="1">
      <alignment vertical="center"/>
    </xf>
    <xf numFmtId="3" fontId="11" fillId="0" borderId="214" xfId="0" applyNumberFormat="1" applyFont="1" applyBorder="1" applyAlignment="1">
      <alignment vertical="center"/>
    </xf>
    <xf numFmtId="4" fontId="11" fillId="0" borderId="214" xfId="0" applyNumberFormat="1" applyFont="1" applyBorder="1" applyAlignment="1">
      <alignment horizontal="right" vertical="center"/>
    </xf>
    <xf numFmtId="0" fontId="11" fillId="0" borderId="215" xfId="0" applyFont="1" applyBorder="1" applyAlignment="1">
      <alignment vertical="center"/>
    </xf>
    <xf numFmtId="0" fontId="11" fillId="0" borderId="213" xfId="0" applyFont="1" applyBorder="1" applyAlignment="1">
      <alignment horizontal="center" vertical="center"/>
    </xf>
    <xf numFmtId="0" fontId="11" fillId="0" borderId="213" xfId="0" applyFont="1" applyBorder="1" applyAlignment="1">
      <alignment vertical="center"/>
    </xf>
    <xf numFmtId="3" fontId="11" fillId="0" borderId="213" xfId="1" applyNumberFormat="1" applyFont="1" applyFill="1" applyBorder="1" applyAlignment="1" applyProtection="1">
      <alignment vertical="center"/>
    </xf>
    <xf numFmtId="4" fontId="11" fillId="0" borderId="216" xfId="1" applyNumberFormat="1" applyFont="1" applyFill="1" applyBorder="1" applyAlignment="1" applyProtection="1">
      <alignment horizontal="right" vertical="center"/>
    </xf>
    <xf numFmtId="3" fontId="11" fillId="0" borderId="216" xfId="0" applyNumberFormat="1" applyFont="1" applyBorder="1" applyAlignment="1">
      <alignment vertical="center"/>
    </xf>
    <xf numFmtId="4" fontId="11" fillId="0" borderId="216" xfId="0" applyNumberFormat="1" applyFont="1" applyBorder="1" applyAlignment="1">
      <alignment horizontal="right" vertical="center"/>
    </xf>
    <xf numFmtId="0" fontId="11" fillId="0" borderId="217" xfId="0" applyFont="1" applyBorder="1" applyAlignment="1">
      <alignment vertical="center"/>
    </xf>
    <xf numFmtId="0" fontId="12" fillId="4" borderId="21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3" fontId="12" fillId="4" borderId="44" xfId="0" applyNumberFormat="1" applyFont="1" applyFill="1" applyBorder="1" applyAlignment="1">
      <alignment vertical="center"/>
    </xf>
    <xf numFmtId="0" fontId="11" fillId="4" borderId="45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/>
    <xf numFmtId="0" fontId="12" fillId="0" borderId="0" xfId="0" applyFont="1" applyAlignment="1">
      <alignment wrapText="1"/>
    </xf>
    <xf numFmtId="0" fontId="11" fillId="0" borderId="24" xfId="0" applyFont="1" applyBorder="1" applyAlignment="1" applyProtection="1">
      <alignment vertical="center"/>
      <protection locked="0"/>
    </xf>
    <xf numFmtId="4" fontId="12" fillId="4" borderId="213" xfId="1" applyNumberFormat="1" applyFont="1" applyFill="1" applyBorder="1" applyAlignment="1" applyProtection="1">
      <alignment horizontal="right" vertical="center"/>
      <protection locked="0"/>
    </xf>
    <xf numFmtId="4" fontId="12" fillId="0" borderId="213" xfId="0" applyNumberFormat="1" applyFont="1" applyBorder="1" applyAlignment="1" applyProtection="1">
      <alignment horizontal="right" vertical="center"/>
      <protection locked="0"/>
    </xf>
    <xf numFmtId="3" fontId="12" fillId="0" borderId="213" xfId="0" applyNumberFormat="1" applyFont="1" applyBorder="1" applyAlignment="1" applyProtection="1">
      <alignment vertical="center"/>
      <protection locked="0"/>
    </xf>
    <xf numFmtId="0" fontId="12" fillId="4" borderId="220" xfId="0" applyFont="1" applyFill="1" applyBorder="1" applyAlignment="1" applyProtection="1">
      <alignment horizontal="center" vertical="center"/>
      <protection locked="0"/>
    </xf>
    <xf numFmtId="0" fontId="12" fillId="0" borderId="220" xfId="0" applyFont="1" applyBorder="1" applyAlignment="1">
      <alignment vertical="center" wrapText="1"/>
    </xf>
    <xf numFmtId="4" fontId="12" fillId="4" borderId="220" xfId="1" applyNumberFormat="1" applyFont="1" applyFill="1" applyBorder="1" applyAlignment="1" applyProtection="1">
      <alignment horizontal="right" vertical="center"/>
      <protection locked="0"/>
    </xf>
    <xf numFmtId="4" fontId="12" fillId="0" borderId="220" xfId="0" applyNumberFormat="1" applyFont="1" applyBorder="1" applyAlignment="1" applyProtection="1">
      <alignment horizontal="right" vertical="center"/>
      <protection locked="0"/>
    </xf>
    <xf numFmtId="3" fontId="12" fillId="0" borderId="220" xfId="0" applyNumberFormat="1" applyFont="1" applyBorder="1" applyAlignment="1" applyProtection="1">
      <alignment vertical="center"/>
      <protection locked="0"/>
    </xf>
    <xf numFmtId="0" fontId="12" fillId="0" borderId="220" xfId="0" applyFont="1" applyBorder="1" applyAlignment="1" applyProtection="1">
      <alignment vertical="center"/>
      <protection locked="0"/>
    </xf>
    <xf numFmtId="1" fontId="11" fillId="0" borderId="221" xfId="0" applyNumberFormat="1" applyFont="1" applyFill="1" applyBorder="1" applyAlignment="1">
      <alignment vertical="center"/>
    </xf>
    <xf numFmtId="1" fontId="11" fillId="0" borderId="222" xfId="0" applyNumberFormat="1" applyFont="1" applyFill="1" applyBorder="1" applyAlignment="1">
      <alignment vertical="center"/>
    </xf>
    <xf numFmtId="1" fontId="12" fillId="0" borderId="223" xfId="0" applyNumberFormat="1" applyFont="1" applyFill="1" applyBorder="1" applyAlignment="1">
      <alignment horizontal="center" vertical="center"/>
    </xf>
    <xf numFmtId="0" fontId="11" fillId="0" borderId="223" xfId="0" applyFont="1" applyBorder="1" applyAlignment="1">
      <alignment vertical="center"/>
    </xf>
    <xf numFmtId="3" fontId="11" fillId="0" borderId="223" xfId="1" applyNumberFormat="1" applyFont="1" applyFill="1" applyBorder="1" applyAlignment="1" applyProtection="1">
      <alignment horizontal="right" vertical="center"/>
    </xf>
    <xf numFmtId="4" fontId="11" fillId="0" borderId="223" xfId="0" applyNumberFormat="1" applyFont="1" applyBorder="1" applyAlignment="1">
      <alignment horizontal="right" vertical="center"/>
    </xf>
    <xf numFmtId="3" fontId="12" fillId="0" borderId="223" xfId="1" applyNumberFormat="1" applyFont="1" applyFill="1" applyBorder="1" applyAlignment="1" applyProtection="1">
      <alignment horizontal="right" vertical="center"/>
    </xf>
    <xf numFmtId="4" fontId="12" fillId="0" borderId="223" xfId="0" applyNumberFormat="1" applyFont="1" applyBorder="1" applyAlignment="1">
      <alignment horizontal="right" vertical="center"/>
    </xf>
    <xf numFmtId="0" fontId="12" fillId="0" borderId="223" xfId="0" applyFont="1" applyFill="1" applyBorder="1" applyAlignment="1">
      <alignment vertical="center"/>
    </xf>
    <xf numFmtId="0" fontId="12" fillId="0" borderId="224" xfId="0" applyFont="1" applyBorder="1" applyAlignment="1">
      <alignment horizontal="center" vertical="center"/>
    </xf>
    <xf numFmtId="0" fontId="12" fillId="0" borderId="211" xfId="0" applyFont="1" applyBorder="1" applyAlignment="1" applyProtection="1">
      <alignment horizontal="center" vertical="center"/>
      <protection locked="0"/>
    </xf>
    <xf numFmtId="4" fontId="12" fillId="0" borderId="211" xfId="0" applyNumberFormat="1" applyFont="1" applyBorder="1" applyAlignment="1" applyProtection="1">
      <alignment horizontal="right" vertical="center"/>
      <protection locked="0"/>
    </xf>
    <xf numFmtId="3" fontId="21" fillId="0" borderId="11" xfId="0" applyNumberFormat="1" applyFont="1" applyBorder="1" applyAlignment="1">
      <alignment vertical="center"/>
    </xf>
    <xf numFmtId="0" fontId="12" fillId="0" borderId="216" xfId="0" applyFont="1" applyBorder="1" applyAlignment="1">
      <alignment horizontal="center" vertical="center"/>
    </xf>
    <xf numFmtId="0" fontId="12" fillId="0" borderId="216" xfId="0" applyFont="1" applyBorder="1" applyAlignment="1" applyProtection="1">
      <alignment vertical="center" wrapText="1"/>
      <protection locked="0"/>
    </xf>
    <xf numFmtId="4" fontId="12" fillId="0" borderId="216" xfId="1" applyNumberFormat="1" applyFont="1" applyFill="1" applyBorder="1" applyAlignment="1" applyProtection="1">
      <alignment horizontal="right" vertical="center"/>
    </xf>
    <xf numFmtId="3" fontId="12" fillId="0" borderId="216" xfId="1" applyNumberFormat="1" applyFont="1" applyFill="1" applyBorder="1" applyAlignment="1" applyProtection="1">
      <alignment horizontal="right" vertical="center"/>
    </xf>
    <xf numFmtId="0" fontId="21" fillId="0" borderId="217" xfId="0" applyFont="1" applyFill="1" applyBorder="1" applyAlignment="1">
      <alignment vertical="center"/>
    </xf>
    <xf numFmtId="49" fontId="12" fillId="0" borderId="229" xfId="0" applyNumberFormat="1" applyFont="1" applyFill="1" applyBorder="1" applyAlignment="1">
      <alignment horizontal="center" vertical="center"/>
    </xf>
    <xf numFmtId="0" fontId="12" fillId="0" borderId="229" xfId="0" applyFont="1" applyFill="1" applyBorder="1" applyAlignment="1">
      <alignment horizontal="left" vertical="center"/>
    </xf>
    <xf numFmtId="49" fontId="12" fillId="0" borderId="211" xfId="0" applyNumberFormat="1" applyFont="1" applyFill="1" applyBorder="1" applyAlignment="1">
      <alignment horizontal="center" vertical="center"/>
    </xf>
    <xf numFmtId="0" fontId="12" fillId="0" borderId="211" xfId="0" applyFont="1" applyFill="1" applyBorder="1" applyAlignment="1">
      <alignment horizontal="left" vertical="center" wrapText="1"/>
    </xf>
    <xf numFmtId="4" fontId="12" fillId="0" borderId="218" xfId="0" applyNumberFormat="1" applyFont="1" applyFill="1" applyBorder="1" applyAlignment="1">
      <alignment horizontal="right" vertical="center"/>
    </xf>
    <xf numFmtId="0" fontId="12" fillId="0" borderId="44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1" fontId="11" fillId="0" borderId="46" xfId="0" applyNumberFormat="1" applyFont="1" applyBorder="1" applyAlignment="1">
      <alignment horizontal="center" vertical="center"/>
    </xf>
    <xf numFmtId="3" fontId="11" fillId="0" borderId="46" xfId="0" applyNumberFormat="1" applyFont="1" applyBorder="1" applyAlignment="1">
      <alignment horizontal="center" vertical="center"/>
    </xf>
    <xf numFmtId="49" fontId="12" fillId="0" borderId="44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0" fontId="12" fillId="0" borderId="21" xfId="0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213" xfId="0" applyBorder="1"/>
    <xf numFmtId="0" fontId="12" fillId="0" borderId="224" xfId="0" applyFont="1" applyBorder="1"/>
    <xf numFmtId="0" fontId="12" fillId="0" borderId="187" xfId="0" applyFont="1" applyBorder="1" applyAlignment="1">
      <alignment vertical="center" wrapText="1"/>
    </xf>
    <xf numFmtId="0" fontId="12" fillId="0" borderId="233" xfId="0" applyFont="1" applyBorder="1" applyAlignment="1">
      <alignment vertical="center"/>
    </xf>
    <xf numFmtId="0" fontId="12" fillId="0" borderId="155" xfId="0" applyFont="1" applyBorder="1" applyAlignment="1">
      <alignment vertical="center"/>
    </xf>
    <xf numFmtId="0" fontId="11" fillId="0" borderId="155" xfId="0" applyFont="1" applyBorder="1" applyAlignment="1">
      <alignment horizontal="center" vertical="center"/>
    </xf>
    <xf numFmtId="0" fontId="11" fillId="0" borderId="155" xfId="0" applyFont="1" applyBorder="1" applyAlignment="1">
      <alignment vertical="center"/>
    </xf>
    <xf numFmtId="3" fontId="11" fillId="0" borderId="155" xfId="0" applyNumberFormat="1" applyFont="1" applyBorder="1" applyAlignment="1">
      <alignment vertical="center"/>
    </xf>
    <xf numFmtId="3" fontId="22" fillId="0" borderId="155" xfId="0" applyNumberFormat="1" applyFont="1" applyBorder="1" applyAlignment="1">
      <alignment vertical="center"/>
    </xf>
    <xf numFmtId="3" fontId="22" fillId="0" borderId="145" xfId="0" applyNumberFormat="1" applyFont="1" applyBorder="1" applyAlignment="1">
      <alignment vertical="center"/>
    </xf>
    <xf numFmtId="0" fontId="12" fillId="0" borderId="200" xfId="0" applyFont="1" applyBorder="1" applyAlignment="1">
      <alignment vertical="center"/>
    </xf>
    <xf numFmtId="0" fontId="12" fillId="0" borderId="200" xfId="0" applyFont="1" applyBorder="1" applyAlignment="1">
      <alignment horizontal="center" vertical="center"/>
    </xf>
    <xf numFmtId="3" fontId="12" fillId="0" borderId="200" xfId="0" applyNumberFormat="1" applyFont="1" applyBorder="1" applyAlignment="1">
      <alignment vertical="center"/>
    </xf>
    <xf numFmtId="3" fontId="21" fillId="0" borderId="200" xfId="0" applyNumberFormat="1" applyFont="1" applyBorder="1" applyAlignment="1">
      <alignment vertical="center"/>
    </xf>
    <xf numFmtId="3" fontId="21" fillId="0" borderId="202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horizontal="right" vertical="center"/>
    </xf>
    <xf numFmtId="3" fontId="21" fillId="0" borderId="21" xfId="0" applyNumberFormat="1" applyFont="1" applyBorder="1" applyAlignment="1">
      <alignment horizontal="right" vertical="center"/>
    </xf>
    <xf numFmtId="3" fontId="22" fillId="0" borderId="10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3" fontId="21" fillId="0" borderId="233" xfId="0" applyNumberFormat="1" applyFont="1" applyBorder="1" applyAlignment="1">
      <alignment vertical="center"/>
    </xf>
    <xf numFmtId="4" fontId="21" fillId="0" borderId="233" xfId="0" applyNumberFormat="1" applyFont="1" applyBorder="1" applyAlignment="1">
      <alignment horizontal="right" vertical="center"/>
    </xf>
    <xf numFmtId="49" fontId="11" fillId="0" borderId="216" xfId="0" applyNumberFormat="1" applyFont="1" applyBorder="1" applyAlignment="1">
      <alignment horizontal="center"/>
    </xf>
    <xf numFmtId="0" fontId="11" fillId="0" borderId="216" xfId="0" applyFont="1" applyBorder="1" applyAlignment="1">
      <alignment horizontal="center"/>
    </xf>
    <xf numFmtId="3" fontId="22" fillId="0" borderId="216" xfId="0" applyNumberFormat="1" applyFont="1" applyBorder="1"/>
    <xf numFmtId="4" fontId="22" fillId="0" borderId="216" xfId="0" applyNumberFormat="1" applyFont="1" applyBorder="1" applyAlignment="1">
      <alignment horizontal="right" vertical="center"/>
    </xf>
    <xf numFmtId="0" fontId="11" fillId="0" borderId="216" xfId="0" applyFont="1" applyBorder="1"/>
    <xf numFmtId="0" fontId="12" fillId="0" borderId="213" xfId="0" applyFont="1" applyBorder="1" applyAlignment="1">
      <alignment vertical="center"/>
    </xf>
    <xf numFmtId="0" fontId="12" fillId="0" borderId="44" xfId="0" applyFont="1" applyBorder="1" applyAlignment="1"/>
    <xf numFmtId="4" fontId="21" fillId="0" borderId="38" xfId="0" applyNumberFormat="1" applyFont="1" applyBorder="1" applyAlignment="1">
      <alignment horizontal="right"/>
    </xf>
    <xf numFmtId="2" fontId="12" fillId="0" borderId="11" xfId="0" applyNumberFormat="1" applyFont="1" applyBorder="1" applyAlignment="1">
      <alignment vertical="center"/>
    </xf>
    <xf numFmtId="4" fontId="21" fillId="0" borderId="43" xfId="0" applyNumberFormat="1" applyFont="1" applyBorder="1" applyAlignment="1">
      <alignment horizontal="right" vertical="center"/>
    </xf>
    <xf numFmtId="0" fontId="21" fillId="0" borderId="88" xfId="0" applyFont="1" applyBorder="1" applyAlignment="1">
      <alignment vertical="center"/>
    </xf>
    <xf numFmtId="3" fontId="22" fillId="0" borderId="185" xfId="0" applyNumberFormat="1" applyFont="1" applyBorder="1" applyAlignment="1">
      <alignment horizontal="right" vertical="center"/>
    </xf>
    <xf numFmtId="3" fontId="22" fillId="0" borderId="17" xfId="0" applyNumberFormat="1" applyFont="1" applyBorder="1" applyAlignment="1">
      <alignment horizontal="right" vertical="center"/>
    </xf>
    <xf numFmtId="4" fontId="22" fillId="0" borderId="17" xfId="0" applyNumberFormat="1" applyFont="1" applyBorder="1" applyAlignment="1">
      <alignment horizontal="right" vertical="center"/>
    </xf>
    <xf numFmtId="4" fontId="22" fillId="0" borderId="17" xfId="0" applyNumberFormat="1" applyFont="1" applyBorder="1" applyAlignment="1">
      <alignment vertical="center"/>
    </xf>
    <xf numFmtId="0" fontId="12" fillId="0" borderId="95" xfId="0" applyFont="1" applyBorder="1" applyAlignment="1">
      <alignment vertical="center"/>
    </xf>
    <xf numFmtId="0" fontId="12" fillId="0" borderId="96" xfId="0" applyFont="1" applyBorder="1" applyAlignment="1">
      <alignment vertical="center"/>
    </xf>
    <xf numFmtId="0" fontId="12" fillId="0" borderId="125" xfId="0" applyFont="1" applyBorder="1" applyAlignment="1">
      <alignment horizontal="center" vertical="center"/>
    </xf>
    <xf numFmtId="49" fontId="12" fillId="0" borderId="125" xfId="0" applyNumberFormat="1" applyFont="1" applyBorder="1" applyAlignment="1">
      <alignment vertical="center"/>
    </xf>
    <xf numFmtId="3" fontId="12" fillId="0" borderId="125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0" fontId="11" fillId="0" borderId="187" xfId="0" applyFont="1" applyBorder="1" applyAlignment="1">
      <alignment vertical="center"/>
    </xf>
    <xf numFmtId="0" fontId="11" fillId="0" borderId="187" xfId="0" applyFont="1" applyBorder="1" applyAlignment="1">
      <alignment horizontal="center" vertical="center"/>
    </xf>
    <xf numFmtId="4" fontId="11" fillId="0" borderId="187" xfId="0" applyNumberFormat="1" applyFont="1" applyBorder="1" applyAlignment="1">
      <alignment vertical="center"/>
    </xf>
    <xf numFmtId="0" fontId="11" fillId="0" borderId="96" xfId="0" applyFont="1" applyBorder="1" applyAlignment="1">
      <alignment vertical="center"/>
    </xf>
    <xf numFmtId="4" fontId="11" fillId="0" borderId="149" xfId="0" applyNumberFormat="1" applyFont="1" applyBorder="1" applyAlignment="1">
      <alignment vertical="center"/>
    </xf>
    <xf numFmtId="0" fontId="11" fillId="0" borderId="205" xfId="0" applyFont="1" applyBorder="1" applyAlignment="1">
      <alignment vertical="center"/>
    </xf>
    <xf numFmtId="0" fontId="12" fillId="0" borderId="206" xfId="0" applyFont="1" applyBorder="1" applyAlignment="1">
      <alignment vertical="center"/>
    </xf>
    <xf numFmtId="0" fontId="12" fillId="0" borderId="207" xfId="0" applyFont="1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219" xfId="0" applyBorder="1" applyAlignment="1">
      <alignment vertical="center"/>
    </xf>
    <xf numFmtId="4" fontId="22" fillId="0" borderId="166" xfId="0" applyNumberFormat="1" applyFont="1" applyBorder="1" applyAlignment="1">
      <alignment vertical="center"/>
    </xf>
    <xf numFmtId="4" fontId="22" fillId="0" borderId="157" xfId="0" applyNumberFormat="1" applyFont="1" applyBorder="1" applyAlignment="1">
      <alignment horizontal="right"/>
    </xf>
    <xf numFmtId="0" fontId="22" fillId="0" borderId="155" xfId="0" applyFont="1" applyBorder="1"/>
    <xf numFmtId="3" fontId="21" fillId="0" borderId="109" xfId="0" applyNumberFormat="1" applyFont="1" applyBorder="1"/>
    <xf numFmtId="1" fontId="11" fillId="0" borderId="57" xfId="0" applyNumberFormat="1" applyFont="1" applyBorder="1" applyAlignment="1">
      <alignment horizontal="center" vertical="center"/>
    </xf>
    <xf numFmtId="3" fontId="11" fillId="0" borderId="57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2" fillId="0" borderId="234" xfId="0" applyFont="1" applyBorder="1" applyAlignment="1">
      <alignment vertical="center" wrapText="1"/>
    </xf>
    <xf numFmtId="3" fontId="11" fillId="0" borderId="185" xfId="0" applyNumberFormat="1" applyFont="1" applyBorder="1" applyAlignment="1" applyProtection="1">
      <alignment vertical="center"/>
      <protection locked="0"/>
    </xf>
    <xf numFmtId="0" fontId="11" fillId="0" borderId="17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3" fontId="11" fillId="0" borderId="192" xfId="0" applyNumberFormat="1" applyFont="1" applyBorder="1" applyAlignment="1" applyProtection="1">
      <alignment vertical="center"/>
      <protection locked="0"/>
    </xf>
    <xf numFmtId="4" fontId="11" fillId="0" borderId="131" xfId="0" applyNumberFormat="1" applyFont="1" applyBorder="1" applyAlignment="1" applyProtection="1">
      <alignment vertical="center"/>
      <protection locked="0"/>
    </xf>
    <xf numFmtId="3" fontId="11" fillId="0" borderId="131" xfId="0" applyNumberFormat="1" applyFont="1" applyBorder="1" applyAlignment="1" applyProtection="1">
      <alignment vertical="center"/>
      <protection locked="0"/>
    </xf>
    <xf numFmtId="2" fontId="11" fillId="0" borderId="128" xfId="0" applyNumberFormat="1" applyFont="1" applyBorder="1" applyAlignment="1" applyProtection="1">
      <alignment vertical="center"/>
      <protection locked="0"/>
    </xf>
    <xf numFmtId="0" fontId="12" fillId="0" borderId="178" xfId="0" applyFont="1" applyBorder="1" applyAlignment="1">
      <alignment vertical="center"/>
    </xf>
    <xf numFmtId="3" fontId="21" fillId="0" borderId="21" xfId="0" applyNumberFormat="1" applyFont="1" applyBorder="1" applyAlignment="1" applyProtection="1">
      <alignment vertical="center"/>
      <protection locked="0"/>
    </xf>
    <xf numFmtId="4" fontId="11" fillId="0" borderId="4" xfId="0" applyNumberFormat="1" applyFont="1" applyBorder="1" applyAlignment="1" applyProtection="1">
      <alignment vertical="center"/>
      <protection locked="0"/>
    </xf>
    <xf numFmtId="4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4" xfId="0" applyNumberFormat="1" applyFont="1" applyBorder="1" applyAlignment="1" applyProtection="1">
      <alignment vertical="center"/>
      <protection locked="0"/>
    </xf>
    <xf numFmtId="0" fontId="12" fillId="0" borderId="129" xfId="0" applyFont="1" applyBorder="1" applyAlignment="1" applyProtection="1">
      <alignment horizontal="center" vertical="center"/>
      <protection locked="0"/>
    </xf>
    <xf numFmtId="0" fontId="12" fillId="0" borderId="129" xfId="0" applyFont="1" applyBorder="1" applyAlignment="1" applyProtection="1">
      <alignment vertical="center"/>
      <protection locked="0"/>
    </xf>
    <xf numFmtId="4" fontId="12" fillId="0" borderId="129" xfId="0" applyNumberFormat="1" applyFont="1" applyBorder="1" applyAlignment="1" applyProtection="1">
      <alignment vertical="center"/>
      <protection locked="0"/>
    </xf>
    <xf numFmtId="3" fontId="12" fillId="0" borderId="129" xfId="0" applyNumberFormat="1" applyFont="1" applyBorder="1" applyAlignment="1" applyProtection="1">
      <alignment vertical="center"/>
      <protection locked="0"/>
    </xf>
    <xf numFmtId="4" fontId="12" fillId="0" borderId="16" xfId="0" applyNumberFormat="1" applyFont="1" applyBorder="1" applyAlignment="1" applyProtection="1">
      <alignment vertical="center"/>
      <protection locked="0"/>
    </xf>
    <xf numFmtId="49" fontId="12" fillId="0" borderId="8" xfId="0" applyNumberFormat="1" applyFont="1" applyBorder="1" applyAlignment="1" applyProtection="1">
      <alignment vertical="center"/>
      <protection locked="0"/>
    </xf>
    <xf numFmtId="3" fontId="21" fillId="0" borderId="8" xfId="0" applyNumberFormat="1" applyFont="1" applyBorder="1" applyAlignment="1" applyProtection="1">
      <alignment vertical="center"/>
      <protection locked="0"/>
    </xf>
    <xf numFmtId="4" fontId="21" fillId="0" borderId="8" xfId="0" applyNumberFormat="1" applyFont="1" applyBorder="1" applyAlignment="1" applyProtection="1">
      <alignment horizontal="right" vertical="center"/>
      <protection locked="0"/>
    </xf>
    <xf numFmtId="4" fontId="21" fillId="0" borderId="129" xfId="0" applyNumberFormat="1" applyFont="1" applyBorder="1" applyAlignment="1" applyProtection="1">
      <alignment horizontal="right" vertical="center"/>
      <protection locked="0"/>
    </xf>
    <xf numFmtId="3" fontId="21" fillId="0" borderId="13" xfId="0" applyNumberFormat="1" applyFont="1" applyBorder="1" applyAlignment="1" applyProtection="1">
      <alignment vertical="center"/>
      <protection locked="0"/>
    </xf>
    <xf numFmtId="49" fontId="12" fillId="0" borderId="151" xfId="0" applyNumberFormat="1" applyFont="1" applyBorder="1" applyAlignment="1" applyProtection="1">
      <alignment vertical="center"/>
      <protection locked="0"/>
    </xf>
    <xf numFmtId="0" fontId="11" fillId="0" borderId="180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35" xfId="0" applyFont="1" applyBorder="1" applyAlignment="1">
      <alignment horizontal="center" vertical="center"/>
    </xf>
    <xf numFmtId="0" fontId="11" fillId="0" borderId="235" xfId="0" applyFont="1" applyBorder="1" applyAlignment="1">
      <alignment vertical="center" wrapText="1"/>
    </xf>
    <xf numFmtId="4" fontId="11" fillId="0" borderId="235" xfId="0" applyNumberFormat="1" applyFont="1" applyBorder="1" applyAlignment="1">
      <alignment vertical="center"/>
    </xf>
    <xf numFmtId="4" fontId="11" fillId="0" borderId="235" xfId="1" applyNumberFormat="1" applyFont="1" applyFill="1" applyBorder="1" applyAlignment="1" applyProtection="1">
      <alignment vertical="center"/>
    </xf>
    <xf numFmtId="3" fontId="22" fillId="0" borderId="235" xfId="0" applyNumberFormat="1" applyFont="1" applyBorder="1" applyAlignment="1">
      <alignment vertical="center"/>
    </xf>
    <xf numFmtId="4" fontId="22" fillId="0" borderId="235" xfId="0" applyNumberFormat="1" applyFont="1" applyBorder="1" applyAlignment="1">
      <alignment vertical="center"/>
    </xf>
    <xf numFmtId="0" fontId="0" fillId="0" borderId="236" xfId="0" applyBorder="1" applyAlignment="1">
      <alignment vertical="center"/>
    </xf>
    <xf numFmtId="4" fontId="12" fillId="4" borderId="237" xfId="1" applyNumberFormat="1" applyFont="1" applyFill="1" applyBorder="1" applyAlignment="1" applyProtection="1">
      <alignment horizontal="right" vertical="center"/>
      <protection locked="0"/>
    </xf>
    <xf numFmtId="4" fontId="12" fillId="4" borderId="238" xfId="1" applyNumberFormat="1" applyFont="1" applyFill="1" applyBorder="1" applyAlignment="1" applyProtection="1">
      <alignment horizontal="right" vertical="center"/>
      <protection locked="0"/>
    </xf>
    <xf numFmtId="4" fontId="12" fillId="0" borderId="238" xfId="0" applyNumberFormat="1" applyFont="1" applyBorder="1" applyAlignment="1" applyProtection="1">
      <alignment horizontal="right" vertical="center"/>
      <protection locked="0"/>
    </xf>
    <xf numFmtId="3" fontId="12" fillId="0" borderId="238" xfId="0" applyNumberFormat="1" applyFont="1" applyBorder="1" applyAlignment="1" applyProtection="1">
      <alignment vertical="center"/>
      <protection locked="0"/>
    </xf>
    <xf numFmtId="0" fontId="11" fillId="0" borderId="239" xfId="0" applyFont="1" applyBorder="1" applyAlignment="1" applyProtection="1">
      <alignment vertical="center"/>
      <protection locked="0"/>
    </xf>
    <xf numFmtId="4" fontId="12" fillId="4" borderId="240" xfId="1" applyNumberFormat="1" applyFont="1" applyFill="1" applyBorder="1" applyAlignment="1" applyProtection="1">
      <alignment horizontal="right" vertical="center"/>
      <protection locked="0"/>
    </xf>
    <xf numFmtId="3" fontId="22" fillId="0" borderId="73" xfId="0" applyNumberFormat="1" applyFont="1" applyBorder="1" applyAlignment="1">
      <alignment vertical="center"/>
    </xf>
    <xf numFmtId="3" fontId="21" fillId="0" borderId="73" xfId="0" applyNumberFormat="1" applyFont="1" applyBorder="1" applyAlignment="1">
      <alignment vertical="center"/>
    </xf>
    <xf numFmtId="4" fontId="21" fillId="0" borderId="12" xfId="0" applyNumberFormat="1" applyFont="1" applyBorder="1" applyAlignment="1" applyProtection="1">
      <alignment vertical="center"/>
      <protection locked="0"/>
    </xf>
    <xf numFmtId="3" fontId="22" fillId="0" borderId="192" xfId="0" applyNumberFormat="1" applyFont="1" applyBorder="1" applyAlignment="1" applyProtection="1">
      <alignment vertical="center"/>
      <protection locked="0"/>
    </xf>
    <xf numFmtId="4" fontId="22" fillId="0" borderId="192" xfId="0" applyNumberFormat="1" applyFont="1" applyBorder="1" applyAlignment="1" applyProtection="1">
      <alignment horizontal="right" vertical="center"/>
      <protection locked="0"/>
    </xf>
    <xf numFmtId="0" fontId="12" fillId="0" borderId="216" xfId="0" applyFont="1" applyBorder="1" applyAlignment="1" applyProtection="1">
      <alignment horizontal="center" vertical="center"/>
      <protection locked="0"/>
    </xf>
    <xf numFmtId="4" fontId="12" fillId="0" borderId="216" xfId="0" applyNumberFormat="1" applyFont="1" applyBorder="1" applyAlignment="1" applyProtection="1">
      <alignment vertical="center"/>
      <protection locked="0"/>
    </xf>
    <xf numFmtId="4" fontId="12" fillId="0" borderId="216" xfId="0" applyNumberFormat="1" applyFont="1" applyBorder="1" applyAlignment="1" applyProtection="1">
      <alignment horizontal="right" vertical="center"/>
      <protection locked="0"/>
    </xf>
    <xf numFmtId="3" fontId="21" fillId="0" borderId="216" xfId="0" applyNumberFormat="1" applyFont="1" applyBorder="1" applyAlignment="1" applyProtection="1">
      <alignment vertical="center"/>
      <protection locked="0"/>
    </xf>
    <xf numFmtId="4" fontId="21" fillId="0" borderId="216" xfId="0" applyNumberFormat="1" applyFont="1" applyBorder="1" applyAlignment="1" applyProtection="1">
      <alignment horizontal="right" vertical="center"/>
      <protection locked="0"/>
    </xf>
    <xf numFmtId="0" fontId="12" fillId="0" borderId="217" xfId="0" applyFont="1" applyBorder="1" applyAlignment="1" applyProtection="1">
      <alignment vertical="center"/>
      <protection locked="0"/>
    </xf>
    <xf numFmtId="0" fontId="12" fillId="0" borderId="238" xfId="0" applyFont="1" applyBorder="1" applyAlignment="1" applyProtection="1">
      <alignment horizontal="center" vertical="center"/>
      <protection locked="0"/>
    </xf>
    <xf numFmtId="0" fontId="12" fillId="0" borderId="238" xfId="0" applyFont="1" applyBorder="1" applyAlignment="1" applyProtection="1">
      <alignment vertical="center"/>
      <protection locked="0"/>
    </xf>
    <xf numFmtId="4" fontId="12" fillId="0" borderId="238" xfId="0" applyNumberFormat="1" applyFont="1" applyBorder="1" applyAlignment="1" applyProtection="1">
      <alignment vertical="center"/>
      <protection locked="0"/>
    </xf>
    <xf numFmtId="3" fontId="21" fillId="0" borderId="238" xfId="0" applyNumberFormat="1" applyFont="1" applyBorder="1" applyAlignment="1" applyProtection="1">
      <alignment vertical="center"/>
      <protection locked="0"/>
    </xf>
    <xf numFmtId="4" fontId="21" fillId="0" borderId="238" xfId="0" applyNumberFormat="1" applyFont="1" applyBorder="1" applyAlignment="1" applyProtection="1">
      <alignment horizontal="right" vertical="center"/>
      <protection locked="0"/>
    </xf>
    <xf numFmtId="0" fontId="12" fillId="0" borderId="239" xfId="0" applyFont="1" applyBorder="1" applyAlignment="1" applyProtection="1">
      <alignment vertical="center"/>
      <protection locked="0"/>
    </xf>
    <xf numFmtId="0" fontId="12" fillId="0" borderId="244" xfId="0" applyFont="1" applyBorder="1" applyAlignment="1" applyProtection="1">
      <alignment horizontal="center" vertical="center"/>
      <protection locked="0"/>
    </xf>
    <xf numFmtId="0" fontId="12" fillId="0" borderId="244" xfId="0" applyFont="1" applyBorder="1" applyAlignment="1" applyProtection="1">
      <alignment vertical="center"/>
      <protection locked="0"/>
    </xf>
    <xf numFmtId="4" fontId="12" fillId="0" borderId="244" xfId="0" applyNumberFormat="1" applyFont="1" applyBorder="1" applyAlignment="1" applyProtection="1">
      <alignment vertical="center"/>
      <protection locked="0"/>
    </xf>
    <xf numFmtId="4" fontId="12" fillId="0" borderId="244" xfId="0" applyNumberFormat="1" applyFont="1" applyBorder="1" applyAlignment="1" applyProtection="1">
      <alignment horizontal="right" vertical="center"/>
      <protection locked="0"/>
    </xf>
    <xf numFmtId="3" fontId="21" fillId="0" borderId="244" xfId="0" applyNumberFormat="1" applyFont="1" applyBorder="1" applyAlignment="1" applyProtection="1">
      <alignment vertical="center"/>
      <protection locked="0"/>
    </xf>
    <xf numFmtId="4" fontId="21" fillId="0" borderId="244" xfId="0" applyNumberFormat="1" applyFont="1" applyBorder="1" applyAlignment="1" applyProtection="1">
      <alignment horizontal="right" vertical="center"/>
      <protection locked="0"/>
    </xf>
    <xf numFmtId="0" fontId="12" fillId="0" borderId="245" xfId="0" applyFont="1" applyBorder="1" applyAlignment="1" applyProtection="1">
      <alignment vertical="center"/>
      <protection locked="0"/>
    </xf>
    <xf numFmtId="0" fontId="12" fillId="0" borderId="238" xfId="0" applyFont="1" applyBorder="1" applyAlignment="1">
      <alignment vertical="center" wrapText="1"/>
    </xf>
    <xf numFmtId="4" fontId="21" fillId="0" borderId="246" xfId="0" applyNumberFormat="1" applyFont="1" applyBorder="1" applyAlignment="1" applyProtection="1">
      <alignment horizontal="right" vertical="center"/>
      <protection locked="0"/>
    </xf>
    <xf numFmtId="49" fontId="12" fillId="0" borderId="238" xfId="0" applyNumberFormat="1" applyFont="1" applyBorder="1" applyAlignment="1" applyProtection="1">
      <alignment vertical="center"/>
      <protection locked="0"/>
    </xf>
    <xf numFmtId="0" fontId="12" fillId="0" borderId="241" xfId="0" applyFont="1" applyBorder="1" applyAlignment="1" applyProtection="1">
      <alignment horizontal="center" vertical="center"/>
      <protection locked="0"/>
    </xf>
    <xf numFmtId="0" fontId="12" fillId="0" borderId="241" xfId="0" applyFont="1" applyBorder="1" applyAlignment="1" applyProtection="1">
      <alignment vertical="center"/>
      <protection locked="0"/>
    </xf>
    <xf numFmtId="4" fontId="12" fillId="0" borderId="241" xfId="0" applyNumberFormat="1" applyFont="1" applyBorder="1" applyAlignment="1" applyProtection="1">
      <alignment vertical="center"/>
      <protection locked="0"/>
    </xf>
    <xf numFmtId="4" fontId="12" fillId="0" borderId="241" xfId="0" applyNumberFormat="1" applyFont="1" applyBorder="1" applyAlignment="1" applyProtection="1">
      <alignment horizontal="right" vertical="center"/>
      <protection locked="0"/>
    </xf>
    <xf numFmtId="3" fontId="21" fillId="0" borderId="241" xfId="0" applyNumberFormat="1" applyFont="1" applyBorder="1" applyAlignment="1" applyProtection="1">
      <alignment vertical="center"/>
      <protection locked="0"/>
    </xf>
    <xf numFmtId="4" fontId="21" fillId="0" borderId="241" xfId="0" applyNumberFormat="1" applyFont="1" applyBorder="1" applyAlignment="1" applyProtection="1">
      <alignment horizontal="right" vertical="center"/>
      <protection locked="0"/>
    </xf>
    <xf numFmtId="0" fontId="12" fillId="0" borderId="247" xfId="0" applyFont="1" applyBorder="1" applyAlignment="1" applyProtection="1">
      <alignment vertical="center"/>
      <protection locked="0"/>
    </xf>
    <xf numFmtId="49" fontId="12" fillId="0" borderId="241" xfId="0" applyNumberFormat="1" applyFont="1" applyBorder="1" applyAlignment="1" applyProtection="1">
      <alignment vertical="center"/>
      <protection locked="0"/>
    </xf>
    <xf numFmtId="3" fontId="12" fillId="0" borderId="241" xfId="0" applyNumberFormat="1" applyFont="1" applyBorder="1" applyAlignment="1" applyProtection="1">
      <alignment vertical="center"/>
      <protection locked="0"/>
    </xf>
    <xf numFmtId="0" fontId="12" fillId="0" borderId="227" xfId="0" applyFont="1" applyBorder="1" applyAlignment="1" applyProtection="1">
      <alignment horizontal="center" vertical="center"/>
      <protection locked="0"/>
    </xf>
    <xf numFmtId="0" fontId="11" fillId="0" borderId="227" xfId="0" applyFont="1" applyBorder="1" applyAlignment="1" applyProtection="1">
      <alignment vertical="center"/>
      <protection locked="0"/>
    </xf>
    <xf numFmtId="4" fontId="11" fillId="0" borderId="227" xfId="0" applyNumberFormat="1" applyFont="1" applyBorder="1" applyAlignment="1" applyProtection="1">
      <alignment vertical="center"/>
      <protection locked="0"/>
    </xf>
    <xf numFmtId="4" fontId="11" fillId="0" borderId="227" xfId="0" applyNumberFormat="1" applyFont="1" applyBorder="1" applyAlignment="1" applyProtection="1">
      <alignment horizontal="right" vertical="center"/>
      <protection locked="0"/>
    </xf>
    <xf numFmtId="0" fontId="12" fillId="0" borderId="228" xfId="0" applyFont="1" applyBorder="1" applyAlignment="1" applyProtection="1">
      <alignment vertical="center"/>
      <protection locked="0"/>
    </xf>
    <xf numFmtId="4" fontId="12" fillId="0" borderId="211" xfId="0" applyNumberFormat="1" applyFont="1" applyBorder="1" applyAlignment="1" applyProtection="1">
      <alignment vertical="center"/>
      <protection locked="0"/>
    </xf>
    <xf numFmtId="0" fontId="12" fillId="0" borderId="213" xfId="0" applyFont="1" applyBorder="1" applyAlignment="1" applyProtection="1">
      <alignment horizontal="center" vertical="center"/>
      <protection locked="0"/>
    </xf>
    <xf numFmtId="3" fontId="12" fillId="0" borderId="244" xfId="0" applyNumberFormat="1" applyFont="1" applyBorder="1" applyAlignment="1" applyProtection="1">
      <alignment vertical="center"/>
      <protection locked="0"/>
    </xf>
    <xf numFmtId="0" fontId="12" fillId="0" borderId="238" xfId="0" applyFont="1" applyBorder="1" applyAlignment="1" applyProtection="1">
      <alignment vertical="center" wrapText="1"/>
      <protection locked="0"/>
    </xf>
    <xf numFmtId="0" fontId="12" fillId="0" borderId="211" xfId="0" applyFont="1" applyBorder="1" applyAlignment="1">
      <alignment vertical="center"/>
    </xf>
    <xf numFmtId="4" fontId="21" fillId="0" borderId="211" xfId="0" applyNumberFormat="1" applyFont="1" applyBorder="1" applyAlignment="1" applyProtection="1">
      <alignment horizontal="right" vertical="center"/>
      <protection locked="0"/>
    </xf>
    <xf numFmtId="0" fontId="11" fillId="0" borderId="227" xfId="0" applyFont="1" applyBorder="1" applyAlignment="1" applyProtection="1">
      <alignment horizontal="center" vertical="center"/>
      <protection locked="0"/>
    </xf>
    <xf numFmtId="3" fontId="11" fillId="0" borderId="227" xfId="0" applyNumberFormat="1" applyFont="1" applyBorder="1" applyAlignment="1" applyProtection="1">
      <alignment vertical="center"/>
      <protection locked="0"/>
    </xf>
    <xf numFmtId="0" fontId="12" fillId="0" borderId="233" xfId="0" applyFont="1" applyBorder="1" applyAlignment="1" applyProtection="1">
      <alignment horizontal="center" vertical="center"/>
      <protection locked="0"/>
    </xf>
    <xf numFmtId="0" fontId="11" fillId="0" borderId="233" xfId="0" applyFont="1" applyBorder="1" applyAlignment="1" applyProtection="1">
      <alignment vertical="center"/>
      <protection locked="0"/>
    </xf>
    <xf numFmtId="4" fontId="11" fillId="0" borderId="233" xfId="0" applyNumberFormat="1" applyFont="1" applyBorder="1" applyAlignment="1" applyProtection="1">
      <alignment vertical="center"/>
      <protection locked="0"/>
    </xf>
    <xf numFmtId="4" fontId="11" fillId="0" borderId="233" xfId="0" applyNumberFormat="1" applyFont="1" applyBorder="1" applyAlignment="1" applyProtection="1">
      <alignment horizontal="right" vertical="center"/>
      <protection locked="0"/>
    </xf>
    <xf numFmtId="3" fontId="22" fillId="0" borderId="233" xfId="0" applyNumberFormat="1" applyFont="1" applyBorder="1" applyAlignment="1" applyProtection="1">
      <alignment vertical="center"/>
      <protection locked="0"/>
    </xf>
    <xf numFmtId="4" fontId="22" fillId="0" borderId="233" xfId="0" applyNumberFormat="1" applyFont="1" applyBorder="1" applyAlignment="1" applyProtection="1">
      <alignment horizontal="right" vertical="center"/>
      <protection locked="0"/>
    </xf>
    <xf numFmtId="0" fontId="12" fillId="0" borderId="226" xfId="0" applyFont="1" applyBorder="1" applyAlignment="1" applyProtection="1">
      <alignment vertical="center"/>
      <protection locked="0"/>
    </xf>
    <xf numFmtId="4" fontId="12" fillId="0" borderId="213" xfId="0" applyNumberFormat="1" applyFont="1" applyBorder="1" applyAlignment="1" applyProtection="1">
      <alignment vertical="center"/>
      <protection locked="0"/>
    </xf>
    <xf numFmtId="3" fontId="21" fillId="0" borderId="213" xfId="0" applyNumberFormat="1" applyFont="1" applyBorder="1" applyAlignment="1" applyProtection="1">
      <alignment vertical="center"/>
      <protection locked="0"/>
    </xf>
    <xf numFmtId="4" fontId="21" fillId="0" borderId="213" xfId="0" applyNumberFormat="1" applyFont="1" applyBorder="1" applyAlignment="1" applyProtection="1">
      <alignment horizontal="right" vertical="center"/>
      <protection locked="0"/>
    </xf>
    <xf numFmtId="0" fontId="11" fillId="4" borderId="216" xfId="0" applyFont="1" applyFill="1" applyBorder="1" applyAlignment="1" applyProtection="1">
      <alignment horizontal="center" vertical="center"/>
      <protection locked="0"/>
    </xf>
    <xf numFmtId="0" fontId="11" fillId="4" borderId="216" xfId="0" applyFont="1" applyFill="1" applyBorder="1" applyAlignment="1" applyProtection="1">
      <alignment vertical="center"/>
      <protection locked="0"/>
    </xf>
    <xf numFmtId="4" fontId="11" fillId="4" borderId="216" xfId="1" applyNumberFormat="1" applyFont="1" applyFill="1" applyBorder="1" applyAlignment="1" applyProtection="1">
      <alignment horizontal="right" vertical="center"/>
      <protection locked="0"/>
    </xf>
    <xf numFmtId="4" fontId="11" fillId="0" borderId="216" xfId="0" applyNumberFormat="1" applyFont="1" applyBorder="1" applyAlignment="1" applyProtection="1">
      <alignment horizontal="right" vertical="center"/>
      <protection locked="0"/>
    </xf>
    <xf numFmtId="0" fontId="11" fillId="0" borderId="217" xfId="0" applyFont="1" applyBorder="1" applyAlignment="1" applyProtection="1">
      <alignment vertical="center"/>
      <protection locked="0"/>
    </xf>
    <xf numFmtId="0" fontId="12" fillId="0" borderId="244" xfId="0" applyFont="1" applyBorder="1" applyAlignment="1">
      <alignment vertical="center" wrapText="1"/>
    </xf>
    <xf numFmtId="3" fontId="12" fillId="0" borderId="248" xfId="0" applyNumberFormat="1" applyFont="1" applyBorder="1" applyAlignment="1">
      <alignment vertical="center"/>
    </xf>
    <xf numFmtId="0" fontId="11" fillId="0" borderId="233" xfId="0" applyFont="1" applyBorder="1" applyAlignment="1">
      <alignment vertical="center" wrapText="1"/>
    </xf>
    <xf numFmtId="0" fontId="12" fillId="0" borderId="213" xfId="0" applyFont="1" applyBorder="1" applyAlignment="1" applyProtection="1">
      <alignment vertical="center"/>
      <protection locked="0"/>
    </xf>
    <xf numFmtId="3" fontId="21" fillId="0" borderId="249" xfId="0" applyNumberFormat="1" applyFont="1" applyBorder="1" applyAlignment="1">
      <alignment vertical="center"/>
    </xf>
    <xf numFmtId="4" fontId="21" fillId="0" borderId="250" xfId="0" applyNumberFormat="1" applyFont="1" applyBorder="1" applyAlignment="1" applyProtection="1">
      <alignment horizontal="right" vertical="center"/>
      <protection locked="0"/>
    </xf>
    <xf numFmtId="4" fontId="12" fillId="4" borderId="53" xfId="1" applyNumberFormat="1" applyFont="1" applyFill="1" applyBorder="1" applyAlignment="1" applyProtection="1">
      <alignment horizontal="right" vertical="center"/>
      <protection locked="0"/>
    </xf>
    <xf numFmtId="4" fontId="12" fillId="0" borderId="139" xfId="0" applyNumberFormat="1" applyFont="1" applyBorder="1" applyAlignment="1" applyProtection="1">
      <alignment horizontal="right" vertical="center"/>
      <protection locked="0"/>
    </xf>
    <xf numFmtId="0" fontId="12" fillId="4" borderId="246" xfId="0" applyFont="1" applyFill="1" applyBorder="1" applyAlignment="1" applyProtection="1">
      <alignment vertical="center"/>
      <protection locked="0"/>
    </xf>
    <xf numFmtId="0" fontId="12" fillId="4" borderId="238" xfId="0" applyFont="1" applyFill="1" applyBorder="1" applyAlignment="1" applyProtection="1">
      <alignment horizontal="center" vertical="center"/>
      <protection locked="0"/>
    </xf>
    <xf numFmtId="49" fontId="12" fillId="4" borderId="238" xfId="0" applyNumberFormat="1" applyFont="1" applyFill="1" applyBorder="1" applyAlignment="1" applyProtection="1">
      <alignment vertical="center"/>
      <protection locked="0"/>
    </xf>
    <xf numFmtId="0" fontId="11" fillId="4" borderId="213" xfId="0" applyFont="1" applyFill="1" applyBorder="1" applyAlignment="1" applyProtection="1">
      <alignment horizontal="center" vertical="center"/>
      <protection locked="0"/>
    </xf>
    <xf numFmtId="0" fontId="12" fillId="4" borderId="241" xfId="0" applyFont="1" applyFill="1" applyBorder="1" applyAlignment="1" applyProtection="1">
      <alignment horizontal="center" vertical="center"/>
      <protection locked="0"/>
    </xf>
    <xf numFmtId="0" fontId="12" fillId="0" borderId="241" xfId="0" applyFont="1" applyBorder="1" applyAlignment="1">
      <alignment vertical="center"/>
    </xf>
    <xf numFmtId="4" fontId="12" fillId="4" borderId="241" xfId="1" applyNumberFormat="1" applyFont="1" applyFill="1" applyBorder="1" applyAlignment="1" applyProtection="1">
      <alignment horizontal="right" vertical="center"/>
      <protection locked="0"/>
    </xf>
    <xf numFmtId="0" fontId="11" fillId="4" borderId="213" xfId="0" applyFont="1" applyFill="1" applyBorder="1" applyAlignment="1" applyProtection="1">
      <alignment vertical="center"/>
      <protection locked="0"/>
    </xf>
    <xf numFmtId="4" fontId="11" fillId="4" borderId="213" xfId="1" applyNumberFormat="1" applyFont="1" applyFill="1" applyBorder="1" applyAlignment="1" applyProtection="1">
      <alignment horizontal="right" vertical="center"/>
      <protection locked="0"/>
    </xf>
    <xf numFmtId="3" fontId="11" fillId="4" borderId="213" xfId="1" applyNumberFormat="1" applyFont="1" applyFill="1" applyBorder="1" applyAlignment="1" applyProtection="1">
      <alignment horizontal="right" vertical="center"/>
      <protection locked="0"/>
    </xf>
    <xf numFmtId="4" fontId="11" fillId="0" borderId="213" xfId="0" applyNumberFormat="1" applyFont="1" applyBorder="1" applyAlignment="1" applyProtection="1">
      <alignment horizontal="right" vertical="center"/>
      <protection locked="0"/>
    </xf>
    <xf numFmtId="0" fontId="12" fillId="4" borderId="230" xfId="0" applyFont="1" applyFill="1" applyBorder="1" applyAlignment="1" applyProtection="1">
      <alignment horizontal="center" vertical="center"/>
      <protection locked="0"/>
    </xf>
    <xf numFmtId="0" fontId="12" fillId="4" borderId="230" xfId="0" applyFont="1" applyFill="1" applyBorder="1" applyAlignment="1" applyProtection="1">
      <alignment vertical="center"/>
      <protection locked="0"/>
    </xf>
    <xf numFmtId="4" fontId="12" fillId="4" borderId="252" xfId="1" applyNumberFormat="1" applyFont="1" applyFill="1" applyBorder="1" applyAlignment="1" applyProtection="1">
      <alignment horizontal="right" vertical="center"/>
      <protection locked="0"/>
    </xf>
    <xf numFmtId="3" fontId="12" fillId="4" borderId="230" xfId="1" applyNumberFormat="1" applyFont="1" applyFill="1" applyBorder="1" applyAlignment="1" applyProtection="1">
      <alignment horizontal="right" vertical="center"/>
      <protection locked="0"/>
    </xf>
    <xf numFmtId="4" fontId="12" fillId="0" borderId="251" xfId="0" applyNumberFormat="1" applyFont="1" applyBorder="1" applyAlignment="1" applyProtection="1">
      <alignment horizontal="right" vertical="center"/>
      <protection locked="0"/>
    </xf>
    <xf numFmtId="0" fontId="12" fillId="0" borderId="225" xfId="0" applyFont="1" applyBorder="1" applyAlignment="1" applyProtection="1">
      <alignment vertical="center"/>
      <protection locked="0"/>
    </xf>
    <xf numFmtId="0" fontId="12" fillId="0" borderId="241" xfId="0" applyFont="1" applyBorder="1" applyAlignment="1">
      <alignment vertical="center" wrapText="1"/>
    </xf>
    <xf numFmtId="3" fontId="12" fillId="0" borderId="178" xfId="1" applyNumberFormat="1" applyFont="1" applyFill="1" applyBorder="1" applyAlignment="1" applyProtection="1">
      <alignment horizontal="right" vertical="center"/>
    </xf>
    <xf numFmtId="4" fontId="12" fillId="0" borderId="178" xfId="1" applyNumberFormat="1" applyFont="1" applyFill="1" applyBorder="1" applyAlignment="1" applyProtection="1">
      <alignment horizontal="right" vertical="center"/>
    </xf>
    <xf numFmtId="4" fontId="12" fillId="4" borderId="38" xfId="0" applyNumberFormat="1" applyFont="1" applyFill="1" applyBorder="1" applyAlignment="1">
      <alignment horizontal="right" vertical="center"/>
    </xf>
    <xf numFmtId="0" fontId="12" fillId="4" borderId="22" xfId="0" applyFont="1" applyFill="1" applyBorder="1" applyAlignment="1">
      <alignment vertical="center"/>
    </xf>
    <xf numFmtId="4" fontId="21" fillId="0" borderId="17" xfId="0" applyNumberFormat="1" applyFont="1" applyBorder="1" applyAlignment="1">
      <alignment horizontal="right" vertical="center"/>
    </xf>
    <xf numFmtId="2" fontId="12" fillId="0" borderId="211" xfId="0" applyNumberFormat="1" applyFont="1" applyBorder="1" applyAlignment="1">
      <alignment horizontal="right" vertical="center"/>
    </xf>
    <xf numFmtId="3" fontId="12" fillId="0" borderId="238" xfId="0" applyNumberFormat="1" applyFont="1" applyBorder="1" applyAlignment="1">
      <alignment vertical="center"/>
    </xf>
    <xf numFmtId="4" fontId="12" fillId="0" borderId="238" xfId="0" applyNumberFormat="1" applyFont="1" applyBorder="1" applyAlignment="1">
      <alignment horizontal="right" vertical="center"/>
    </xf>
    <xf numFmtId="4" fontId="12" fillId="0" borderId="253" xfId="0" applyNumberFormat="1" applyFont="1" applyBorder="1" applyAlignment="1">
      <alignment horizontal="right" vertical="center"/>
    </xf>
    <xf numFmtId="0" fontId="11" fillId="0" borderId="239" xfId="0" applyFont="1" applyBorder="1" applyAlignment="1">
      <alignment vertical="center"/>
    </xf>
    <xf numFmtId="4" fontId="12" fillId="3" borderId="12" xfId="0" applyNumberFormat="1" applyFont="1" applyFill="1" applyBorder="1" applyAlignment="1">
      <alignment horizontal="right" vertical="center"/>
    </xf>
    <xf numFmtId="0" fontId="12" fillId="0" borderId="51" xfId="0" applyFont="1" applyBorder="1" applyAlignment="1">
      <alignment vertical="center"/>
    </xf>
    <xf numFmtId="0" fontId="12" fillId="0" borderId="110" xfId="0" applyFont="1" applyBorder="1" applyAlignment="1" applyProtection="1">
      <alignment vertical="center"/>
      <protection locked="0"/>
    </xf>
    <xf numFmtId="49" fontId="12" fillId="0" borderId="110" xfId="0" applyNumberFormat="1" applyFont="1" applyBorder="1" applyAlignment="1">
      <alignment vertical="center"/>
    </xf>
    <xf numFmtId="49" fontId="12" fillId="0" borderId="111" xfId="0" applyNumberFormat="1" applyFont="1" applyBorder="1" applyAlignment="1">
      <alignment vertical="center"/>
    </xf>
    <xf numFmtId="49" fontId="12" fillId="0" borderId="116" xfId="0" applyNumberFormat="1" applyFont="1" applyBorder="1" applyAlignment="1">
      <alignment vertical="center"/>
    </xf>
    <xf numFmtId="0" fontId="12" fillId="0" borderId="111" xfId="0" applyFont="1" applyBorder="1" applyAlignment="1">
      <alignment vertical="center"/>
    </xf>
    <xf numFmtId="0" fontId="12" fillId="0" borderId="198" xfId="0" applyFont="1" applyBorder="1" applyAlignment="1">
      <alignment vertical="center"/>
    </xf>
    <xf numFmtId="3" fontId="12" fillId="0" borderId="198" xfId="0" applyNumberFormat="1" applyFont="1" applyBorder="1" applyAlignment="1">
      <alignment vertical="center"/>
    </xf>
    <xf numFmtId="3" fontId="21" fillId="0" borderId="198" xfId="0" applyNumberFormat="1" applyFont="1" applyBorder="1" applyAlignment="1">
      <alignment vertical="center"/>
    </xf>
    <xf numFmtId="0" fontId="12" fillId="0" borderId="188" xfId="0" applyFont="1" applyBorder="1" applyAlignment="1">
      <alignment horizontal="center" vertical="center"/>
    </xf>
    <xf numFmtId="0" fontId="12" fillId="0" borderId="188" xfId="0" applyFont="1" applyBorder="1" applyAlignment="1">
      <alignment vertical="center"/>
    </xf>
    <xf numFmtId="3" fontId="12" fillId="0" borderId="188" xfId="0" applyNumberFormat="1" applyFont="1" applyBorder="1" applyAlignment="1">
      <alignment vertical="center"/>
    </xf>
    <xf numFmtId="4" fontId="12" fillId="0" borderId="188" xfId="0" applyNumberFormat="1" applyFont="1" applyBorder="1" applyAlignment="1">
      <alignment vertical="center"/>
    </xf>
    <xf numFmtId="0" fontId="12" fillId="0" borderId="238" xfId="0" applyFont="1" applyBorder="1" applyAlignment="1">
      <alignment horizontal="center" vertical="center"/>
    </xf>
    <xf numFmtId="0" fontId="12" fillId="0" borderId="238" xfId="0" applyFont="1" applyBorder="1" applyAlignment="1">
      <alignment vertical="center"/>
    </xf>
    <xf numFmtId="4" fontId="12" fillId="0" borderId="238" xfId="0" applyNumberFormat="1" applyFont="1" applyBorder="1" applyAlignment="1">
      <alignment vertical="center"/>
    </xf>
    <xf numFmtId="0" fontId="12" fillId="0" borderId="238" xfId="0" applyFont="1" applyBorder="1"/>
    <xf numFmtId="3" fontId="21" fillId="0" borderId="116" xfId="0" applyNumberFormat="1" applyFont="1" applyBorder="1" applyAlignment="1">
      <alignment vertical="center"/>
    </xf>
    <xf numFmtId="4" fontId="21" fillId="0" borderId="116" xfId="0" applyNumberFormat="1" applyFont="1" applyBorder="1" applyAlignment="1">
      <alignment vertical="center"/>
    </xf>
    <xf numFmtId="0" fontId="21" fillId="0" borderId="116" xfId="0" applyFont="1" applyBorder="1"/>
    <xf numFmtId="4" fontId="21" fillId="0" borderId="110" xfId="0" applyNumberFormat="1" applyFont="1" applyBorder="1" applyAlignment="1">
      <alignment vertical="center"/>
    </xf>
    <xf numFmtId="3" fontId="21" fillId="0" borderId="111" xfId="0" applyNumberFormat="1" applyFont="1" applyBorder="1" applyAlignment="1">
      <alignment vertical="center"/>
    </xf>
    <xf numFmtId="4" fontId="21" fillId="0" borderId="111" xfId="0" applyNumberFormat="1" applyFont="1" applyBorder="1" applyAlignment="1">
      <alignment vertical="center"/>
    </xf>
    <xf numFmtId="3" fontId="21" fillId="0" borderId="188" xfId="0" applyNumberFormat="1" applyFont="1" applyBorder="1" applyAlignment="1">
      <alignment vertical="center"/>
    </xf>
    <xf numFmtId="4" fontId="21" fillId="0" borderId="188" xfId="0" applyNumberFormat="1" applyFont="1" applyBorder="1" applyAlignment="1">
      <alignment vertical="center"/>
    </xf>
    <xf numFmtId="3" fontId="22" fillId="0" borderId="190" xfId="0" applyNumberFormat="1" applyFont="1" applyBorder="1" applyAlignment="1">
      <alignment vertical="center"/>
    </xf>
    <xf numFmtId="4" fontId="22" fillId="0" borderId="190" xfId="0" applyNumberFormat="1" applyFont="1" applyBorder="1" applyAlignment="1">
      <alignment vertical="center"/>
    </xf>
    <xf numFmtId="3" fontId="22" fillId="0" borderId="4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horizontal="right" vertical="center"/>
    </xf>
    <xf numFmtId="4" fontId="22" fillId="0" borderId="4" xfId="0" applyNumberFormat="1" applyFont="1" applyBorder="1" applyAlignment="1">
      <alignment vertical="center"/>
    </xf>
    <xf numFmtId="3" fontId="21" fillId="0" borderId="108" xfId="0" applyNumberFormat="1" applyFont="1" applyBorder="1" applyAlignment="1">
      <alignment vertical="center"/>
    </xf>
    <xf numFmtId="3" fontId="21" fillId="0" borderId="89" xfId="0" applyNumberFormat="1" applyFont="1" applyBorder="1" applyAlignment="1">
      <alignment vertical="center"/>
    </xf>
    <xf numFmtId="3" fontId="21" fillId="0" borderId="4" xfId="0" applyNumberFormat="1" applyFont="1" applyBorder="1" applyAlignment="1">
      <alignment vertical="center"/>
    </xf>
    <xf numFmtId="3" fontId="21" fillId="0" borderId="141" xfId="0" applyNumberFormat="1" applyFont="1" applyBorder="1" applyAlignment="1">
      <alignment vertical="center"/>
    </xf>
    <xf numFmtId="4" fontId="21" fillId="0" borderId="111" xfId="0" applyNumberFormat="1" applyFont="1" applyBorder="1" applyAlignment="1">
      <alignment horizontal="right" vertical="center"/>
    </xf>
    <xf numFmtId="4" fontId="21" fillId="0" borderId="116" xfId="0" applyNumberFormat="1" applyFont="1" applyBorder="1" applyAlignment="1">
      <alignment horizontal="right" vertical="center"/>
    </xf>
    <xf numFmtId="3" fontId="22" fillId="0" borderId="157" xfId="0" applyNumberFormat="1" applyFont="1" applyBorder="1" applyAlignment="1">
      <alignment vertical="center"/>
    </xf>
    <xf numFmtId="4" fontId="22" fillId="0" borderId="157" xfId="0" applyNumberFormat="1" applyFont="1" applyBorder="1" applyAlignment="1">
      <alignment vertical="center"/>
    </xf>
    <xf numFmtId="0" fontId="22" fillId="0" borderId="128" xfId="0" applyFont="1" applyBorder="1" applyAlignment="1">
      <alignment vertical="center"/>
    </xf>
    <xf numFmtId="0" fontId="12" fillId="4" borderId="49" xfId="0" applyFont="1" applyFill="1" applyBorder="1" applyAlignment="1">
      <alignment vertical="center"/>
    </xf>
    <xf numFmtId="0" fontId="12" fillId="4" borderId="29" xfId="0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0" fontId="12" fillId="4" borderId="50" xfId="0" applyFont="1" applyFill="1" applyBorder="1" applyAlignment="1">
      <alignment vertical="center"/>
    </xf>
    <xf numFmtId="0" fontId="12" fillId="4" borderId="72" xfId="0" applyFont="1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49" fontId="12" fillId="0" borderId="193" xfId="0" applyNumberFormat="1" applyFont="1" applyBorder="1" applyAlignment="1">
      <alignment vertical="center"/>
    </xf>
    <xf numFmtId="2" fontId="12" fillId="0" borderId="43" xfId="0" applyNumberFormat="1" applyFont="1" applyBorder="1" applyAlignment="1">
      <alignment horizontal="right" vertical="center"/>
    </xf>
    <xf numFmtId="0" fontId="12" fillId="0" borderId="239" xfId="0" applyFont="1" applyBorder="1" applyAlignment="1">
      <alignment vertical="center"/>
    </xf>
    <xf numFmtId="0" fontId="12" fillId="0" borderId="241" xfId="0" applyFont="1" applyBorder="1" applyAlignment="1">
      <alignment horizontal="center" vertical="center"/>
    </xf>
    <xf numFmtId="3" fontId="12" fillId="0" borderId="241" xfId="0" applyNumberFormat="1" applyFont="1" applyBorder="1" applyAlignment="1">
      <alignment vertical="center"/>
    </xf>
    <xf numFmtId="4" fontId="12" fillId="0" borderId="241" xfId="0" applyNumberFormat="1" applyFont="1" applyBorder="1" applyAlignment="1">
      <alignment horizontal="right" vertical="center"/>
    </xf>
    <xf numFmtId="0" fontId="12" fillId="0" borderId="247" xfId="0" applyFont="1" applyBorder="1" applyAlignment="1">
      <alignment vertical="center"/>
    </xf>
    <xf numFmtId="0" fontId="11" fillId="0" borderId="229" xfId="0" applyFont="1" applyBorder="1" applyAlignment="1">
      <alignment vertical="center"/>
    </xf>
    <xf numFmtId="3" fontId="12" fillId="0" borderId="229" xfId="0" applyNumberFormat="1" applyFont="1" applyBorder="1" applyAlignment="1">
      <alignment vertical="center"/>
    </xf>
    <xf numFmtId="4" fontId="12" fillId="0" borderId="229" xfId="0" applyNumberFormat="1" applyFont="1" applyBorder="1" applyAlignment="1">
      <alignment horizontal="right" vertical="center"/>
    </xf>
    <xf numFmtId="0" fontId="12" fillId="0" borderId="232" xfId="0" applyFont="1" applyBorder="1" applyAlignment="1">
      <alignment vertical="center"/>
    </xf>
    <xf numFmtId="3" fontId="12" fillId="0" borderId="81" xfId="0" applyNumberFormat="1" applyFont="1" applyBorder="1" applyAlignment="1">
      <alignment vertical="center"/>
    </xf>
    <xf numFmtId="3" fontId="12" fillId="0" borderId="238" xfId="0" applyNumberFormat="1" applyFont="1" applyBorder="1" applyAlignment="1">
      <alignment vertical="center" wrapText="1"/>
    </xf>
    <xf numFmtId="4" fontId="12" fillId="0" borderId="238" xfId="0" applyNumberFormat="1" applyFont="1" applyBorder="1" applyAlignment="1">
      <alignment horizontal="right" vertical="center" wrapText="1"/>
    </xf>
    <xf numFmtId="0" fontId="12" fillId="0" borderId="239" xfId="0" applyFont="1" applyBorder="1" applyAlignment="1">
      <alignment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vertical="center" wrapText="1"/>
    </xf>
    <xf numFmtId="3" fontId="12" fillId="4" borderId="21" xfId="0" applyNumberFormat="1" applyFont="1" applyFill="1" applyBorder="1" applyAlignment="1">
      <alignment vertical="center"/>
    </xf>
    <xf numFmtId="0" fontId="11" fillId="4" borderId="36" xfId="0" applyFont="1" applyFill="1" applyBorder="1" applyAlignment="1">
      <alignment vertical="center"/>
    </xf>
    <xf numFmtId="0" fontId="11" fillId="4" borderId="233" xfId="0" applyFont="1" applyFill="1" applyBorder="1" applyAlignment="1">
      <alignment horizontal="center" vertical="center"/>
    </xf>
    <xf numFmtId="3" fontId="11" fillId="4" borderId="233" xfId="0" applyNumberFormat="1" applyFont="1" applyFill="1" applyBorder="1" applyAlignment="1">
      <alignment vertical="center"/>
    </xf>
    <xf numFmtId="4" fontId="11" fillId="0" borderId="233" xfId="0" applyNumberFormat="1" applyFont="1" applyBorder="1" applyAlignment="1">
      <alignment horizontal="right" vertical="center"/>
    </xf>
    <xf numFmtId="4" fontId="11" fillId="0" borderId="233" xfId="0" applyNumberFormat="1" applyFont="1" applyBorder="1" applyAlignment="1">
      <alignment horizontal="right" vertical="center" wrapText="1"/>
    </xf>
    <xf numFmtId="0" fontId="11" fillId="4" borderId="226" xfId="0" applyFont="1" applyFill="1" applyBorder="1" applyAlignment="1">
      <alignment vertical="center"/>
    </xf>
    <xf numFmtId="4" fontId="12" fillId="0" borderId="238" xfId="1" applyNumberFormat="1" applyFont="1" applyFill="1" applyBorder="1" applyAlignment="1" applyProtection="1">
      <alignment horizontal="right" vertical="center"/>
    </xf>
    <xf numFmtId="3" fontId="12" fillId="0" borderId="238" xfId="1" applyNumberFormat="1" applyFont="1" applyFill="1" applyBorder="1" applyAlignment="1" applyProtection="1">
      <alignment horizontal="right" vertical="center"/>
    </xf>
    <xf numFmtId="3" fontId="12" fillId="0" borderId="241" xfId="1" applyNumberFormat="1" applyFont="1" applyFill="1" applyBorder="1" applyAlignment="1" applyProtection="1">
      <alignment horizontal="right" vertical="center"/>
    </xf>
    <xf numFmtId="3" fontId="12" fillId="0" borderId="241" xfId="0" applyNumberFormat="1" applyFont="1" applyBorder="1" applyAlignment="1">
      <alignment horizontal="right" vertical="center"/>
    </xf>
    <xf numFmtId="4" fontId="21" fillId="0" borderId="241" xfId="0" applyNumberFormat="1" applyFont="1" applyBorder="1" applyAlignment="1">
      <alignment horizontal="right" vertical="center"/>
    </xf>
    <xf numFmtId="0" fontId="12" fillId="0" borderId="244" xfId="0" applyFont="1" applyBorder="1" applyAlignment="1">
      <alignment horizontal="center" vertical="center"/>
    </xf>
    <xf numFmtId="0" fontId="12" fillId="0" borderId="247" xfId="0" applyFont="1" applyBorder="1"/>
    <xf numFmtId="0" fontId="12" fillId="0" borderId="245" xfId="0" applyFont="1" applyBorder="1" applyAlignment="1">
      <alignment vertical="center"/>
    </xf>
    <xf numFmtId="4" fontId="12" fillId="0" borderId="254" xfId="0" applyNumberFormat="1" applyFont="1" applyBorder="1" applyAlignment="1">
      <alignment horizontal="right" vertical="center"/>
    </xf>
    <xf numFmtId="0" fontId="12" fillId="0" borderId="255" xfId="0" applyFont="1" applyBorder="1" applyAlignment="1">
      <alignment vertical="center"/>
    </xf>
    <xf numFmtId="3" fontId="12" fillId="0" borderId="257" xfId="0" applyNumberFormat="1" applyFont="1" applyBorder="1" applyAlignment="1">
      <alignment vertical="center"/>
    </xf>
    <xf numFmtId="0" fontId="12" fillId="0" borderId="257" xfId="0" applyFont="1" applyBorder="1" applyAlignment="1">
      <alignment horizontal="center" vertical="center"/>
    </xf>
    <xf numFmtId="0" fontId="12" fillId="0" borderId="257" xfId="0" applyFont="1" applyBorder="1" applyAlignment="1">
      <alignment vertical="center" wrapText="1"/>
    </xf>
    <xf numFmtId="4" fontId="12" fillId="0" borderId="257" xfId="0" applyNumberFormat="1" applyFont="1" applyBorder="1" applyAlignment="1">
      <alignment horizontal="right" vertical="center"/>
    </xf>
    <xf numFmtId="4" fontId="12" fillId="0" borderId="258" xfId="0" applyNumberFormat="1" applyFont="1" applyBorder="1" applyAlignment="1">
      <alignment horizontal="right" vertical="center"/>
    </xf>
    <xf numFmtId="0" fontId="12" fillId="0" borderId="256" xfId="0" applyFont="1" applyBorder="1" applyAlignment="1">
      <alignment vertical="center"/>
    </xf>
    <xf numFmtId="4" fontId="12" fillId="0" borderId="10" xfId="1" applyNumberFormat="1" applyFont="1" applyFill="1" applyBorder="1" applyAlignment="1" applyProtection="1">
      <alignment horizontal="right" vertical="center"/>
      <protection locked="0"/>
    </xf>
    <xf numFmtId="0" fontId="12" fillId="0" borderId="254" xfId="0" applyFont="1" applyBorder="1" applyAlignment="1" applyProtection="1">
      <alignment horizontal="center" vertical="center"/>
      <protection locked="0"/>
    </xf>
    <xf numFmtId="0" fontId="12" fillId="0" borderId="254" xfId="0" applyFont="1" applyBorder="1" applyAlignment="1" applyProtection="1">
      <alignment vertical="center"/>
      <protection locked="0"/>
    </xf>
    <xf numFmtId="3" fontId="12" fillId="0" borderId="254" xfId="0" applyNumberFormat="1" applyFont="1" applyBorder="1" applyAlignment="1">
      <alignment vertical="center"/>
    </xf>
    <xf numFmtId="4" fontId="21" fillId="0" borderId="238" xfId="0" applyNumberFormat="1" applyFont="1" applyBorder="1" applyAlignment="1">
      <alignment horizontal="right" vertical="center"/>
    </xf>
    <xf numFmtId="4" fontId="12" fillId="0" borderId="78" xfId="0" applyNumberFormat="1" applyFont="1" applyBorder="1" applyAlignment="1" applyProtection="1">
      <alignment horizontal="right" vertical="center"/>
      <protection locked="0"/>
    </xf>
    <xf numFmtId="3" fontId="21" fillId="0" borderId="21" xfId="0" applyNumberFormat="1" applyFont="1" applyBorder="1" applyAlignment="1">
      <alignment vertical="center"/>
    </xf>
    <xf numFmtId="4" fontId="22" fillId="0" borderId="10" xfId="0" applyNumberFormat="1" applyFont="1" applyBorder="1" applyAlignment="1">
      <alignment horizontal="right" vertical="center"/>
    </xf>
    <xf numFmtId="4" fontId="12" fillId="0" borderId="254" xfId="0" applyNumberFormat="1" applyFont="1" applyBorder="1" applyAlignment="1" applyProtection="1">
      <alignment vertical="center"/>
      <protection locked="0"/>
    </xf>
    <xf numFmtId="4" fontId="12" fillId="0" borderId="254" xfId="0" applyNumberFormat="1" applyFont="1" applyBorder="1" applyAlignment="1" applyProtection="1">
      <alignment horizontal="right" vertical="center"/>
      <protection locked="0"/>
    </xf>
    <xf numFmtId="0" fontId="12" fillId="0" borderId="255" xfId="0" applyFont="1" applyBorder="1" applyAlignment="1" applyProtection="1">
      <alignment vertical="center"/>
      <protection locked="0"/>
    </xf>
    <xf numFmtId="0" fontId="12" fillId="0" borderId="255" xfId="0" applyFont="1" applyFill="1" applyBorder="1" applyAlignment="1">
      <alignment vertical="center"/>
    </xf>
    <xf numFmtId="4" fontId="22" fillId="0" borderId="190" xfId="1" applyNumberFormat="1" applyFont="1" applyFill="1" applyBorder="1" applyAlignment="1" applyProtection="1">
      <alignment vertical="center"/>
      <protection locked="0"/>
    </xf>
    <xf numFmtId="4" fontId="22" fillId="0" borderId="190" xfId="0" applyNumberFormat="1" applyFont="1" applyBorder="1" applyAlignment="1" applyProtection="1">
      <alignment horizontal="right" vertical="center"/>
      <protection locked="0"/>
    </xf>
    <xf numFmtId="0" fontId="22" fillId="0" borderId="191" xfId="0" applyFont="1" applyBorder="1" applyAlignment="1" applyProtection="1">
      <alignment vertical="center"/>
      <protection locked="0"/>
    </xf>
    <xf numFmtId="3" fontId="22" fillId="0" borderId="190" xfId="0" applyNumberFormat="1" applyFont="1" applyBorder="1" applyAlignment="1" applyProtection="1">
      <alignment vertical="center"/>
      <protection locked="0"/>
    </xf>
    <xf numFmtId="0" fontId="21" fillId="0" borderId="191" xfId="0" applyFont="1" applyBorder="1" applyAlignment="1" applyProtection="1">
      <alignment vertical="center"/>
      <protection locked="0"/>
    </xf>
    <xf numFmtId="3" fontId="21" fillId="0" borderId="193" xfId="0" applyNumberFormat="1" applyFont="1" applyBorder="1" applyAlignment="1" applyProtection="1">
      <alignment vertical="center"/>
      <protection locked="0"/>
    </xf>
    <xf numFmtId="4" fontId="21" fillId="0" borderId="193" xfId="0" applyNumberFormat="1" applyFont="1" applyBorder="1" applyAlignment="1" applyProtection="1">
      <alignment horizontal="right" vertical="center"/>
      <protection locked="0"/>
    </xf>
    <xf numFmtId="0" fontId="21" fillId="0" borderId="194" xfId="0" applyFont="1" applyBorder="1" applyAlignment="1" applyProtection="1">
      <alignment vertical="center"/>
      <protection locked="0"/>
    </xf>
    <xf numFmtId="3" fontId="21" fillId="0" borderId="44" xfId="0" applyNumberFormat="1" applyFont="1" applyBorder="1" applyAlignment="1" applyProtection="1">
      <alignment vertical="center"/>
      <protection locked="0"/>
    </xf>
    <xf numFmtId="0" fontId="21" fillId="0" borderId="45" xfId="0" applyFont="1" applyBorder="1" applyAlignment="1" applyProtection="1">
      <alignment vertical="center"/>
      <protection locked="0"/>
    </xf>
    <xf numFmtId="0" fontId="21" fillId="0" borderId="36" xfId="0" applyFont="1" applyBorder="1" applyAlignment="1" applyProtection="1">
      <alignment vertical="center"/>
      <protection locked="0"/>
    </xf>
    <xf numFmtId="4" fontId="21" fillId="0" borderId="13" xfId="0" applyNumberFormat="1" applyFont="1" applyBorder="1" applyAlignment="1" applyProtection="1">
      <alignment horizontal="right"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3" fontId="21" fillId="0" borderId="211" xfId="0" applyNumberFormat="1" applyFont="1" applyBorder="1" applyAlignment="1" applyProtection="1">
      <alignment vertical="center"/>
      <protection locked="0"/>
    </xf>
    <xf numFmtId="0" fontId="21" fillId="0" borderId="212" xfId="0" applyFont="1" applyBorder="1" applyAlignment="1" applyProtection="1">
      <alignment vertical="center"/>
      <protection locked="0"/>
    </xf>
    <xf numFmtId="0" fontId="21" fillId="0" borderId="239" xfId="0" applyFont="1" applyBorder="1" applyAlignment="1" applyProtection="1">
      <alignment vertical="center"/>
      <protection locked="0"/>
    </xf>
    <xf numFmtId="4" fontId="22" fillId="0" borderId="10" xfId="0" applyNumberFormat="1" applyFont="1" applyBorder="1" applyAlignment="1" applyProtection="1">
      <alignment vertical="center"/>
      <protection locked="0"/>
    </xf>
    <xf numFmtId="0" fontId="21" fillId="0" borderId="128" xfId="0" applyFont="1" applyBorder="1" applyAlignment="1" applyProtection="1">
      <alignment vertical="center"/>
      <protection locked="0"/>
    </xf>
    <xf numFmtId="4" fontId="12" fillId="0" borderId="259" xfId="1" applyNumberFormat="1" applyFont="1" applyFill="1" applyBorder="1" applyAlignment="1" applyProtection="1">
      <alignment horizontal="right" vertical="center"/>
    </xf>
    <xf numFmtId="3" fontId="12" fillId="0" borderId="259" xfId="1" applyNumberFormat="1" applyFont="1" applyFill="1" applyBorder="1" applyAlignment="1" applyProtection="1">
      <alignment horizontal="right" vertical="center"/>
    </xf>
    <xf numFmtId="0" fontId="12" fillId="0" borderId="260" xfId="0" applyFont="1" applyFill="1" applyBorder="1" applyAlignment="1">
      <alignment vertical="center"/>
    </xf>
    <xf numFmtId="4" fontId="12" fillId="0" borderId="253" xfId="0" applyNumberFormat="1" applyFont="1" applyFill="1" applyBorder="1" applyAlignment="1">
      <alignment horizontal="right" vertical="center"/>
    </xf>
    <xf numFmtId="0" fontId="12" fillId="0" borderId="239" xfId="0" applyFont="1" applyFill="1" applyBorder="1" applyAlignment="1">
      <alignment vertical="center"/>
    </xf>
    <xf numFmtId="4" fontId="12" fillId="0" borderId="254" xfId="1" applyNumberFormat="1" applyFont="1" applyFill="1" applyBorder="1" applyAlignment="1" applyProtection="1">
      <alignment horizontal="right" vertical="center"/>
    </xf>
    <xf numFmtId="3" fontId="12" fillId="0" borderId="254" xfId="1" applyNumberFormat="1" applyFont="1" applyFill="1" applyBorder="1" applyAlignment="1" applyProtection="1">
      <alignment horizontal="right" vertical="center"/>
    </xf>
    <xf numFmtId="4" fontId="12" fillId="0" borderId="264" xfId="0" applyNumberFormat="1" applyFont="1" applyFill="1" applyBorder="1" applyAlignment="1">
      <alignment horizontal="right" vertical="center"/>
    </xf>
    <xf numFmtId="0" fontId="12" fillId="0" borderId="241" xfId="0" applyFont="1" applyBorder="1" applyAlignment="1">
      <alignment horizontal="center"/>
    </xf>
    <xf numFmtId="3" fontId="21" fillId="0" borderId="193" xfId="0" applyNumberFormat="1" applyFont="1" applyBorder="1" applyAlignment="1">
      <alignment vertical="center"/>
    </xf>
    <xf numFmtId="4" fontId="21" fillId="0" borderId="211" xfId="0" applyNumberFormat="1" applyFont="1" applyBorder="1" applyAlignment="1">
      <alignment horizontal="right" vertical="center"/>
    </xf>
    <xf numFmtId="0" fontId="21" fillId="0" borderId="212" xfId="0" applyFont="1" applyBorder="1" applyAlignment="1">
      <alignment vertical="center"/>
    </xf>
    <xf numFmtId="0" fontId="12" fillId="4" borderId="89" xfId="0" applyFont="1" applyFill="1" applyBorder="1" applyAlignment="1" applyProtection="1">
      <alignment vertical="center" wrapText="1"/>
      <protection locked="0"/>
    </xf>
    <xf numFmtId="0" fontId="0" fillId="0" borderId="97" xfId="0" applyBorder="1" applyAlignment="1">
      <alignment vertical="center"/>
    </xf>
    <xf numFmtId="0" fontId="12" fillId="0" borderId="266" xfId="0" applyFont="1" applyBorder="1" applyAlignment="1">
      <alignment vertical="center"/>
    </xf>
    <xf numFmtId="0" fontId="11" fillId="0" borderId="267" xfId="0" applyFont="1" applyBorder="1" applyAlignment="1">
      <alignment vertical="center"/>
    </xf>
    <xf numFmtId="0" fontId="12" fillId="0" borderId="268" xfId="0" applyFont="1" applyBorder="1" applyAlignment="1">
      <alignment vertical="center"/>
    </xf>
    <xf numFmtId="4" fontId="12" fillId="4" borderId="271" xfId="1" applyNumberFormat="1" applyFont="1" applyFill="1" applyBorder="1" applyAlignment="1" applyProtection="1">
      <alignment horizontal="right" vertical="center"/>
      <protection locked="0"/>
    </xf>
    <xf numFmtId="4" fontId="12" fillId="0" borderId="271" xfId="1" applyNumberFormat="1" applyFont="1" applyFill="1" applyBorder="1" applyAlignment="1" applyProtection="1">
      <alignment horizontal="right" vertical="center"/>
      <protection locked="0"/>
    </xf>
    <xf numFmtId="0" fontId="12" fillId="0" borderId="272" xfId="0" applyFont="1" applyBorder="1" applyAlignment="1" applyProtection="1">
      <alignment vertical="center"/>
      <protection locked="0"/>
    </xf>
    <xf numFmtId="0" fontId="12" fillId="4" borderId="271" xfId="0" applyFont="1" applyFill="1" applyBorder="1" applyAlignment="1" applyProtection="1">
      <alignment vertical="center"/>
      <protection locked="0"/>
    </xf>
    <xf numFmtId="3" fontId="12" fillId="0" borderId="271" xfId="0" applyNumberFormat="1" applyFont="1" applyBorder="1" applyAlignment="1" applyProtection="1">
      <alignment vertical="center"/>
      <protection locked="0"/>
    </xf>
    <xf numFmtId="0" fontId="12" fillId="0" borderId="271" xfId="0" applyFont="1" applyBorder="1" applyAlignment="1">
      <alignment vertical="center" wrapText="1"/>
    </xf>
    <xf numFmtId="4" fontId="12" fillId="4" borderId="273" xfId="1" applyNumberFormat="1" applyFont="1" applyFill="1" applyBorder="1" applyAlignment="1" applyProtection="1">
      <alignment horizontal="right" vertical="center"/>
      <protection locked="0"/>
    </xf>
    <xf numFmtId="0" fontId="11" fillId="0" borderId="277" xfId="0" applyFont="1" applyBorder="1" applyAlignment="1" applyProtection="1">
      <alignment horizontal="center" vertical="center"/>
      <protection locked="0"/>
    </xf>
    <xf numFmtId="0" fontId="11" fillId="0" borderId="278" xfId="0" applyFont="1" applyBorder="1" applyAlignment="1" applyProtection="1">
      <alignment horizontal="center" vertical="center"/>
      <protection locked="0"/>
    </xf>
    <xf numFmtId="0" fontId="12" fillId="0" borderId="271" xfId="0" applyFont="1" applyBorder="1" applyAlignment="1" applyProtection="1">
      <alignment vertical="center" wrapText="1"/>
      <protection locked="0"/>
    </xf>
    <xf numFmtId="0" fontId="11" fillId="0" borderId="279" xfId="0" applyFont="1" applyBorder="1" applyAlignment="1" applyProtection="1">
      <alignment horizontal="center" vertical="center"/>
      <protection locked="0"/>
    </xf>
    <xf numFmtId="4" fontId="11" fillId="4" borderId="275" xfId="1" applyNumberFormat="1" applyFont="1" applyFill="1" applyBorder="1" applyAlignment="1" applyProtection="1">
      <alignment horizontal="right" vertical="center"/>
      <protection locked="0"/>
    </xf>
    <xf numFmtId="4" fontId="11" fillId="0" borderId="275" xfId="1" applyNumberFormat="1" applyFont="1" applyFill="1" applyBorder="1" applyAlignment="1" applyProtection="1">
      <alignment horizontal="right" vertical="center"/>
      <protection locked="0"/>
    </xf>
    <xf numFmtId="0" fontId="11" fillId="0" borderId="276" xfId="0" applyFont="1" applyBorder="1" applyAlignment="1" applyProtection="1">
      <alignment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1" fillId="4" borderId="271" xfId="0" applyFont="1" applyFill="1" applyBorder="1" applyAlignment="1" applyProtection="1">
      <alignment horizontal="center" vertical="center"/>
      <protection locked="0"/>
    </xf>
    <xf numFmtId="0" fontId="12" fillId="0" borderId="271" xfId="0" applyFont="1" applyBorder="1" applyAlignment="1" applyProtection="1">
      <alignment horizontal="center" vertical="center"/>
      <protection locked="0"/>
    </xf>
    <xf numFmtId="4" fontId="12" fillId="0" borderId="271" xfId="0" applyNumberFormat="1" applyFont="1" applyBorder="1" applyAlignment="1" applyProtection="1">
      <alignment horizontal="right" vertical="center"/>
      <protection locked="0"/>
    </xf>
    <xf numFmtId="0" fontId="12" fillId="4" borderId="271" xfId="0" applyFont="1" applyFill="1" applyBorder="1" applyAlignment="1" applyProtection="1">
      <alignment horizontal="center" vertical="center"/>
      <protection locked="0"/>
    </xf>
    <xf numFmtId="0" fontId="11" fillId="4" borderId="270" xfId="0" applyFont="1" applyFill="1" applyBorder="1" applyAlignment="1" applyProtection="1">
      <alignment horizontal="center" vertical="center"/>
      <protection locked="0"/>
    </xf>
    <xf numFmtId="0" fontId="12" fillId="4" borderId="273" xfId="0" applyFont="1" applyFill="1" applyBorder="1" applyAlignment="1" applyProtection="1">
      <alignment horizontal="center" vertical="center"/>
      <protection locked="0"/>
    </xf>
    <xf numFmtId="0" fontId="12" fillId="0" borderId="271" xfId="0" applyFont="1" applyBorder="1" applyAlignment="1">
      <alignment vertical="center"/>
    </xf>
    <xf numFmtId="0" fontId="12" fillId="0" borderId="280" xfId="0" applyFont="1" applyBorder="1" applyAlignment="1" applyProtection="1">
      <alignment horizontal="center" vertical="center"/>
      <protection locked="0"/>
    </xf>
    <xf numFmtId="0" fontId="12" fillId="0" borderId="141" xfId="0" applyFont="1" applyBorder="1" applyAlignment="1" applyProtection="1">
      <alignment horizontal="center" vertical="center"/>
      <protection locked="0"/>
    </xf>
    <xf numFmtId="0" fontId="12" fillId="0" borderId="281" xfId="0" applyFont="1" applyBorder="1" applyAlignment="1">
      <alignment horizontal="center" vertical="center"/>
    </xf>
    <xf numFmtId="0" fontId="12" fillId="0" borderId="281" xfId="0" applyFont="1" applyBorder="1" applyAlignment="1">
      <alignment vertical="center"/>
    </xf>
    <xf numFmtId="4" fontId="12" fillId="0" borderId="281" xfId="1" applyNumberFormat="1" applyFont="1" applyFill="1" applyBorder="1" applyAlignment="1" applyProtection="1">
      <alignment vertical="center"/>
      <protection locked="0"/>
    </xf>
    <xf numFmtId="4" fontId="12" fillId="0" borderId="281" xfId="1" applyNumberFormat="1" applyFont="1" applyFill="1" applyBorder="1" applyAlignment="1" applyProtection="1">
      <alignment horizontal="right" vertical="center"/>
      <protection locked="0"/>
    </xf>
    <xf numFmtId="1" fontId="12" fillId="0" borderId="281" xfId="0" applyNumberFormat="1" applyFont="1" applyBorder="1" applyAlignment="1" applyProtection="1">
      <alignment vertical="center"/>
      <protection locked="0"/>
    </xf>
    <xf numFmtId="4" fontId="12" fillId="0" borderId="281" xfId="0" applyNumberFormat="1" applyFont="1" applyBorder="1" applyAlignment="1" applyProtection="1">
      <alignment horizontal="right" vertical="center"/>
      <protection locked="0"/>
    </xf>
    <xf numFmtId="0" fontId="12" fillId="0" borderId="282" xfId="0" applyFont="1" applyBorder="1" applyAlignment="1" applyProtection="1">
      <alignment vertical="center"/>
      <protection locked="0"/>
    </xf>
    <xf numFmtId="0" fontId="12" fillId="0" borderId="283" xfId="0" applyFont="1" applyBorder="1" applyAlignment="1" applyProtection="1">
      <alignment horizontal="center" vertical="center"/>
      <protection locked="0"/>
    </xf>
    <xf numFmtId="0" fontId="12" fillId="0" borderId="284" xfId="0" applyFont="1" applyBorder="1" applyAlignment="1" applyProtection="1">
      <alignment horizontal="center" vertical="center"/>
      <protection locked="0"/>
    </xf>
    <xf numFmtId="0" fontId="12" fillId="0" borderId="284" xfId="0" applyFont="1" applyBorder="1" applyAlignment="1" applyProtection="1">
      <alignment vertical="center"/>
      <protection locked="0"/>
    </xf>
    <xf numFmtId="4" fontId="12" fillId="0" borderId="284" xfId="1" applyNumberFormat="1" applyFont="1" applyFill="1" applyBorder="1" applyAlignment="1" applyProtection="1">
      <alignment vertical="center"/>
      <protection locked="0"/>
    </xf>
    <xf numFmtId="4" fontId="12" fillId="0" borderId="284" xfId="1" applyNumberFormat="1" applyFont="1" applyFill="1" applyBorder="1" applyAlignment="1" applyProtection="1">
      <alignment horizontal="right" vertical="center"/>
      <protection locked="0"/>
    </xf>
    <xf numFmtId="3" fontId="12" fillId="0" borderId="284" xfId="0" applyNumberFormat="1" applyFont="1" applyBorder="1" applyAlignment="1" applyProtection="1">
      <alignment vertical="center"/>
      <protection locked="0"/>
    </xf>
    <xf numFmtId="4" fontId="12" fillId="0" borderId="284" xfId="0" applyNumberFormat="1" applyFont="1" applyBorder="1" applyAlignment="1" applyProtection="1">
      <alignment horizontal="right" vertical="center"/>
      <protection locked="0"/>
    </xf>
    <xf numFmtId="0" fontId="12" fillId="0" borderId="269" xfId="0" applyFont="1" applyBorder="1" applyAlignment="1" applyProtection="1">
      <alignment vertical="center"/>
      <protection locked="0"/>
    </xf>
    <xf numFmtId="0" fontId="12" fillId="0" borderId="285" xfId="0" applyFont="1" applyBorder="1" applyAlignment="1" applyProtection="1">
      <alignment vertical="center"/>
      <protection locked="0"/>
    </xf>
    <xf numFmtId="0" fontId="12" fillId="0" borderId="286" xfId="0" applyFont="1" applyBorder="1" applyAlignment="1" applyProtection="1">
      <alignment horizontal="center" vertical="center"/>
      <protection locked="0"/>
    </xf>
    <xf numFmtId="0" fontId="12" fillId="0" borderId="265" xfId="0" applyFont="1" applyBorder="1" applyAlignment="1" applyProtection="1">
      <alignment horizontal="center" vertical="center"/>
      <protection locked="0"/>
    </xf>
    <xf numFmtId="0" fontId="12" fillId="0" borderId="265" xfId="0" applyFont="1" applyBorder="1" applyAlignment="1" applyProtection="1">
      <alignment vertical="center"/>
      <protection locked="0"/>
    </xf>
    <xf numFmtId="4" fontId="12" fillId="0" borderId="265" xfId="0" applyNumberFormat="1" applyFont="1" applyBorder="1" applyAlignment="1" applyProtection="1">
      <alignment vertical="center"/>
      <protection locked="0"/>
    </xf>
    <xf numFmtId="4" fontId="12" fillId="0" borderId="265" xfId="0" applyNumberFormat="1" applyFont="1" applyBorder="1" applyAlignment="1" applyProtection="1">
      <alignment horizontal="right" vertical="center"/>
      <protection locked="0"/>
    </xf>
    <xf numFmtId="3" fontId="12" fillId="0" borderId="265" xfId="0" applyNumberFormat="1" applyFont="1" applyBorder="1" applyAlignment="1" applyProtection="1">
      <alignment vertical="center"/>
      <protection locked="0"/>
    </xf>
    <xf numFmtId="0" fontId="12" fillId="0" borderId="268" xfId="0" applyFont="1" applyBorder="1" applyAlignment="1" applyProtection="1">
      <alignment vertical="center"/>
      <protection locked="0"/>
    </xf>
    <xf numFmtId="3" fontId="20" fillId="0" borderId="271" xfId="0" applyNumberFormat="1" applyFont="1" applyBorder="1" applyAlignment="1" applyProtection="1">
      <alignment vertical="center"/>
      <protection locked="0"/>
    </xf>
    <xf numFmtId="4" fontId="20" fillId="0" borderId="271" xfId="0" applyNumberFormat="1" applyFont="1" applyBorder="1" applyAlignment="1" applyProtection="1">
      <alignment horizontal="right" vertical="center"/>
      <protection locked="0"/>
    </xf>
    <xf numFmtId="0" fontId="20" fillId="0" borderId="272" xfId="0" applyFont="1" applyBorder="1" applyAlignment="1" applyProtection="1">
      <alignment vertical="center"/>
      <protection locked="0"/>
    </xf>
    <xf numFmtId="3" fontId="20" fillId="0" borderId="273" xfId="0" applyNumberFormat="1" applyFont="1" applyBorder="1" applyAlignment="1" applyProtection="1">
      <alignment vertical="center"/>
      <protection locked="0"/>
    </xf>
    <xf numFmtId="4" fontId="20" fillId="0" borderId="273" xfId="0" applyNumberFormat="1" applyFont="1" applyBorder="1" applyAlignment="1" applyProtection="1">
      <alignment horizontal="right" vertical="center"/>
      <protection locked="0"/>
    </xf>
    <xf numFmtId="0" fontId="20" fillId="0" borderId="274" xfId="0" applyFont="1" applyBorder="1" applyAlignment="1" applyProtection="1">
      <alignment vertical="center"/>
      <protection locked="0"/>
    </xf>
    <xf numFmtId="0" fontId="12" fillId="0" borderId="271" xfId="0" applyFont="1" applyBorder="1" applyAlignment="1">
      <alignment horizontal="center" vertical="center"/>
    </xf>
    <xf numFmtId="4" fontId="12" fillId="0" borderId="271" xfId="0" applyNumberFormat="1" applyFont="1" applyBorder="1" applyAlignment="1">
      <alignment horizontal="right" vertical="center"/>
    </xf>
    <xf numFmtId="0" fontId="12" fillId="0" borderId="272" xfId="0" applyFont="1" applyBorder="1" applyAlignment="1">
      <alignment vertical="center"/>
    </xf>
    <xf numFmtId="4" fontId="12" fillId="0" borderId="271" xfId="0" applyNumberFormat="1" applyFont="1" applyBorder="1" applyAlignment="1">
      <alignment vertical="center"/>
    </xf>
    <xf numFmtId="4" fontId="21" fillId="0" borderId="27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1" fillId="0" borderId="103" xfId="0" applyFont="1" applyBorder="1" applyAlignment="1">
      <alignment vertical="center"/>
    </xf>
    <xf numFmtId="4" fontId="11" fillId="0" borderId="103" xfId="0" applyNumberFormat="1" applyFont="1" applyBorder="1" applyAlignment="1">
      <alignment horizontal="right" vertical="center"/>
    </xf>
    <xf numFmtId="49" fontId="12" fillId="0" borderId="287" xfId="0" applyNumberFormat="1" applyFont="1" applyBorder="1" applyAlignment="1">
      <alignment horizontal="center" vertical="center"/>
    </xf>
    <xf numFmtId="3" fontId="12" fillId="0" borderId="287" xfId="0" applyNumberFormat="1" applyFont="1" applyBorder="1" applyAlignment="1">
      <alignment vertical="center" wrapText="1"/>
    </xf>
    <xf numFmtId="3" fontId="12" fillId="0" borderId="287" xfId="0" applyNumberFormat="1" applyFont="1" applyBorder="1" applyAlignment="1">
      <alignment vertical="center"/>
    </xf>
    <xf numFmtId="4" fontId="12" fillId="0" borderId="287" xfId="0" applyNumberFormat="1" applyFont="1" applyBorder="1" applyAlignment="1">
      <alignment horizontal="right" vertical="center"/>
    </xf>
    <xf numFmtId="0" fontId="12" fillId="0" borderId="287" xfId="0" applyFont="1" applyBorder="1" applyAlignment="1">
      <alignment vertical="center"/>
    </xf>
    <xf numFmtId="49" fontId="12" fillId="0" borderId="288" xfId="0" applyNumberFormat="1" applyFont="1" applyBorder="1" applyAlignment="1">
      <alignment horizontal="center" vertical="center"/>
    </xf>
    <xf numFmtId="3" fontId="12" fillId="0" borderId="289" xfId="0" applyNumberFormat="1" applyFont="1" applyBorder="1" applyAlignment="1">
      <alignment vertical="center" wrapText="1"/>
    </xf>
    <xf numFmtId="3" fontId="12" fillId="0" borderId="289" xfId="0" applyNumberFormat="1" applyFont="1" applyBorder="1" applyAlignment="1">
      <alignment vertical="center"/>
    </xf>
    <xf numFmtId="4" fontId="12" fillId="0" borderId="289" xfId="0" applyNumberFormat="1" applyFont="1" applyBorder="1" applyAlignment="1">
      <alignment horizontal="right" vertical="center"/>
    </xf>
    <xf numFmtId="0" fontId="12" fillId="0" borderId="289" xfId="0" applyFont="1" applyBorder="1" applyAlignment="1">
      <alignment vertical="center"/>
    </xf>
    <xf numFmtId="0" fontId="12" fillId="0" borderId="288" xfId="0" applyFont="1" applyBorder="1" applyAlignment="1">
      <alignment horizontal="center" vertical="center"/>
    </xf>
    <xf numFmtId="0" fontId="12" fillId="0" borderId="288" xfId="0" applyFont="1" applyBorder="1" applyAlignment="1">
      <alignment vertical="center"/>
    </xf>
    <xf numFmtId="3" fontId="12" fillId="0" borderId="288" xfId="0" applyNumberFormat="1" applyFont="1" applyBorder="1" applyAlignment="1">
      <alignment vertical="center"/>
    </xf>
    <xf numFmtId="4" fontId="12" fillId="0" borderId="288" xfId="0" applyNumberFormat="1" applyFont="1" applyBorder="1" applyAlignment="1">
      <alignment horizontal="right" vertical="center"/>
    </xf>
    <xf numFmtId="0" fontId="12" fillId="0" borderId="290" xfId="0" applyFont="1" applyBorder="1" applyAlignment="1">
      <alignment horizontal="center" vertical="center"/>
    </xf>
    <xf numFmtId="0" fontId="0" fillId="0" borderId="96" xfId="0" applyBorder="1"/>
    <xf numFmtId="0" fontId="2" fillId="0" borderId="96" xfId="0" applyFont="1" applyBorder="1"/>
    <xf numFmtId="0" fontId="2" fillId="0" borderId="96" xfId="0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" fillId="0" borderId="284" xfId="0" applyFont="1" applyBorder="1" applyAlignment="1">
      <alignment horizontal="center"/>
    </xf>
    <xf numFmtId="0" fontId="0" fillId="0" borderId="284" xfId="0" applyBorder="1" applyAlignment="1">
      <alignment horizontal="center"/>
    </xf>
    <xf numFmtId="0" fontId="0" fillId="0" borderId="291" xfId="0" applyBorder="1" applyAlignment="1">
      <alignment horizontal="center"/>
    </xf>
    <xf numFmtId="0" fontId="11" fillId="0" borderId="149" xfId="0" applyFont="1" applyBorder="1" applyAlignment="1">
      <alignment vertical="center"/>
    </xf>
    <xf numFmtId="0" fontId="12" fillId="0" borderId="292" xfId="0" applyFont="1" applyBorder="1" applyAlignment="1">
      <alignment vertical="center"/>
    </xf>
    <xf numFmtId="3" fontId="12" fillId="0" borderId="292" xfId="0" applyNumberFormat="1" applyFont="1" applyBorder="1" applyAlignment="1">
      <alignment vertical="center"/>
    </xf>
    <xf numFmtId="2" fontId="12" fillId="0" borderId="292" xfId="0" applyNumberFormat="1" applyFont="1" applyBorder="1" applyAlignment="1">
      <alignment horizontal="right" vertical="center"/>
    </xf>
    <xf numFmtId="4" fontId="12" fillId="0" borderId="292" xfId="0" applyNumberFormat="1" applyFont="1" applyBorder="1" applyAlignment="1">
      <alignment horizontal="right" vertical="center"/>
    </xf>
    <xf numFmtId="0" fontId="12" fillId="0" borderId="293" xfId="0" applyFont="1" applyBorder="1" applyAlignment="1">
      <alignment horizontal="center" vertical="center"/>
    </xf>
    <xf numFmtId="3" fontId="2" fillId="0" borderId="141" xfId="0" applyNumberFormat="1" applyFont="1" applyBorder="1"/>
    <xf numFmtId="3" fontId="2" fillId="0" borderId="284" xfId="0" applyNumberFormat="1" applyFont="1" applyBorder="1"/>
    <xf numFmtId="3" fontId="1" fillId="0" borderId="284" xfId="0" applyNumberFormat="1" applyFont="1" applyBorder="1"/>
    <xf numFmtId="3" fontId="0" fillId="0" borderId="284" xfId="0" applyNumberFormat="1" applyBorder="1"/>
    <xf numFmtId="3" fontId="1" fillId="0" borderId="291" xfId="0" applyNumberFormat="1" applyFont="1" applyBorder="1"/>
    <xf numFmtId="3" fontId="0" fillId="0" borderId="291" xfId="0" applyNumberFormat="1" applyBorder="1"/>
    <xf numFmtId="3" fontId="4" fillId="0" borderId="149" xfId="0" applyNumberFormat="1" applyFont="1" applyBorder="1"/>
    <xf numFmtId="49" fontId="12" fillId="0" borderId="271" xfId="0" applyNumberFormat="1" applyFont="1" applyBorder="1" applyAlignment="1">
      <alignment vertical="center"/>
    </xf>
    <xf numFmtId="0" fontId="0" fillId="0" borderId="295" xfId="0" applyBorder="1"/>
    <xf numFmtId="0" fontId="12" fillId="0" borderId="273" xfId="0" applyFont="1" applyBorder="1" applyAlignment="1" applyProtection="1">
      <alignment vertical="center" wrapText="1"/>
      <protection locked="0"/>
    </xf>
    <xf numFmtId="0" fontId="12" fillId="0" borderId="270" xfId="0" applyFont="1" applyBorder="1" applyAlignment="1">
      <alignment horizontal="center" vertical="center"/>
    </xf>
    <xf numFmtId="49" fontId="12" fillId="0" borderId="270" xfId="0" applyNumberFormat="1" applyFont="1" applyBorder="1" applyAlignment="1">
      <alignment vertical="center"/>
    </xf>
    <xf numFmtId="4" fontId="12" fillId="0" borderId="270" xfId="0" applyNumberFormat="1" applyFont="1" applyBorder="1" applyAlignment="1">
      <alignment horizontal="right" vertical="center"/>
    </xf>
    <xf numFmtId="0" fontId="12" fillId="0" borderId="296" xfId="0" applyFont="1" applyBorder="1" applyAlignment="1">
      <alignment vertical="center"/>
    </xf>
    <xf numFmtId="3" fontId="12" fillId="0" borderId="271" xfId="0" applyNumberFormat="1" applyFont="1" applyBorder="1" applyAlignment="1">
      <alignment vertical="center"/>
    </xf>
    <xf numFmtId="4" fontId="12" fillId="0" borderId="297" xfId="0" applyNumberFormat="1" applyFont="1" applyBorder="1" applyAlignment="1">
      <alignment horizontal="right" vertical="center"/>
    </xf>
    <xf numFmtId="0" fontId="12" fillId="0" borderId="271" xfId="0" applyFont="1" applyBorder="1"/>
    <xf numFmtId="1" fontId="12" fillId="0" borderId="271" xfId="0" applyNumberFormat="1" applyFont="1" applyFill="1" applyBorder="1" applyAlignment="1">
      <alignment horizontal="center" vertical="center"/>
    </xf>
    <xf numFmtId="3" fontId="12" fillId="0" borderId="271" xfId="1" applyNumberFormat="1" applyFont="1" applyFill="1" applyBorder="1" applyAlignment="1" applyProtection="1">
      <alignment horizontal="right" vertical="center"/>
    </xf>
    <xf numFmtId="1" fontId="12" fillId="0" borderId="231" xfId="0" applyNumberFormat="1" applyFont="1" applyFill="1" applyBorder="1" applyAlignment="1">
      <alignment horizontal="center" vertical="center"/>
    </xf>
    <xf numFmtId="0" fontId="12" fillId="0" borderId="298" xfId="0" applyFont="1" applyBorder="1" applyAlignment="1">
      <alignment vertical="center"/>
    </xf>
    <xf numFmtId="3" fontId="12" fillId="0" borderId="231" xfId="1" applyNumberFormat="1" applyFont="1" applyFill="1" applyBorder="1" applyAlignment="1" applyProtection="1">
      <alignment horizontal="right" vertical="center"/>
    </xf>
    <xf numFmtId="4" fontId="12" fillId="0" borderId="298" xfId="0" applyNumberFormat="1" applyFont="1" applyBorder="1" applyAlignment="1">
      <alignment horizontal="right" vertical="center"/>
    </xf>
    <xf numFmtId="1" fontId="11" fillId="0" borderId="299" xfId="0" applyNumberFormat="1" applyFont="1" applyFill="1" applyBorder="1" applyAlignment="1">
      <alignment vertical="center"/>
    </xf>
    <xf numFmtId="0" fontId="12" fillId="0" borderId="273" xfId="0" applyFont="1" applyBorder="1" applyAlignment="1">
      <alignment vertical="center"/>
    </xf>
    <xf numFmtId="4" fontId="12" fillId="0" borderId="273" xfId="0" applyNumberFormat="1" applyFont="1" applyBorder="1" applyAlignment="1">
      <alignment horizontal="right" vertical="center"/>
    </xf>
    <xf numFmtId="4" fontId="11" fillId="0" borderId="21" xfId="0" applyNumberFormat="1" applyFont="1" applyBorder="1" applyAlignment="1">
      <alignment horizontal="right" vertical="center"/>
    </xf>
    <xf numFmtId="4" fontId="12" fillId="0" borderId="271" xfId="1" applyNumberFormat="1" applyFont="1" applyFill="1" applyBorder="1" applyAlignment="1" applyProtection="1">
      <alignment horizontal="right" vertical="center"/>
    </xf>
    <xf numFmtId="3" fontId="12" fillId="0" borderId="271" xfId="0" applyNumberFormat="1" applyFont="1" applyBorder="1" applyAlignment="1">
      <alignment horizontal="right" vertical="center"/>
    </xf>
    <xf numFmtId="3" fontId="12" fillId="0" borderId="270" xfId="0" applyNumberFormat="1" applyFont="1" applyBorder="1" applyAlignment="1">
      <alignment vertical="center"/>
    </xf>
    <xf numFmtId="0" fontId="12" fillId="0" borderId="298" xfId="0" applyFont="1" applyBorder="1" applyAlignment="1">
      <alignment horizontal="center" vertical="center"/>
    </xf>
    <xf numFmtId="3" fontId="12" fillId="0" borderId="298" xfId="0" applyNumberFormat="1" applyFont="1" applyBorder="1" applyAlignment="1">
      <alignment vertical="center"/>
    </xf>
    <xf numFmtId="0" fontId="12" fillId="0" borderId="273" xfId="0" applyFont="1" applyBorder="1" applyAlignment="1">
      <alignment horizontal="center" vertical="center"/>
    </xf>
    <xf numFmtId="3" fontId="12" fillId="0" borderId="273" xfId="0" applyNumberFormat="1" applyFont="1" applyBorder="1" applyAlignment="1">
      <alignment vertical="center"/>
    </xf>
    <xf numFmtId="0" fontId="12" fillId="0" borderId="274" xfId="0" applyFont="1" applyBorder="1" applyAlignment="1">
      <alignment vertical="center"/>
    </xf>
    <xf numFmtId="0" fontId="11" fillId="0" borderId="301" xfId="0" applyFont="1" applyBorder="1"/>
    <xf numFmtId="0" fontId="11" fillId="0" borderId="154" xfId="0" applyFont="1" applyBorder="1"/>
    <xf numFmtId="0" fontId="21" fillId="0" borderId="300" xfId="0" applyFont="1" applyBorder="1" applyAlignment="1">
      <alignment vertical="center"/>
    </xf>
    <xf numFmtId="0" fontId="21" fillId="0" borderId="272" xfId="0" applyFont="1" applyBorder="1" applyAlignment="1">
      <alignment vertical="center"/>
    </xf>
    <xf numFmtId="0" fontId="12" fillId="0" borderId="302" xfId="0" applyFont="1" applyBorder="1" applyAlignment="1">
      <alignment horizontal="center" vertical="center"/>
    </xf>
    <xf numFmtId="0" fontId="12" fillId="0" borderId="302" xfId="0" applyFont="1" applyBorder="1" applyAlignment="1">
      <alignment vertical="center" wrapText="1"/>
    </xf>
    <xf numFmtId="3" fontId="12" fillId="0" borderId="302" xfId="0" applyNumberFormat="1" applyFont="1" applyBorder="1" applyAlignment="1">
      <alignment vertical="center"/>
    </xf>
    <xf numFmtId="4" fontId="21" fillId="0" borderId="302" xfId="0" applyNumberFormat="1" applyFont="1" applyBorder="1" applyAlignment="1">
      <alignment horizontal="right" vertical="center"/>
    </xf>
    <xf numFmtId="4" fontId="12" fillId="0" borderId="302" xfId="0" applyNumberFormat="1" applyFont="1" applyBorder="1" applyAlignment="1">
      <alignment horizontal="right" vertical="center"/>
    </xf>
    <xf numFmtId="0" fontId="21" fillId="0" borderId="303" xfId="0" applyFont="1" applyBorder="1" applyAlignment="1">
      <alignment vertical="center"/>
    </xf>
    <xf numFmtId="0" fontId="12" fillId="0" borderId="273" xfId="0" applyFont="1" applyBorder="1" applyAlignment="1" applyProtection="1">
      <alignment vertical="center"/>
      <protection locked="0"/>
    </xf>
    <xf numFmtId="3" fontId="11" fillId="0" borderId="299" xfId="1" applyNumberFormat="1" applyFont="1" applyFill="1" applyBorder="1" applyAlignment="1" applyProtection="1">
      <alignment horizontal="right" vertical="center"/>
    </xf>
    <xf numFmtId="0" fontId="12" fillId="0" borderId="271" xfId="0" applyFont="1" applyBorder="1" applyAlignment="1" applyProtection="1">
      <alignment vertical="center"/>
      <protection locked="0"/>
    </xf>
    <xf numFmtId="0" fontId="12" fillId="0" borderId="302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93" xfId="0" applyFont="1" applyBorder="1" applyAlignment="1">
      <alignment vertical="center" wrapText="1"/>
    </xf>
    <xf numFmtId="4" fontId="12" fillId="0" borderId="293" xfId="0" applyNumberFormat="1" applyFont="1" applyBorder="1" applyAlignment="1" applyProtection="1">
      <alignment vertical="center"/>
      <protection locked="0"/>
    </xf>
    <xf numFmtId="4" fontId="12" fillId="0" borderId="293" xfId="0" applyNumberFormat="1" applyFont="1" applyBorder="1" applyAlignment="1" applyProtection="1">
      <alignment horizontal="right" vertical="center"/>
      <protection locked="0"/>
    </xf>
    <xf numFmtId="3" fontId="12" fillId="0" borderId="293" xfId="0" applyNumberFormat="1" applyFont="1" applyBorder="1" applyAlignment="1" applyProtection="1">
      <alignment vertical="center"/>
      <protection locked="0"/>
    </xf>
    <xf numFmtId="4" fontId="12" fillId="0" borderId="304" xfId="0" applyNumberFormat="1" applyFont="1" applyBorder="1" applyAlignment="1" applyProtection="1">
      <alignment horizontal="right" vertical="center"/>
      <protection locked="0"/>
    </xf>
    <xf numFmtId="0" fontId="12" fillId="0" borderId="294" xfId="0" applyFont="1" applyBorder="1" applyAlignment="1" applyProtection="1">
      <alignment vertical="center"/>
      <protection locked="0"/>
    </xf>
    <xf numFmtId="0" fontId="12" fillId="0" borderId="4" xfId="0" applyFont="1" applyBorder="1" applyAlignment="1">
      <alignment wrapText="1"/>
    </xf>
    <xf numFmtId="0" fontId="12" fillId="0" borderId="272" xfId="0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3" fontId="12" fillId="0" borderId="244" xfId="0" applyNumberFormat="1" applyFont="1" applyBorder="1" applyAlignment="1">
      <alignment vertical="center"/>
    </xf>
    <xf numFmtId="0" fontId="12" fillId="2" borderId="55" xfId="0" applyFont="1" applyFill="1" applyBorder="1" applyAlignment="1">
      <alignment horizontal="center" vertical="center"/>
    </xf>
    <xf numFmtId="3" fontId="12" fillId="2" borderId="305" xfId="0" applyNumberFormat="1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1" fillId="0" borderId="306" xfId="0" applyFont="1" applyFill="1" applyBorder="1" applyAlignment="1">
      <alignment horizontal="center" vertical="center"/>
    </xf>
    <xf numFmtId="3" fontId="11" fillId="0" borderId="307" xfId="0" applyNumberFormat="1" applyFont="1" applyFill="1" applyBorder="1" applyAlignment="1">
      <alignment vertical="center"/>
    </xf>
    <xf numFmtId="3" fontId="11" fillId="0" borderId="307" xfId="0" applyNumberFormat="1" applyFont="1" applyFill="1" applyBorder="1" applyAlignment="1">
      <alignment horizontal="center" vertical="center"/>
    </xf>
    <xf numFmtId="0" fontId="11" fillId="0" borderId="307" xfId="0" applyFont="1" applyFill="1" applyBorder="1" applyAlignment="1">
      <alignment horizontal="center" vertical="center"/>
    </xf>
    <xf numFmtId="3" fontId="11" fillId="0" borderId="307" xfId="1" applyNumberFormat="1" applyFont="1" applyFill="1" applyBorder="1" applyAlignment="1" applyProtection="1">
      <alignment horizontal="right" vertical="center"/>
    </xf>
    <xf numFmtId="4" fontId="11" fillId="0" borderId="307" xfId="1" applyNumberFormat="1" applyFont="1" applyFill="1" applyBorder="1" applyAlignment="1" applyProtection="1">
      <alignment horizontal="right" vertical="center"/>
    </xf>
    <xf numFmtId="4" fontId="11" fillId="0" borderId="308" xfId="0" applyNumberFormat="1" applyFont="1" applyFill="1" applyBorder="1" applyAlignment="1">
      <alignment horizontal="right" vertical="center"/>
    </xf>
    <xf numFmtId="0" fontId="11" fillId="0" borderId="309" xfId="0" applyFont="1" applyFill="1" applyBorder="1" applyAlignment="1">
      <alignment vertical="center"/>
    </xf>
    <xf numFmtId="0" fontId="11" fillId="0" borderId="165" xfId="0" applyFont="1" applyFill="1" applyBorder="1" applyAlignment="1">
      <alignment horizontal="center" vertical="center"/>
    </xf>
    <xf numFmtId="1" fontId="11" fillId="0" borderId="299" xfId="0" applyNumberFormat="1" applyFont="1" applyFill="1" applyBorder="1" applyAlignment="1">
      <alignment horizontal="center" vertical="center"/>
    </xf>
    <xf numFmtId="0" fontId="11" fillId="0" borderId="299" xfId="0" applyFont="1" applyFill="1" applyBorder="1" applyAlignment="1">
      <alignment horizontal="left" vertical="center"/>
    </xf>
    <xf numFmtId="0" fontId="11" fillId="0" borderId="310" xfId="0" applyFont="1" applyFill="1" applyBorder="1" applyAlignment="1">
      <alignment vertical="center"/>
    </xf>
    <xf numFmtId="0" fontId="12" fillId="0" borderId="311" xfId="0" applyFont="1" applyBorder="1" applyAlignment="1">
      <alignment vertical="center"/>
    </xf>
    <xf numFmtId="4" fontId="12" fillId="0" borderId="311" xfId="0" applyNumberFormat="1" applyFont="1" applyBorder="1" applyAlignment="1">
      <alignment horizontal="right" vertical="center"/>
    </xf>
    <xf numFmtId="0" fontId="12" fillId="0" borderId="312" xfId="0" applyFont="1" applyFill="1" applyBorder="1" applyAlignment="1">
      <alignment vertical="center"/>
    </xf>
    <xf numFmtId="0" fontId="12" fillId="0" borderId="313" xfId="0" applyFont="1" applyFill="1" applyBorder="1" applyAlignment="1">
      <alignment vertical="center"/>
    </xf>
    <xf numFmtId="0" fontId="11" fillId="0" borderId="314" xfId="0" applyFont="1" applyFill="1" applyBorder="1" applyAlignment="1">
      <alignment horizontal="center" vertical="center"/>
    </xf>
    <xf numFmtId="1" fontId="12" fillId="0" borderId="241" xfId="0" applyNumberFormat="1" applyFont="1" applyFill="1" applyBorder="1" applyAlignment="1">
      <alignment horizontal="center" vertical="center"/>
    </xf>
    <xf numFmtId="0" fontId="12" fillId="0" borderId="242" xfId="0" applyFont="1" applyFill="1" applyBorder="1" applyAlignment="1">
      <alignment vertical="center"/>
    </xf>
    <xf numFmtId="1" fontId="12" fillId="0" borderId="315" xfId="0" applyNumberFormat="1" applyFont="1" applyFill="1" applyBorder="1" applyAlignment="1">
      <alignment horizontal="center" vertical="center"/>
    </xf>
    <xf numFmtId="0" fontId="11" fillId="0" borderId="315" xfId="0" applyFont="1" applyBorder="1" applyAlignment="1">
      <alignment vertical="center"/>
    </xf>
    <xf numFmtId="3" fontId="11" fillId="0" borderId="315" xfId="1" applyNumberFormat="1" applyFont="1" applyFill="1" applyBorder="1" applyAlignment="1" applyProtection="1">
      <alignment horizontal="right" vertical="center"/>
    </xf>
    <xf numFmtId="4" fontId="11" fillId="0" borderId="315" xfId="0" applyNumberFormat="1" applyFont="1" applyBorder="1" applyAlignment="1">
      <alignment horizontal="right" vertical="center"/>
    </xf>
    <xf numFmtId="3" fontId="12" fillId="0" borderId="315" xfId="1" applyNumberFormat="1" applyFont="1" applyFill="1" applyBorder="1" applyAlignment="1" applyProtection="1">
      <alignment horizontal="right" vertical="center"/>
    </xf>
    <xf numFmtId="4" fontId="12" fillId="0" borderId="315" xfId="0" applyNumberFormat="1" applyFont="1" applyBorder="1" applyAlignment="1">
      <alignment horizontal="right" vertical="center"/>
    </xf>
    <xf numFmtId="0" fontId="12" fillId="0" borderId="315" xfId="0" applyFont="1" applyFill="1" applyBorder="1" applyAlignment="1">
      <alignment vertical="center"/>
    </xf>
    <xf numFmtId="1" fontId="12" fillId="0" borderId="316" xfId="0" applyNumberFormat="1" applyFont="1" applyFill="1" applyBorder="1" applyAlignment="1">
      <alignment horizontal="center" vertical="center"/>
    </xf>
    <xf numFmtId="0" fontId="12" fillId="0" borderId="316" xfId="0" applyFont="1" applyBorder="1" applyAlignment="1">
      <alignment vertical="center"/>
    </xf>
    <xf numFmtId="3" fontId="12" fillId="0" borderId="316" xfId="1" applyNumberFormat="1" applyFont="1" applyFill="1" applyBorder="1" applyAlignment="1" applyProtection="1">
      <alignment horizontal="right" vertical="center"/>
    </xf>
    <xf numFmtId="4" fontId="12" fillId="0" borderId="316" xfId="0" applyNumberFormat="1" applyFont="1" applyBorder="1" applyAlignment="1">
      <alignment horizontal="right" vertical="center"/>
    </xf>
    <xf numFmtId="4" fontId="12" fillId="0" borderId="317" xfId="0" applyNumberFormat="1" applyFont="1" applyBorder="1" applyAlignment="1">
      <alignment horizontal="right" vertical="center"/>
    </xf>
    <xf numFmtId="0" fontId="12" fillId="0" borderId="318" xfId="0" applyFont="1" applyFill="1" applyBorder="1" applyAlignment="1">
      <alignment vertical="center"/>
    </xf>
    <xf numFmtId="4" fontId="12" fillId="0" borderId="262" xfId="0" applyNumberFormat="1" applyFont="1" applyBorder="1" applyAlignment="1">
      <alignment horizontal="right" vertical="center"/>
    </xf>
    <xf numFmtId="0" fontId="11" fillId="0" borderId="314" xfId="0" applyFont="1" applyBorder="1" applyAlignment="1">
      <alignment horizontal="center" vertical="center"/>
    </xf>
    <xf numFmtId="0" fontId="12" fillId="0" borderId="165" xfId="0" applyFont="1" applyBorder="1" applyAlignment="1">
      <alignment horizontal="center" vertical="center"/>
    </xf>
    <xf numFmtId="4" fontId="11" fillId="0" borderId="319" xfId="0" applyNumberFormat="1" applyFont="1" applyBorder="1" applyAlignment="1">
      <alignment horizontal="right" vertical="center"/>
    </xf>
    <xf numFmtId="0" fontId="11" fillId="0" borderId="320" xfId="0" applyFont="1" applyBorder="1" applyAlignment="1">
      <alignment vertical="center"/>
    </xf>
    <xf numFmtId="4" fontId="12" fillId="0" borderId="321" xfId="0" applyNumberFormat="1" applyFont="1" applyBorder="1" applyAlignment="1">
      <alignment horizontal="right" vertical="center"/>
    </xf>
    <xf numFmtId="0" fontId="12" fillId="0" borderId="322" xfId="0" applyFont="1" applyBorder="1" applyAlignment="1">
      <alignment vertical="center"/>
    </xf>
    <xf numFmtId="0" fontId="12" fillId="0" borderId="313" xfId="0" applyFont="1" applyBorder="1" applyAlignment="1">
      <alignment vertical="center"/>
    </xf>
    <xf numFmtId="3" fontId="6" fillId="0" borderId="320" xfId="0" applyNumberFormat="1" applyFont="1" applyBorder="1" applyAlignment="1">
      <alignment vertical="center"/>
    </xf>
    <xf numFmtId="3" fontId="12" fillId="0" borderId="322" xfId="0" applyNumberFormat="1" applyFont="1" applyBorder="1" applyAlignment="1">
      <alignment vertical="center"/>
    </xf>
    <xf numFmtId="3" fontId="12" fillId="0" borderId="313" xfId="0" applyNumberFormat="1" applyFont="1" applyBorder="1" applyAlignment="1">
      <alignment vertical="center"/>
    </xf>
    <xf numFmtId="49" fontId="12" fillId="0" borderId="271" xfId="0" applyNumberFormat="1" applyFont="1" applyBorder="1" applyAlignment="1" applyProtection="1">
      <alignment vertical="center"/>
      <protection locked="0"/>
    </xf>
    <xf numFmtId="3" fontId="12" fillId="0" borderId="323" xfId="0" applyNumberFormat="1" applyFont="1" applyBorder="1" applyAlignment="1">
      <alignment vertical="center"/>
    </xf>
    <xf numFmtId="3" fontId="12" fillId="0" borderId="324" xfId="0" applyNumberFormat="1" applyFont="1" applyBorder="1" applyAlignment="1">
      <alignment vertical="center"/>
    </xf>
    <xf numFmtId="49" fontId="12" fillId="0" borderId="271" xfId="0" applyNumberFormat="1" applyFont="1" applyBorder="1" applyAlignment="1">
      <alignment horizontal="center" vertical="center"/>
    </xf>
    <xf numFmtId="3" fontId="12" fillId="0" borderId="271" xfId="0" applyNumberFormat="1" applyFont="1" applyBorder="1" applyAlignment="1">
      <alignment vertical="center" wrapText="1"/>
    </xf>
    <xf numFmtId="0" fontId="12" fillId="0" borderId="313" xfId="0" applyFont="1" applyBorder="1" applyAlignment="1">
      <alignment horizontal="right" vertical="center"/>
    </xf>
    <xf numFmtId="0" fontId="12" fillId="0" borderId="324" xfId="0" applyFont="1" applyBorder="1" applyAlignment="1">
      <alignment horizontal="right" vertical="center"/>
    </xf>
    <xf numFmtId="1" fontId="12" fillId="0" borderId="271" xfId="0" applyNumberFormat="1" applyFont="1" applyBorder="1" applyAlignment="1">
      <alignment horizontal="center" vertical="center"/>
    </xf>
    <xf numFmtId="3" fontId="12" fillId="0" borderId="271" xfId="1" applyNumberFormat="1" applyFont="1" applyFill="1" applyBorder="1" applyAlignment="1" applyProtection="1">
      <alignment vertical="center"/>
    </xf>
    <xf numFmtId="0" fontId="12" fillId="0" borderId="325" xfId="0" applyFont="1" applyBorder="1" applyAlignment="1">
      <alignment vertical="center"/>
    </xf>
    <xf numFmtId="4" fontId="12" fillId="0" borderId="271" xfId="0" applyNumberFormat="1" applyFont="1" applyBorder="1" applyAlignment="1" applyProtection="1">
      <alignment vertical="center"/>
      <protection locked="0"/>
    </xf>
    <xf numFmtId="0" fontId="12" fillId="0" borderId="244" xfId="0" applyFont="1" applyBorder="1" applyAlignment="1" applyProtection="1">
      <alignment vertical="center" wrapText="1"/>
      <protection locked="0"/>
    </xf>
    <xf numFmtId="0" fontId="12" fillId="0" borderId="297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/>
    </xf>
    <xf numFmtId="3" fontId="12" fillId="0" borderId="326" xfId="0" applyNumberFormat="1" applyFont="1" applyBorder="1" applyAlignment="1" applyProtection="1">
      <alignment vertical="center"/>
      <protection locked="0"/>
    </xf>
    <xf numFmtId="0" fontId="12" fillId="0" borderId="329" xfId="0" applyFont="1" applyBorder="1" applyAlignment="1" applyProtection="1">
      <alignment horizontal="center" vertical="center"/>
      <protection locked="0"/>
    </xf>
    <xf numFmtId="0" fontId="12" fillId="0" borderId="329" xfId="0" applyFont="1" applyBorder="1" applyAlignment="1">
      <alignment vertical="center" wrapText="1"/>
    </xf>
    <xf numFmtId="4" fontId="12" fillId="0" borderId="329" xfId="0" applyNumberFormat="1" applyFont="1" applyBorder="1" applyAlignment="1" applyProtection="1">
      <alignment vertical="center"/>
      <protection locked="0"/>
    </xf>
    <xf numFmtId="3" fontId="12" fillId="0" borderId="329" xfId="0" applyNumberFormat="1" applyFont="1" applyBorder="1" applyAlignment="1" applyProtection="1">
      <alignment vertical="center"/>
      <protection locked="0"/>
    </xf>
    <xf numFmtId="0" fontId="12" fillId="0" borderId="330" xfId="0" applyFont="1" applyBorder="1" applyAlignment="1" applyProtection="1">
      <alignment vertical="center"/>
      <protection locked="0"/>
    </xf>
    <xf numFmtId="0" fontId="12" fillId="0" borderId="326" xfId="0" applyFont="1" applyBorder="1" applyAlignment="1" applyProtection="1">
      <alignment horizontal="center" vertical="center"/>
      <protection locked="0"/>
    </xf>
    <xf numFmtId="4" fontId="12" fillId="0" borderId="326" xfId="0" applyNumberFormat="1" applyFont="1" applyBorder="1" applyAlignment="1">
      <alignment horizontal="right" vertical="center"/>
    </xf>
    <xf numFmtId="0" fontId="12" fillId="0" borderId="331" xfId="0" applyFont="1" applyBorder="1" applyAlignment="1">
      <alignment vertical="center"/>
    </xf>
    <xf numFmtId="0" fontId="12" fillId="0" borderId="326" xfId="0" applyFont="1" applyBorder="1" applyAlignment="1">
      <alignment horizontal="center" vertical="center"/>
    </xf>
    <xf numFmtId="4" fontId="12" fillId="0" borderId="326" xfId="0" applyNumberFormat="1" applyFont="1" applyBorder="1" applyAlignment="1">
      <alignment horizontal="right" vertical="center" wrapText="1"/>
    </xf>
    <xf numFmtId="0" fontId="12" fillId="0" borderId="137" xfId="0" applyFont="1" applyBorder="1" applyAlignment="1">
      <alignment horizontal="center" vertical="center"/>
    </xf>
    <xf numFmtId="3" fontId="12" fillId="0" borderId="326" xfId="0" applyNumberFormat="1" applyFont="1" applyBorder="1" applyAlignment="1">
      <alignment vertical="center"/>
    </xf>
    <xf numFmtId="0" fontId="12" fillId="0" borderId="327" xfId="0" applyFont="1" applyBorder="1" applyAlignment="1">
      <alignment horizontal="center" vertical="center"/>
    </xf>
    <xf numFmtId="3" fontId="12" fillId="0" borderId="327" xfId="0" applyNumberFormat="1" applyFont="1" applyBorder="1" applyAlignment="1">
      <alignment vertical="center"/>
    </xf>
    <xf numFmtId="0" fontId="12" fillId="0" borderId="314" xfId="0" applyFont="1" applyBorder="1" applyAlignment="1">
      <alignment horizontal="center" vertical="center"/>
    </xf>
    <xf numFmtId="0" fontId="12" fillId="0" borderId="314" xfId="0" applyFont="1" applyBorder="1" applyAlignment="1">
      <alignment vertical="center"/>
    </xf>
    <xf numFmtId="4" fontId="11" fillId="0" borderId="327" xfId="0" applyNumberFormat="1" applyFont="1" applyBorder="1" applyAlignment="1">
      <alignment horizontal="right" vertical="center"/>
    </xf>
    <xf numFmtId="0" fontId="11" fillId="0" borderId="332" xfId="0" applyFont="1" applyBorder="1" applyAlignment="1">
      <alignment horizontal="center" vertical="center"/>
    </xf>
    <xf numFmtId="0" fontId="11" fillId="0" borderId="333" xfId="0" applyFont="1" applyBorder="1" applyAlignment="1">
      <alignment horizontal="center" vertical="center"/>
    </xf>
    <xf numFmtId="0" fontId="11" fillId="0" borderId="333" xfId="0" applyFont="1" applyBorder="1" applyAlignment="1">
      <alignment vertical="center" wrapText="1"/>
    </xf>
    <xf numFmtId="3" fontId="11" fillId="0" borderId="333" xfId="1" applyNumberFormat="1" applyFont="1" applyFill="1" applyBorder="1" applyAlignment="1" applyProtection="1">
      <alignment vertical="center"/>
    </xf>
    <xf numFmtId="4" fontId="11" fillId="0" borderId="333" xfId="1" applyNumberFormat="1" applyFont="1" applyFill="1" applyBorder="1" applyAlignment="1" applyProtection="1">
      <alignment horizontal="right" vertical="center"/>
    </xf>
    <xf numFmtId="3" fontId="11" fillId="0" borderId="333" xfId="0" applyNumberFormat="1" applyFont="1" applyBorder="1" applyAlignment="1">
      <alignment vertical="center"/>
    </xf>
    <xf numFmtId="4" fontId="11" fillId="0" borderId="333" xfId="0" applyNumberFormat="1" applyFont="1" applyBorder="1" applyAlignment="1">
      <alignment horizontal="right" vertical="center"/>
    </xf>
    <xf numFmtId="4" fontId="11" fillId="0" borderId="334" xfId="0" applyNumberFormat="1" applyFont="1" applyBorder="1" applyAlignment="1">
      <alignment horizontal="right" vertical="center"/>
    </xf>
    <xf numFmtId="0" fontId="11" fillId="0" borderId="335" xfId="0" applyFont="1" applyBorder="1" applyAlignment="1">
      <alignment vertical="center"/>
    </xf>
    <xf numFmtId="0" fontId="12" fillId="0" borderId="336" xfId="0" applyFont="1" applyBorder="1" applyAlignment="1">
      <alignment horizontal="center" vertical="center"/>
    </xf>
    <xf numFmtId="0" fontId="11" fillId="0" borderId="336" xfId="0" applyFont="1" applyBorder="1" applyAlignment="1">
      <alignment vertical="center"/>
    </xf>
    <xf numFmtId="3" fontId="11" fillId="0" borderId="336" xfId="0" applyNumberFormat="1" applyFont="1" applyBorder="1" applyAlignment="1">
      <alignment vertical="center"/>
    </xf>
    <xf numFmtId="4" fontId="11" fillId="0" borderId="336" xfId="0" applyNumberFormat="1" applyFont="1" applyBorder="1" applyAlignment="1">
      <alignment horizontal="right" vertical="center"/>
    </xf>
    <xf numFmtId="0" fontId="12" fillId="0" borderId="337" xfId="0" applyFont="1" applyBorder="1" applyAlignment="1">
      <alignment horizontal="center" vertical="center"/>
    </xf>
    <xf numFmtId="0" fontId="12" fillId="0" borderId="337" xfId="0" applyFont="1" applyBorder="1" applyAlignment="1">
      <alignment vertical="center"/>
    </xf>
    <xf numFmtId="3" fontId="12" fillId="0" borderId="337" xfId="0" applyNumberFormat="1" applyFont="1" applyBorder="1" applyAlignment="1">
      <alignment vertical="center"/>
    </xf>
    <xf numFmtId="4" fontId="12" fillId="0" borderId="337" xfId="0" applyNumberFormat="1" applyFont="1" applyBorder="1" applyAlignment="1">
      <alignment horizontal="right" vertical="center"/>
    </xf>
    <xf numFmtId="3" fontId="11" fillId="0" borderId="336" xfId="1" applyNumberFormat="1" applyFont="1" applyFill="1" applyBorder="1" applyAlignment="1" applyProtection="1">
      <alignment vertical="center"/>
    </xf>
    <xf numFmtId="4" fontId="11" fillId="0" borderId="336" xfId="1" applyNumberFormat="1" applyFont="1" applyFill="1" applyBorder="1" applyAlignment="1" applyProtection="1">
      <alignment horizontal="right" vertical="center"/>
    </xf>
    <xf numFmtId="0" fontId="12" fillId="0" borderId="184" xfId="0" applyFont="1" applyBorder="1" applyAlignment="1">
      <alignment horizontal="center" vertical="center"/>
    </xf>
    <xf numFmtId="4" fontId="12" fillId="0" borderId="338" xfId="0" applyNumberFormat="1" applyFont="1" applyBorder="1" applyAlignment="1">
      <alignment horizontal="right" vertical="center"/>
    </xf>
    <xf numFmtId="3" fontId="12" fillId="0" borderId="339" xfId="0" applyNumberFormat="1" applyFont="1" applyBorder="1" applyAlignment="1">
      <alignment vertical="center"/>
    </xf>
    <xf numFmtId="0" fontId="2" fillId="0" borderId="314" xfId="0" applyFont="1" applyBorder="1"/>
    <xf numFmtId="0" fontId="12" fillId="0" borderId="337" xfId="0" applyFont="1" applyBorder="1" applyAlignment="1">
      <alignment vertical="center" wrapText="1"/>
    </xf>
    <xf numFmtId="0" fontId="2" fillId="0" borderId="325" xfId="0" applyFont="1" applyBorder="1"/>
    <xf numFmtId="0" fontId="12" fillId="0" borderId="273" xfId="0" applyFont="1" applyBorder="1" applyAlignment="1">
      <alignment vertical="center" wrapText="1"/>
    </xf>
    <xf numFmtId="3" fontId="12" fillId="0" borderId="273" xfId="0" applyNumberFormat="1" applyFont="1" applyBorder="1" applyAlignment="1">
      <alignment horizontal="right" vertical="center"/>
    </xf>
    <xf numFmtId="0" fontId="28" fillId="0" borderId="340" xfId="0" applyFont="1" applyBorder="1"/>
    <xf numFmtId="1" fontId="11" fillId="0" borderId="333" xfId="0" applyNumberFormat="1" applyFont="1" applyBorder="1" applyAlignment="1">
      <alignment horizontal="center" vertical="center"/>
    </xf>
    <xf numFmtId="0" fontId="11" fillId="0" borderId="333" xfId="0" applyFont="1" applyBorder="1" applyAlignment="1">
      <alignment vertical="center"/>
    </xf>
    <xf numFmtId="0" fontId="28" fillId="0" borderId="314" xfId="0" applyFont="1" applyBorder="1"/>
    <xf numFmtId="1" fontId="12" fillId="0" borderId="341" xfId="0" applyNumberFormat="1" applyFont="1" applyBorder="1" applyAlignment="1">
      <alignment horizontal="center" vertical="center"/>
    </xf>
    <xf numFmtId="0" fontId="12" fillId="0" borderId="341" xfId="0" applyFont="1" applyBorder="1" applyAlignment="1">
      <alignment vertical="center" wrapText="1"/>
    </xf>
    <xf numFmtId="3" fontId="12" fillId="0" borderId="341" xfId="1" applyNumberFormat="1" applyFont="1" applyFill="1" applyBorder="1" applyAlignment="1" applyProtection="1">
      <alignment vertical="center"/>
    </xf>
    <xf numFmtId="3" fontId="12" fillId="0" borderId="342" xfId="1" applyNumberFormat="1" applyFont="1" applyFill="1" applyBorder="1" applyAlignment="1" applyProtection="1">
      <alignment vertical="center"/>
    </xf>
    <xf numFmtId="4" fontId="12" fillId="0" borderId="342" xfId="1" applyNumberFormat="1" applyFont="1" applyFill="1" applyBorder="1" applyAlignment="1" applyProtection="1">
      <alignment horizontal="right" vertical="center"/>
    </xf>
    <xf numFmtId="3" fontId="12" fillId="0" borderId="342" xfId="0" applyNumberFormat="1" applyFont="1" applyBorder="1" applyAlignment="1">
      <alignment vertical="center"/>
    </xf>
    <xf numFmtId="4" fontId="12" fillId="0" borderId="342" xfId="0" applyNumberFormat="1" applyFont="1" applyBorder="1" applyAlignment="1">
      <alignment horizontal="right" vertical="center"/>
    </xf>
    <xf numFmtId="0" fontId="0" fillId="0" borderId="314" xfId="0" applyBorder="1"/>
    <xf numFmtId="1" fontId="12" fillId="0" borderId="336" xfId="0" applyNumberFormat="1" applyFont="1" applyBorder="1" applyAlignment="1">
      <alignment horizontal="center" vertical="center"/>
    </xf>
    <xf numFmtId="3" fontId="11" fillId="0" borderId="329" xfId="0" applyNumberFormat="1" applyFont="1" applyBorder="1" applyAlignment="1">
      <alignment vertical="center"/>
    </xf>
    <xf numFmtId="4" fontId="11" fillId="0" borderId="329" xfId="0" applyNumberFormat="1" applyFont="1" applyBorder="1" applyAlignment="1">
      <alignment horizontal="right" vertical="center"/>
    </xf>
    <xf numFmtId="1" fontId="12" fillId="0" borderId="273" xfId="0" applyNumberFormat="1" applyFont="1" applyBorder="1" applyAlignment="1">
      <alignment horizontal="center" vertical="center"/>
    </xf>
    <xf numFmtId="3" fontId="12" fillId="0" borderId="273" xfId="1" applyNumberFormat="1" applyFont="1" applyFill="1" applyBorder="1" applyAlignment="1" applyProtection="1">
      <alignment vertical="center"/>
    </xf>
    <xf numFmtId="4" fontId="12" fillId="0" borderId="273" xfId="1" applyNumberFormat="1" applyFont="1" applyFill="1" applyBorder="1" applyAlignment="1" applyProtection="1">
      <alignment horizontal="right" vertical="center"/>
    </xf>
    <xf numFmtId="0" fontId="0" fillId="0" borderId="325" xfId="0" applyBorder="1"/>
    <xf numFmtId="3" fontId="11" fillId="0" borderId="326" xfId="0" applyNumberFormat="1" applyFont="1" applyBorder="1" applyAlignment="1">
      <alignment vertical="center"/>
    </xf>
    <xf numFmtId="4" fontId="11" fillId="0" borderId="326" xfId="0" applyNumberFormat="1" applyFont="1" applyBorder="1" applyAlignment="1">
      <alignment horizontal="right" vertical="center"/>
    </xf>
    <xf numFmtId="4" fontId="11" fillId="0" borderId="344" xfId="0" applyNumberFormat="1" applyFont="1" applyBorder="1" applyAlignment="1">
      <alignment horizontal="right" vertical="center"/>
    </xf>
    <xf numFmtId="3" fontId="11" fillId="0" borderId="343" xfId="0" applyNumberFormat="1" applyFont="1" applyBorder="1" applyAlignment="1">
      <alignment vertical="center"/>
    </xf>
    <xf numFmtId="4" fontId="12" fillId="0" borderId="327" xfId="0" applyNumberFormat="1" applyFont="1" applyBorder="1" applyAlignment="1">
      <alignment vertical="center"/>
    </xf>
    <xf numFmtId="3" fontId="11" fillId="0" borderId="327" xfId="0" applyNumberFormat="1" applyFont="1" applyBorder="1" applyAlignment="1">
      <alignment vertical="center"/>
    </xf>
    <xf numFmtId="0" fontId="11" fillId="0" borderId="326" xfId="0" applyFont="1" applyBorder="1" applyAlignment="1">
      <alignment horizontal="center" vertical="center"/>
    </xf>
    <xf numFmtId="0" fontId="11" fillId="0" borderId="326" xfId="0" applyFont="1" applyBorder="1" applyAlignment="1">
      <alignment vertical="center" wrapText="1"/>
    </xf>
    <xf numFmtId="0" fontId="11" fillId="0" borderId="331" xfId="0" applyFont="1" applyBorder="1" applyAlignment="1">
      <alignment vertical="center"/>
    </xf>
    <xf numFmtId="0" fontId="12" fillId="0" borderId="326" xfId="0" applyFont="1" applyBorder="1" applyAlignment="1">
      <alignment vertical="center"/>
    </xf>
    <xf numFmtId="0" fontId="12" fillId="0" borderId="326" xfId="0" applyFont="1" applyBorder="1" applyAlignment="1">
      <alignment horizontal="center" vertical="center" wrapText="1"/>
    </xf>
    <xf numFmtId="3" fontId="12" fillId="0" borderId="326" xfId="0" applyNumberFormat="1" applyFont="1" applyBorder="1" applyAlignment="1">
      <alignment vertical="center" wrapText="1"/>
    </xf>
    <xf numFmtId="0" fontId="12" fillId="0" borderId="331" xfId="0" applyFont="1" applyBorder="1" applyAlignment="1">
      <alignment vertical="center" wrapText="1"/>
    </xf>
    <xf numFmtId="0" fontId="12" fillId="0" borderId="326" xfId="0" applyFont="1" applyBorder="1" applyAlignment="1">
      <alignment wrapText="1"/>
    </xf>
    <xf numFmtId="0" fontId="12" fillId="0" borderId="346" xfId="0" applyFont="1" applyBorder="1" applyAlignment="1">
      <alignment horizontal="center" vertical="center"/>
    </xf>
    <xf numFmtId="0" fontId="12" fillId="0" borderId="347" xfId="0" applyFont="1" applyBorder="1"/>
    <xf numFmtId="4" fontId="21" fillId="0" borderId="196" xfId="0" applyNumberFormat="1" applyFont="1" applyBorder="1" applyAlignment="1">
      <alignment vertical="center"/>
    </xf>
    <xf numFmtId="4" fontId="21" fillId="0" borderId="116" xfId="0" applyNumberFormat="1" applyFont="1" applyBorder="1" applyAlignment="1">
      <alignment horizontal="right"/>
    </xf>
    <xf numFmtId="0" fontId="21" fillId="0" borderId="141" xfId="0" applyFont="1" applyBorder="1"/>
    <xf numFmtId="0" fontId="12" fillId="0" borderId="284" xfId="0" applyFont="1" applyBorder="1"/>
    <xf numFmtId="0" fontId="12" fillId="0" borderId="285" xfId="0" applyFont="1" applyBorder="1"/>
    <xf numFmtId="3" fontId="12" fillId="0" borderId="284" xfId="0" applyNumberFormat="1" applyFont="1" applyBorder="1"/>
    <xf numFmtId="3" fontId="21" fillId="0" borderId="284" xfId="0" applyNumberFormat="1" applyFont="1" applyBorder="1"/>
    <xf numFmtId="4" fontId="21" fillId="0" borderId="285" xfId="0" applyNumberFormat="1" applyFont="1" applyBorder="1" applyAlignment="1">
      <alignment horizontal="right"/>
    </xf>
    <xf numFmtId="0" fontId="22" fillId="0" borderId="284" xfId="0" applyFont="1" applyBorder="1"/>
    <xf numFmtId="0" fontId="12" fillId="0" borderId="348" xfId="0" applyFont="1" applyBorder="1"/>
    <xf numFmtId="0" fontId="12" fillId="0" borderId="349" xfId="0" applyFont="1" applyBorder="1"/>
    <xf numFmtId="3" fontId="12" fillId="0" borderId="348" xfId="0" applyNumberFormat="1" applyFont="1" applyBorder="1"/>
    <xf numFmtId="4" fontId="21" fillId="0" borderId="349" xfId="0" applyNumberFormat="1" applyFont="1" applyBorder="1" applyAlignment="1">
      <alignment horizontal="right"/>
    </xf>
    <xf numFmtId="0" fontId="12" fillId="0" borderId="329" xfId="0" applyFont="1" applyBorder="1" applyAlignment="1">
      <alignment horizontal="center" vertical="center"/>
    </xf>
    <xf numFmtId="0" fontId="11" fillId="0" borderId="326" xfId="0" applyFont="1" applyBorder="1" applyAlignment="1">
      <alignment vertical="center"/>
    </xf>
    <xf numFmtId="0" fontId="12" fillId="0" borderId="272" xfId="0" applyFont="1" applyBorder="1"/>
    <xf numFmtId="3" fontId="21" fillId="0" borderId="271" xfId="0" applyNumberFormat="1" applyFont="1" applyBorder="1" applyAlignment="1">
      <alignment vertical="center"/>
    </xf>
    <xf numFmtId="4" fontId="12" fillId="0" borderId="350" xfId="0" applyNumberFormat="1" applyFont="1" applyBorder="1" applyAlignment="1">
      <alignment horizontal="right" vertical="center"/>
    </xf>
    <xf numFmtId="3" fontId="12" fillId="0" borderId="302" xfId="0" applyNumberFormat="1" applyFont="1" applyBorder="1" applyAlignment="1">
      <alignment horizontal="right" vertical="center"/>
    </xf>
    <xf numFmtId="49" fontId="12" fillId="0" borderId="271" xfId="0" applyNumberFormat="1" applyFont="1" applyBorder="1" applyAlignment="1">
      <alignment horizontal="center"/>
    </xf>
    <xf numFmtId="3" fontId="12" fillId="0" borderId="271" xfId="0" applyNumberFormat="1" applyFont="1" applyBorder="1"/>
    <xf numFmtId="4" fontId="12" fillId="0" borderId="351" xfId="0" applyNumberFormat="1" applyFont="1" applyBorder="1" applyAlignment="1">
      <alignment horizontal="right"/>
    </xf>
    <xf numFmtId="3" fontId="12" fillId="0" borderId="271" xfId="0" applyNumberFormat="1" applyFont="1" applyBorder="1" applyAlignment="1">
      <alignment horizontal="right"/>
    </xf>
    <xf numFmtId="4" fontId="12" fillId="0" borderId="271" xfId="0" applyNumberFormat="1" applyFont="1" applyBorder="1" applyAlignment="1">
      <alignment horizontal="right"/>
    </xf>
    <xf numFmtId="4" fontId="12" fillId="0" borderId="297" xfId="0" applyNumberFormat="1" applyFont="1" applyBorder="1" applyAlignment="1">
      <alignment horizontal="right"/>
    </xf>
    <xf numFmtId="4" fontId="12" fillId="0" borderId="351" xfId="0" applyNumberFormat="1" applyFont="1" applyBorder="1" applyAlignment="1">
      <alignment horizontal="right" vertical="center"/>
    </xf>
    <xf numFmtId="4" fontId="12" fillId="0" borderId="353" xfId="0" applyNumberFormat="1" applyFont="1" applyBorder="1" applyAlignment="1">
      <alignment horizontal="right" vertical="center"/>
    </xf>
    <xf numFmtId="0" fontId="12" fillId="0" borderId="303" xfId="0" applyFont="1" applyBorder="1" applyAlignment="1">
      <alignment vertical="center"/>
    </xf>
    <xf numFmtId="4" fontId="12" fillId="0" borderId="273" xfId="0" applyNumberFormat="1" applyFont="1" applyBorder="1" applyAlignment="1">
      <alignment vertical="center"/>
    </xf>
    <xf numFmtId="1" fontId="12" fillId="0" borderId="326" xfId="0" applyNumberFormat="1" applyFont="1" applyBorder="1" applyAlignment="1">
      <alignment horizontal="center"/>
    </xf>
    <xf numFmtId="4" fontId="12" fillId="0" borderId="326" xfId="0" applyNumberFormat="1" applyFont="1" applyBorder="1"/>
    <xf numFmtId="4" fontId="12" fillId="0" borderId="326" xfId="0" applyNumberFormat="1" applyFont="1" applyBorder="1" applyAlignment="1">
      <alignment horizontal="right"/>
    </xf>
    <xf numFmtId="3" fontId="12" fillId="0" borderId="326" xfId="0" applyNumberFormat="1" applyFont="1" applyBorder="1"/>
    <xf numFmtId="4" fontId="12" fillId="0" borderId="344" xfId="0" applyNumberFormat="1" applyFont="1" applyBorder="1" applyAlignment="1">
      <alignment horizontal="right"/>
    </xf>
    <xf numFmtId="0" fontId="12" fillId="0" borderId="331" xfId="0" applyFont="1" applyBorder="1"/>
    <xf numFmtId="4" fontId="12" fillId="0" borderId="329" xfId="0" applyNumberFormat="1" applyFont="1" applyBorder="1"/>
    <xf numFmtId="4" fontId="12" fillId="0" borderId="329" xfId="0" applyNumberFormat="1" applyFont="1" applyBorder="1" applyAlignment="1">
      <alignment horizontal="right"/>
    </xf>
    <xf numFmtId="3" fontId="12" fillId="0" borderId="329" xfId="0" applyNumberFormat="1" applyFont="1" applyBorder="1"/>
    <xf numFmtId="4" fontId="12" fillId="0" borderId="114" xfId="0" applyNumberFormat="1" applyFont="1" applyBorder="1" applyAlignment="1">
      <alignment horizontal="right"/>
    </xf>
    <xf numFmtId="0" fontId="12" fillId="0" borderId="330" xfId="0" applyFont="1" applyBorder="1"/>
    <xf numFmtId="0" fontId="11" fillId="0" borderId="329" xfId="0" applyFont="1" applyBorder="1" applyAlignment="1">
      <alignment vertical="center"/>
    </xf>
    <xf numFmtId="4" fontId="11" fillId="0" borderId="336" xfId="1" applyNumberFormat="1" applyFont="1" applyFill="1" applyBorder="1" applyAlignment="1" applyProtection="1">
      <alignment vertical="center"/>
    </xf>
    <xf numFmtId="0" fontId="11" fillId="0" borderId="354" xfId="0" applyFont="1" applyBorder="1" applyAlignment="1">
      <alignment vertical="center"/>
    </xf>
    <xf numFmtId="0" fontId="12" fillId="0" borderId="342" xfId="0" applyFont="1" applyBorder="1" applyAlignment="1">
      <alignment vertical="center"/>
    </xf>
    <xf numFmtId="4" fontId="11" fillId="0" borderId="329" xfId="0" applyNumberFormat="1" applyFont="1" applyBorder="1"/>
    <xf numFmtId="4" fontId="11" fillId="0" borderId="329" xfId="0" applyNumberFormat="1" applyFont="1" applyBorder="1" applyAlignment="1">
      <alignment horizontal="right"/>
    </xf>
    <xf numFmtId="3" fontId="11" fillId="0" borderId="329" xfId="0" applyNumberFormat="1" applyFont="1" applyBorder="1"/>
    <xf numFmtId="4" fontId="11" fillId="0" borderId="114" xfId="0" applyNumberFormat="1" applyFont="1" applyBorder="1" applyAlignment="1">
      <alignment horizontal="right"/>
    </xf>
    <xf numFmtId="0" fontId="11" fillId="0" borderId="330" xfId="0" applyFont="1" applyBorder="1"/>
    <xf numFmtId="0" fontId="11" fillId="0" borderId="336" xfId="0" applyFont="1" applyBorder="1" applyAlignment="1">
      <alignment horizontal="center" vertical="center"/>
    </xf>
    <xf numFmtId="0" fontId="12" fillId="0" borderId="344" xfId="0" applyFont="1" applyBorder="1" applyAlignment="1">
      <alignment vertical="center"/>
    </xf>
    <xf numFmtId="3" fontId="12" fillId="0" borderId="284" xfId="0" applyNumberFormat="1" applyFont="1" applyBorder="1" applyAlignment="1">
      <alignment vertical="center"/>
    </xf>
    <xf numFmtId="3" fontId="21" fillId="0" borderId="284" xfId="0" applyNumberFormat="1" applyFont="1" applyBorder="1" applyAlignment="1">
      <alignment vertical="center"/>
    </xf>
    <xf numFmtId="4" fontId="21" fillId="0" borderId="285" xfId="0" applyNumberFormat="1" applyFont="1" applyBorder="1" applyAlignment="1">
      <alignment horizontal="right" vertical="center"/>
    </xf>
    <xf numFmtId="4" fontId="21" fillId="0" borderId="326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22" fillId="0" borderId="7" xfId="1" applyNumberFormat="1" applyFont="1" applyFill="1" applyBorder="1" applyAlignment="1" applyProtection="1">
      <alignment horizontal="right" vertical="center"/>
    </xf>
    <xf numFmtId="0" fontId="12" fillId="0" borderId="355" xfId="0" applyFont="1" applyBorder="1" applyAlignment="1">
      <alignment vertical="center"/>
    </xf>
    <xf numFmtId="49" fontId="12" fillId="0" borderId="273" xfId="0" applyNumberFormat="1" applyFont="1" applyBorder="1" applyAlignment="1">
      <alignment horizontal="center" vertical="center"/>
    </xf>
    <xf numFmtId="49" fontId="12" fillId="0" borderId="273" xfId="0" applyNumberFormat="1" applyFont="1" applyBorder="1" applyAlignment="1" applyProtection="1">
      <alignment vertical="center"/>
      <protection locked="0"/>
    </xf>
    <xf numFmtId="0" fontId="11" fillId="0" borderId="329" xfId="0" applyFont="1" applyBorder="1" applyAlignment="1">
      <alignment horizontal="center" vertical="center"/>
    </xf>
    <xf numFmtId="49" fontId="12" fillId="0" borderId="273" xfId="0" applyNumberFormat="1" applyFont="1" applyBorder="1" applyAlignment="1">
      <alignment vertical="center"/>
    </xf>
    <xf numFmtId="0" fontId="12" fillId="0" borderId="302" xfId="0" applyFont="1" applyBorder="1" applyAlignment="1" applyProtection="1">
      <alignment horizontal="center" vertical="center"/>
      <protection locked="0"/>
    </xf>
    <xf numFmtId="0" fontId="12" fillId="0" borderId="273" xfId="0" applyFont="1" applyBorder="1" applyAlignment="1" applyProtection="1">
      <alignment horizontal="center" vertical="center"/>
      <protection locked="0"/>
    </xf>
    <xf numFmtId="0" fontId="11" fillId="0" borderId="327" xfId="0" applyFont="1" applyBorder="1" applyAlignment="1">
      <alignment horizontal="center" vertical="center"/>
    </xf>
    <xf numFmtId="0" fontId="11" fillId="0" borderId="327" xfId="0" applyFont="1" applyBorder="1" applyAlignment="1">
      <alignment vertical="center"/>
    </xf>
    <xf numFmtId="0" fontId="11" fillId="0" borderId="328" xfId="0" applyFont="1" applyBorder="1" applyAlignment="1">
      <alignment vertical="center"/>
    </xf>
    <xf numFmtId="3" fontId="22" fillId="0" borderId="57" xfId="1" applyNumberFormat="1" applyFont="1" applyFill="1" applyBorder="1" applyAlignment="1" applyProtection="1">
      <alignment horizontal="right" vertical="center"/>
    </xf>
    <xf numFmtId="3" fontId="22" fillId="0" borderId="7" xfId="1" applyNumberFormat="1" applyFont="1" applyFill="1" applyBorder="1" applyAlignment="1" applyProtection="1">
      <alignment horizontal="right" vertical="center"/>
    </xf>
    <xf numFmtId="4" fontId="22" fillId="0" borderId="56" xfId="1" applyNumberFormat="1" applyFont="1" applyFill="1" applyBorder="1" applyAlignment="1" applyProtection="1">
      <alignment horizontal="right" vertical="center"/>
    </xf>
    <xf numFmtId="4" fontId="21" fillId="0" borderId="233" xfId="1" applyNumberFormat="1" applyFont="1" applyFill="1" applyBorder="1" applyAlignment="1" applyProtection="1">
      <alignment horizontal="right" vertical="center"/>
    </xf>
    <xf numFmtId="4" fontId="22" fillId="0" borderId="216" xfId="1" applyNumberFormat="1" applyFont="1" applyFill="1" applyBorder="1" applyAlignment="1" applyProtection="1">
      <alignment horizontal="right" vertical="center"/>
    </xf>
    <xf numFmtId="0" fontId="12" fillId="0" borderId="271" xfId="0" applyFont="1" applyBorder="1" applyAlignment="1">
      <alignment wrapText="1"/>
    </xf>
    <xf numFmtId="0" fontId="12" fillId="0" borderId="272" xfId="0" applyFont="1" applyBorder="1" applyAlignment="1">
      <alignment horizontal="center" vertical="center"/>
    </xf>
    <xf numFmtId="49" fontId="12" fillId="0" borderId="271" xfId="0" applyNumberFormat="1" applyFont="1" applyBorder="1"/>
    <xf numFmtId="0" fontId="11" fillId="0" borderId="271" xfId="0" applyFont="1" applyBorder="1" applyAlignment="1">
      <alignment horizontal="center" vertical="center"/>
    </xf>
    <xf numFmtId="0" fontId="11" fillId="0" borderId="271" xfId="0" applyFont="1" applyBorder="1" applyAlignment="1">
      <alignment vertical="top" wrapText="1"/>
    </xf>
    <xf numFmtId="3" fontId="11" fillId="0" borderId="271" xfId="1" applyNumberFormat="1" applyFont="1" applyFill="1" applyBorder="1" applyAlignment="1" applyProtection="1">
      <alignment horizontal="right" vertical="center"/>
    </xf>
    <xf numFmtId="4" fontId="11" fillId="0" borderId="271" xfId="1" applyNumberFormat="1" applyFont="1" applyFill="1" applyBorder="1" applyAlignment="1" applyProtection="1">
      <alignment horizontal="right" vertical="center"/>
    </xf>
    <xf numFmtId="3" fontId="11" fillId="0" borderId="271" xfId="0" applyNumberFormat="1" applyFont="1" applyBorder="1" applyAlignment="1">
      <alignment horizontal="right" vertical="center"/>
    </xf>
    <xf numFmtId="4" fontId="11" fillId="0" borderId="271" xfId="0" applyNumberFormat="1" applyFont="1" applyBorder="1" applyAlignment="1">
      <alignment horizontal="right" vertical="center"/>
    </xf>
    <xf numFmtId="4" fontId="11" fillId="0" borderId="297" xfId="0" applyNumberFormat="1" applyFont="1" applyBorder="1" applyAlignment="1">
      <alignment horizontal="right" vertical="center"/>
    </xf>
    <xf numFmtId="0" fontId="11" fillId="0" borderId="272" xfId="0" applyFont="1" applyBorder="1" applyAlignment="1">
      <alignment vertical="center"/>
    </xf>
    <xf numFmtId="0" fontId="11" fillId="0" borderId="271" xfId="0" applyFont="1" applyBorder="1" applyAlignment="1">
      <alignment vertical="center"/>
    </xf>
    <xf numFmtId="4" fontId="11" fillId="0" borderId="237" xfId="1" applyNumberFormat="1" applyFont="1" applyFill="1" applyBorder="1" applyAlignment="1" applyProtection="1">
      <alignment horizontal="right" vertical="center"/>
    </xf>
    <xf numFmtId="3" fontId="11" fillId="0" borderId="237" xfId="0" applyNumberFormat="1" applyFont="1" applyBorder="1" applyAlignment="1">
      <alignment horizontal="right" vertical="center"/>
    </xf>
    <xf numFmtId="3" fontId="12" fillId="0" borderId="302" xfId="1" applyNumberFormat="1" applyFont="1" applyFill="1" applyBorder="1" applyAlignment="1" applyProtection="1">
      <alignment horizontal="right" vertical="center"/>
    </xf>
    <xf numFmtId="4" fontId="12" fillId="0" borderId="302" xfId="1" applyNumberFormat="1" applyFont="1" applyFill="1" applyBorder="1" applyAlignment="1" applyProtection="1">
      <alignment horizontal="right" vertical="center"/>
    </xf>
    <xf numFmtId="4" fontId="21" fillId="0" borderId="13" xfId="0" applyNumberFormat="1" applyFont="1" applyBorder="1" applyAlignment="1">
      <alignment horizontal="right"/>
    </xf>
    <xf numFmtId="4" fontId="21" fillId="0" borderId="44" xfId="0" applyNumberFormat="1" applyFont="1" applyBorder="1" applyAlignment="1">
      <alignment horizontal="right"/>
    </xf>
    <xf numFmtId="3" fontId="12" fillId="0" borderId="342" xfId="0" applyNumberFormat="1" applyFont="1" applyBorder="1" applyAlignment="1">
      <alignment horizontal="right" vertical="center"/>
    </xf>
    <xf numFmtId="4" fontId="12" fillId="0" borderId="336" xfId="0" applyNumberFormat="1" applyFont="1" applyBorder="1" applyAlignment="1">
      <alignment horizontal="right" vertical="center"/>
    </xf>
    <xf numFmtId="0" fontId="12" fillId="0" borderId="341" xfId="0" applyFont="1" applyBorder="1" applyAlignment="1">
      <alignment vertical="center"/>
    </xf>
    <xf numFmtId="0" fontId="12" fillId="0" borderId="329" xfId="0" applyFont="1" applyBorder="1" applyAlignment="1">
      <alignment vertical="center"/>
    </xf>
    <xf numFmtId="3" fontId="22" fillId="0" borderId="336" xfId="0" applyNumberFormat="1" applyFont="1" applyBorder="1" applyAlignment="1">
      <alignment vertical="center"/>
    </xf>
    <xf numFmtId="4" fontId="21" fillId="0" borderId="71" xfId="0" applyNumberFormat="1" applyFont="1" applyBorder="1" applyAlignment="1">
      <alignment horizontal="right" vertical="center"/>
    </xf>
    <xf numFmtId="4" fontId="21" fillId="0" borderId="297" xfId="0" applyNumberFormat="1" applyFont="1" applyBorder="1" applyAlignment="1">
      <alignment horizontal="right" vertical="center"/>
    </xf>
    <xf numFmtId="0" fontId="11" fillId="0" borderId="274" xfId="0" applyFont="1" applyBorder="1" applyAlignment="1">
      <alignment vertical="center"/>
    </xf>
    <xf numFmtId="49" fontId="11" fillId="0" borderId="336" xfId="0" applyNumberFormat="1" applyFont="1" applyBorder="1" applyAlignment="1">
      <alignment vertical="center"/>
    </xf>
    <xf numFmtId="4" fontId="22" fillId="0" borderId="187" xfId="0" applyNumberFormat="1" applyFont="1" applyBorder="1" applyAlignment="1">
      <alignment vertical="center"/>
    </xf>
    <xf numFmtId="4" fontId="22" fillId="0" borderId="186" xfId="0" applyNumberFormat="1" applyFont="1" applyBorder="1" applyAlignment="1">
      <alignment vertical="center"/>
    </xf>
    <xf numFmtId="4" fontId="22" fillId="0" borderId="149" xfId="0" applyNumberFormat="1" applyFont="1" applyBorder="1" applyAlignment="1">
      <alignment vertical="center"/>
    </xf>
    <xf numFmtId="4" fontId="22" fillId="0" borderId="204" xfId="0" applyNumberFormat="1" applyFont="1" applyBorder="1" applyAlignment="1">
      <alignment vertical="center"/>
    </xf>
    <xf numFmtId="4" fontId="21" fillId="0" borderId="141" xfId="0" applyNumberFormat="1" applyFont="1" applyBorder="1" applyAlignment="1">
      <alignment vertical="center"/>
    </xf>
    <xf numFmtId="0" fontId="0" fillId="0" borderId="358" xfId="0" applyBorder="1" applyAlignment="1">
      <alignment vertical="center"/>
    </xf>
    <xf numFmtId="0" fontId="0" fillId="0" borderId="358" xfId="0" applyBorder="1" applyAlignment="1">
      <alignment horizontal="center" vertical="center"/>
    </xf>
    <xf numFmtId="0" fontId="12" fillId="0" borderId="358" xfId="0" applyFont="1" applyBorder="1" applyAlignment="1">
      <alignment vertical="center"/>
    </xf>
    <xf numFmtId="4" fontId="1" fillId="0" borderId="358" xfId="0" applyNumberFormat="1" applyFont="1" applyBorder="1" applyAlignment="1">
      <alignment vertical="center"/>
    </xf>
    <xf numFmtId="4" fontId="12" fillId="0" borderId="358" xfId="0" applyNumberFormat="1" applyFont="1" applyFill="1" applyBorder="1" applyAlignment="1">
      <alignment vertical="center"/>
    </xf>
    <xf numFmtId="4" fontId="12" fillId="0" borderId="358" xfId="1" applyNumberFormat="1" applyFont="1" applyFill="1" applyBorder="1" applyAlignment="1" applyProtection="1">
      <alignment vertical="center"/>
    </xf>
    <xf numFmtId="0" fontId="25" fillId="0" borderId="358" xfId="0" applyFont="1" applyBorder="1" applyAlignment="1">
      <alignment vertical="center"/>
    </xf>
    <xf numFmtId="4" fontId="21" fillId="0" borderId="358" xfId="0" applyNumberFormat="1" applyFont="1" applyFill="1" applyBorder="1" applyAlignment="1">
      <alignment vertical="center"/>
    </xf>
    <xf numFmtId="0" fontId="25" fillId="0" borderId="357" xfId="0" applyFont="1" applyBorder="1" applyAlignment="1">
      <alignment vertical="center"/>
    </xf>
    <xf numFmtId="0" fontId="12" fillId="0" borderId="359" xfId="0" applyFont="1" applyBorder="1" applyAlignment="1">
      <alignment vertical="center"/>
    </xf>
    <xf numFmtId="0" fontId="12" fillId="0" borderId="291" xfId="0" applyFont="1" applyBorder="1" applyAlignment="1">
      <alignment horizontal="center" vertical="center"/>
    </xf>
    <xf numFmtId="0" fontId="12" fillId="0" borderId="360" xfId="0" applyFont="1" applyBorder="1" applyAlignment="1">
      <alignment vertical="center"/>
    </xf>
    <xf numFmtId="4" fontId="12" fillId="0" borderId="291" xfId="0" applyNumberFormat="1" applyFont="1" applyBorder="1" applyAlignment="1">
      <alignment vertical="center"/>
    </xf>
    <xf numFmtId="4" fontId="12" fillId="0" borderId="285" xfId="1" applyNumberFormat="1" applyFont="1" applyFill="1" applyBorder="1" applyAlignment="1" applyProtection="1">
      <alignment vertical="center"/>
    </xf>
    <xf numFmtId="3" fontId="21" fillId="0" borderId="291" xfId="0" applyNumberFormat="1" applyFont="1" applyBorder="1" applyAlignment="1">
      <alignment vertical="center"/>
    </xf>
    <xf numFmtId="4" fontId="21" fillId="0" borderId="284" xfId="0" applyNumberFormat="1" applyFont="1" applyBorder="1" applyAlignment="1">
      <alignment vertical="center"/>
    </xf>
    <xf numFmtId="0" fontId="22" fillId="0" borderId="361" xfId="0" applyFont="1" applyBorder="1" applyAlignment="1">
      <alignment vertical="center"/>
    </xf>
    <xf numFmtId="0" fontId="0" fillId="0" borderId="291" xfId="0" applyBorder="1" applyAlignment="1">
      <alignment horizontal="center" vertical="center"/>
    </xf>
    <xf numFmtId="0" fontId="12" fillId="0" borderId="291" xfId="0" applyFont="1" applyBorder="1" applyAlignment="1">
      <alignment vertical="center"/>
    </xf>
    <xf numFmtId="4" fontId="1" fillId="0" borderId="291" xfId="0" applyNumberFormat="1" applyFont="1" applyBorder="1" applyAlignment="1">
      <alignment vertical="center"/>
    </xf>
    <xf numFmtId="4" fontId="12" fillId="0" borderId="291" xfId="0" applyNumberFormat="1" applyFont="1" applyFill="1" applyBorder="1" applyAlignment="1">
      <alignment vertical="center"/>
    </xf>
    <xf numFmtId="4" fontId="12" fillId="0" borderId="291" xfId="1" applyNumberFormat="1" applyFont="1" applyFill="1" applyBorder="1" applyAlignment="1" applyProtection="1">
      <alignment vertical="center"/>
    </xf>
    <xf numFmtId="4" fontId="25" fillId="0" borderId="291" xfId="0" applyNumberFormat="1" applyFont="1" applyBorder="1" applyAlignment="1">
      <alignment vertical="center"/>
    </xf>
    <xf numFmtId="4" fontId="21" fillId="0" borderId="291" xfId="0" applyNumberFormat="1" applyFont="1" applyBorder="1" applyAlignment="1">
      <alignment vertical="center"/>
    </xf>
    <xf numFmtId="4" fontId="25" fillId="0" borderId="268" xfId="0" applyNumberFormat="1" applyFont="1" applyBorder="1" applyAlignment="1">
      <alignment vertical="center"/>
    </xf>
    <xf numFmtId="4" fontId="22" fillId="0" borderId="126" xfId="0" applyNumberFormat="1" applyFont="1" applyBorder="1" applyAlignment="1">
      <alignment vertical="center"/>
    </xf>
    <xf numFmtId="3" fontId="22" fillId="0" borderId="155" xfId="0" applyNumberFormat="1" applyFont="1" applyBorder="1"/>
    <xf numFmtId="3" fontId="21" fillId="0" borderId="348" xfId="0" applyNumberFormat="1" applyFont="1" applyBorder="1"/>
    <xf numFmtId="4" fontId="21" fillId="0" borderId="193" xfId="0" applyNumberFormat="1" applyFont="1" applyBorder="1" applyAlignment="1">
      <alignment horizontal="right"/>
    </xf>
    <xf numFmtId="0" fontId="12" fillId="0" borderId="271" xfId="0" applyFont="1" applyBorder="1" applyAlignment="1">
      <alignment horizontal="center"/>
    </xf>
    <xf numFmtId="3" fontId="12" fillId="0" borderId="329" xfId="0" applyNumberFormat="1" applyFont="1" applyBorder="1" applyAlignment="1">
      <alignment vertical="center"/>
    </xf>
    <xf numFmtId="4" fontId="21" fillId="0" borderId="271" xfId="0" applyNumberFormat="1" applyFont="1" applyBorder="1" applyAlignment="1" applyProtection="1">
      <alignment vertical="center"/>
      <protection locked="0"/>
    </xf>
    <xf numFmtId="4" fontId="21" fillId="0" borderId="271" xfId="0" applyNumberFormat="1" applyFont="1" applyBorder="1" applyAlignment="1" applyProtection="1">
      <alignment horizontal="right" vertical="center"/>
      <protection locked="0"/>
    </xf>
    <xf numFmtId="0" fontId="21" fillId="0" borderId="272" xfId="0" applyFont="1" applyBorder="1" applyAlignment="1" applyProtection="1">
      <alignment vertical="center"/>
      <protection locked="0"/>
    </xf>
    <xf numFmtId="49" fontId="12" fillId="0" borderId="271" xfId="0" applyNumberFormat="1" applyFont="1" applyBorder="1" applyAlignment="1" applyProtection="1">
      <alignment vertical="center" wrapText="1"/>
      <protection locked="0"/>
    </xf>
    <xf numFmtId="0" fontId="12" fillId="0" borderId="302" xfId="0" applyFont="1" applyBorder="1" applyAlignment="1" applyProtection="1">
      <alignment vertical="center" wrapText="1"/>
      <protection locked="0"/>
    </xf>
    <xf numFmtId="4" fontId="12" fillId="0" borderId="302" xfId="0" applyNumberFormat="1" applyFont="1" applyBorder="1" applyAlignment="1" applyProtection="1">
      <alignment vertical="center"/>
      <protection locked="0"/>
    </xf>
    <xf numFmtId="4" fontId="12" fillId="0" borderId="302" xfId="0" applyNumberFormat="1" applyFont="1" applyBorder="1" applyAlignment="1" applyProtection="1">
      <alignment horizontal="right" vertical="center"/>
      <protection locked="0"/>
    </xf>
    <xf numFmtId="3" fontId="12" fillId="0" borderId="302" xfId="0" applyNumberFormat="1" applyFont="1" applyBorder="1" applyAlignment="1" applyProtection="1">
      <alignment vertical="center"/>
      <protection locked="0"/>
    </xf>
    <xf numFmtId="0" fontId="12" fillId="0" borderId="303" xfId="0" applyFont="1" applyBorder="1" applyAlignment="1" applyProtection="1">
      <alignment vertical="center"/>
      <protection locked="0"/>
    </xf>
    <xf numFmtId="4" fontId="12" fillId="0" borderId="273" xfId="0" applyNumberFormat="1" applyFont="1" applyBorder="1" applyAlignment="1" applyProtection="1">
      <alignment vertical="center"/>
      <protection locked="0"/>
    </xf>
    <xf numFmtId="4" fontId="12" fillId="0" borderId="270" xfId="0" applyNumberFormat="1" applyFont="1" applyBorder="1" applyAlignment="1" applyProtection="1">
      <alignment horizontal="right" vertical="center"/>
      <protection locked="0"/>
    </xf>
    <xf numFmtId="3" fontId="12" fillId="0" borderId="273" xfId="0" applyNumberFormat="1" applyFont="1" applyBorder="1" applyAlignment="1" applyProtection="1">
      <alignment vertical="center"/>
      <protection locked="0"/>
    </xf>
    <xf numFmtId="0" fontId="12" fillId="0" borderId="274" xfId="0" applyFont="1" applyBorder="1" applyAlignment="1" applyProtection="1">
      <alignment vertical="center"/>
      <protection locked="0"/>
    </xf>
    <xf numFmtId="4" fontId="12" fillId="0" borderId="288" xfId="0" applyNumberFormat="1" applyFont="1" applyBorder="1" applyAlignment="1" applyProtection="1">
      <alignment horizontal="right" vertical="center"/>
      <protection locked="0"/>
    </xf>
    <xf numFmtId="3" fontId="12" fillId="0" borderId="271" xfId="0" applyNumberFormat="1" applyFont="1" applyBorder="1" applyAlignment="1" applyProtection="1">
      <alignment horizontal="right" vertical="center"/>
      <protection locked="0"/>
    </xf>
    <xf numFmtId="4" fontId="12" fillId="0" borderId="273" xfId="0" applyNumberFormat="1" applyFont="1" applyBorder="1" applyAlignment="1" applyProtection="1">
      <alignment horizontal="right" vertical="center"/>
      <protection locked="0"/>
    </xf>
    <xf numFmtId="3" fontId="12" fillId="0" borderId="351" xfId="0" applyNumberFormat="1" applyFont="1" applyBorder="1" applyAlignment="1">
      <alignment vertical="center"/>
    </xf>
    <xf numFmtId="4" fontId="21" fillId="0" borderId="271" xfId="1" applyNumberFormat="1" applyFont="1" applyFill="1" applyBorder="1" applyAlignment="1" applyProtection="1">
      <alignment horizontal="right" vertical="center"/>
      <protection locked="0"/>
    </xf>
    <xf numFmtId="4" fontId="12" fillId="0" borderId="352" xfId="0" applyNumberFormat="1" applyFont="1" applyBorder="1" applyAlignment="1" applyProtection="1">
      <alignment vertical="center"/>
      <protection locked="0"/>
    </xf>
    <xf numFmtId="4" fontId="12" fillId="0" borderId="302" xfId="1" applyNumberFormat="1" applyFont="1" applyFill="1" applyBorder="1" applyAlignment="1" applyProtection="1">
      <alignment horizontal="right" vertical="center"/>
      <protection locked="0"/>
    </xf>
    <xf numFmtId="3" fontId="12" fillId="0" borderId="352" xfId="0" applyNumberFormat="1" applyFont="1" applyBorder="1" applyAlignment="1">
      <alignment vertical="center"/>
    </xf>
    <xf numFmtId="0" fontId="11" fillId="0" borderId="329" xfId="0" applyFont="1" applyBorder="1" applyAlignment="1" applyProtection="1">
      <alignment horizontal="center" vertical="center"/>
      <protection locked="0"/>
    </xf>
    <xf numFmtId="0" fontId="11" fillId="0" borderId="329" xfId="0" applyFont="1" applyBorder="1" applyAlignment="1">
      <alignment vertical="center" wrapText="1"/>
    </xf>
    <xf numFmtId="4" fontId="11" fillId="0" borderId="329" xfId="0" applyNumberFormat="1" applyFont="1" applyBorder="1" applyAlignment="1" applyProtection="1">
      <alignment vertical="center"/>
      <protection locked="0"/>
    </xf>
    <xf numFmtId="4" fontId="11" fillId="0" borderId="329" xfId="0" applyNumberFormat="1" applyFont="1" applyBorder="1" applyAlignment="1" applyProtection="1">
      <alignment horizontal="right" vertical="center"/>
      <protection locked="0"/>
    </xf>
    <xf numFmtId="4" fontId="22" fillId="0" borderId="329" xfId="0" applyNumberFormat="1" applyFont="1" applyBorder="1" applyAlignment="1" applyProtection="1">
      <alignment vertical="center"/>
      <protection locked="0"/>
    </xf>
    <xf numFmtId="4" fontId="22" fillId="0" borderId="327" xfId="0" applyNumberFormat="1" applyFont="1" applyBorder="1" applyAlignment="1" applyProtection="1">
      <alignment horizontal="right" vertical="center"/>
      <protection locked="0"/>
    </xf>
    <xf numFmtId="0" fontId="11" fillId="0" borderId="330" xfId="0" applyFont="1" applyBorder="1" applyAlignment="1" applyProtection="1">
      <alignment vertical="center"/>
      <protection locked="0"/>
    </xf>
    <xf numFmtId="0" fontId="12" fillId="0" borderId="270" xfId="0" applyFont="1" applyBorder="1" applyAlignment="1" applyProtection="1">
      <alignment horizontal="center" vertical="center"/>
      <protection locked="0"/>
    </xf>
    <xf numFmtId="0" fontId="12" fillId="0" borderId="270" xfId="0" applyFont="1" applyBorder="1" applyAlignment="1">
      <alignment vertical="center" wrapText="1"/>
    </xf>
    <xf numFmtId="4" fontId="12" fillId="0" borderId="270" xfId="0" applyNumberFormat="1" applyFont="1" applyBorder="1" applyAlignment="1" applyProtection="1">
      <alignment vertical="center"/>
      <protection locked="0"/>
    </xf>
    <xf numFmtId="0" fontId="12" fillId="0" borderId="296" xfId="0" applyFont="1" applyBorder="1" applyAlignment="1" applyProtection="1">
      <alignment vertical="center"/>
      <protection locked="0"/>
    </xf>
    <xf numFmtId="4" fontId="12" fillId="0" borderId="329" xfId="1" applyNumberFormat="1" applyFont="1" applyFill="1" applyBorder="1" applyAlignment="1" applyProtection="1">
      <alignment horizontal="right" vertical="center"/>
      <protection locked="0"/>
    </xf>
    <xf numFmtId="3" fontId="12" fillId="0" borderId="249" xfId="0" applyNumberFormat="1" applyFont="1" applyBorder="1" applyAlignment="1">
      <alignment vertical="center"/>
    </xf>
    <xf numFmtId="4" fontId="21" fillId="0" borderId="329" xfId="0" applyNumberFormat="1" applyFont="1" applyBorder="1" applyAlignment="1" applyProtection="1">
      <alignment horizontal="right" vertical="center"/>
      <protection locked="0"/>
    </xf>
    <xf numFmtId="4" fontId="21" fillId="0" borderId="242" xfId="0" applyNumberFormat="1" applyFont="1" applyBorder="1" applyAlignment="1" applyProtection="1">
      <alignment horizontal="right" vertical="center"/>
      <protection locked="0"/>
    </xf>
    <xf numFmtId="4" fontId="21" fillId="0" borderId="243" xfId="0" applyNumberFormat="1" applyFont="1" applyBorder="1" applyAlignment="1" applyProtection="1">
      <alignment horizontal="right" vertical="center"/>
      <protection locked="0"/>
    </xf>
    <xf numFmtId="0" fontId="12" fillId="4" borderId="363" xfId="0" applyFont="1" applyFill="1" applyBorder="1" applyAlignment="1" applyProtection="1">
      <alignment horizontal="center" vertical="center"/>
      <protection locked="0"/>
    </xf>
    <xf numFmtId="0" fontId="11" fillId="0" borderId="363" xfId="0" applyFont="1" applyBorder="1" applyAlignment="1" applyProtection="1">
      <alignment vertical="center"/>
      <protection locked="0"/>
    </xf>
    <xf numFmtId="4" fontId="11" fillId="4" borderId="363" xfId="1" applyNumberFormat="1" applyFont="1" applyFill="1" applyBorder="1" applyAlignment="1" applyProtection="1">
      <alignment horizontal="right" vertical="center"/>
      <protection locked="0"/>
    </xf>
    <xf numFmtId="4" fontId="11" fillId="0" borderId="363" xfId="0" applyNumberFormat="1" applyFont="1" applyBorder="1" applyAlignment="1" applyProtection="1">
      <alignment horizontal="right" vertical="center"/>
      <protection locked="0"/>
    </xf>
    <xf numFmtId="0" fontId="12" fillId="0" borderId="362" xfId="0" applyFont="1" applyBorder="1" applyAlignment="1" applyProtection="1">
      <alignment vertical="center"/>
      <protection locked="0"/>
    </xf>
    <xf numFmtId="4" fontId="22" fillId="4" borderId="363" xfId="1" applyNumberFormat="1" applyFont="1" applyFill="1" applyBorder="1" applyAlignment="1" applyProtection="1">
      <alignment horizontal="right" vertical="center"/>
      <protection locked="0"/>
    </xf>
    <xf numFmtId="4" fontId="21" fillId="0" borderId="364" xfId="0" applyNumberFormat="1" applyFont="1" applyBorder="1" applyAlignment="1" applyProtection="1">
      <alignment horizontal="right" vertical="center"/>
      <protection locked="0"/>
    </xf>
    <xf numFmtId="3" fontId="21" fillId="4" borderId="21" xfId="0" applyNumberFormat="1" applyFont="1" applyFill="1" applyBorder="1" applyAlignment="1" applyProtection="1">
      <alignment vertical="center"/>
      <protection locked="0"/>
    </xf>
    <xf numFmtId="3" fontId="21" fillId="4" borderId="238" xfId="0" applyNumberFormat="1" applyFont="1" applyFill="1" applyBorder="1" applyAlignment="1" applyProtection="1">
      <alignment vertical="center"/>
      <protection locked="0"/>
    </xf>
    <xf numFmtId="3" fontId="21" fillId="4" borderId="241" xfId="0" applyNumberFormat="1" applyFont="1" applyFill="1" applyBorder="1" applyAlignment="1" applyProtection="1">
      <alignment vertical="center"/>
      <protection locked="0"/>
    </xf>
    <xf numFmtId="4" fontId="21" fillId="0" borderId="251" xfId="0" applyNumberFormat="1" applyFont="1" applyBorder="1" applyAlignment="1" applyProtection="1">
      <alignment horizontal="right" vertical="center"/>
      <protection locked="0"/>
    </xf>
    <xf numFmtId="0" fontId="11" fillId="4" borderId="326" xfId="0" applyFont="1" applyFill="1" applyBorder="1" applyAlignment="1" applyProtection="1">
      <alignment horizontal="center" vertical="center"/>
      <protection locked="0"/>
    </xf>
    <xf numFmtId="3" fontId="21" fillId="0" borderId="271" xfId="0" applyNumberFormat="1" applyFont="1" applyBorder="1" applyAlignment="1" applyProtection="1">
      <alignment vertical="center"/>
      <protection locked="0"/>
    </xf>
    <xf numFmtId="4" fontId="21" fillId="0" borderId="288" xfId="0" applyNumberFormat="1" applyFont="1" applyBorder="1" applyAlignment="1" applyProtection="1">
      <alignment horizontal="right" vertical="center"/>
      <protection locked="0"/>
    </xf>
    <xf numFmtId="3" fontId="21" fillId="0" borderId="273" xfId="0" applyNumberFormat="1" applyFont="1" applyBorder="1" applyAlignment="1" applyProtection="1">
      <alignment vertical="center"/>
      <protection locked="0"/>
    </xf>
    <xf numFmtId="4" fontId="21" fillId="0" borderId="273" xfId="0" applyNumberFormat="1" applyFont="1" applyBorder="1" applyAlignment="1" applyProtection="1">
      <alignment horizontal="right" vertical="center"/>
      <protection locked="0"/>
    </xf>
    <xf numFmtId="4" fontId="12" fillId="0" borderId="273" xfId="1" applyNumberFormat="1" applyFont="1" applyFill="1" applyBorder="1" applyAlignment="1" applyProtection="1">
      <alignment horizontal="right" vertical="center"/>
      <protection locked="0"/>
    </xf>
    <xf numFmtId="0" fontId="11" fillId="0" borderId="365" xfId="0" applyFont="1" applyBorder="1" applyAlignment="1" applyProtection="1">
      <alignment horizontal="center" vertical="center"/>
      <protection locked="0"/>
    </xf>
    <xf numFmtId="0" fontId="11" fillId="4" borderId="273" xfId="0" applyFont="1" applyFill="1" applyBorder="1" applyAlignment="1" applyProtection="1">
      <alignment horizontal="center" vertical="center"/>
      <protection locked="0"/>
    </xf>
    <xf numFmtId="0" fontId="12" fillId="4" borderId="273" xfId="0" applyFont="1" applyFill="1" applyBorder="1" applyAlignment="1" applyProtection="1">
      <alignment vertical="center"/>
      <protection locked="0"/>
    </xf>
    <xf numFmtId="0" fontId="11" fillId="4" borderId="344" xfId="0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vertical="center"/>
      <protection locked="0"/>
    </xf>
    <xf numFmtId="0" fontId="12" fillId="4" borderId="237" xfId="0" applyFont="1" applyFill="1" applyBorder="1" applyAlignment="1" applyProtection="1">
      <alignment horizontal="center" vertical="center"/>
      <protection locked="0"/>
    </xf>
    <xf numFmtId="0" fontId="11" fillId="0" borderId="272" xfId="0" applyFont="1" applyBorder="1" applyAlignment="1" applyProtection="1">
      <alignment vertical="center"/>
      <protection locked="0"/>
    </xf>
    <xf numFmtId="0" fontId="11" fillId="4" borderId="329" xfId="0" applyFont="1" applyFill="1" applyBorder="1" applyAlignment="1" applyProtection="1">
      <alignment horizontal="center" vertical="center"/>
      <protection locked="0"/>
    </xf>
    <xf numFmtId="0" fontId="12" fillId="4" borderId="263" xfId="0" applyFont="1" applyFill="1" applyBorder="1" applyAlignment="1" applyProtection="1">
      <alignment horizontal="center" vertical="center"/>
      <protection locked="0"/>
    </xf>
    <xf numFmtId="4" fontId="12" fillId="4" borderId="263" xfId="1" applyNumberFormat="1" applyFont="1" applyFill="1" applyBorder="1" applyAlignment="1" applyProtection="1">
      <alignment horizontal="right" vertical="center"/>
      <protection locked="0"/>
    </xf>
    <xf numFmtId="0" fontId="11" fillId="0" borderId="274" xfId="0" applyFont="1" applyBorder="1" applyAlignment="1" applyProtection="1">
      <alignment vertical="center"/>
      <protection locked="0"/>
    </xf>
    <xf numFmtId="49" fontId="12" fillId="4" borderId="139" xfId="0" applyNumberFormat="1" applyFont="1" applyFill="1" applyBorder="1" applyAlignment="1" applyProtection="1">
      <alignment vertical="center"/>
      <protection locked="0"/>
    </xf>
    <xf numFmtId="0" fontId="12" fillId="4" borderId="288" xfId="0" applyFont="1" applyFill="1" applyBorder="1" applyAlignment="1" applyProtection="1">
      <alignment vertical="center"/>
      <protection locked="0"/>
    </xf>
    <xf numFmtId="49" fontId="12" fillId="4" borderId="292" xfId="0" applyNumberFormat="1" applyFont="1" applyFill="1" applyBorder="1" applyAlignment="1" applyProtection="1">
      <alignment vertical="center"/>
      <protection locked="0"/>
    </xf>
    <xf numFmtId="4" fontId="12" fillId="0" borderId="292" xfId="0" applyNumberFormat="1" applyFont="1" applyBorder="1" applyAlignment="1" applyProtection="1">
      <alignment horizontal="right" vertical="center"/>
      <protection locked="0"/>
    </xf>
    <xf numFmtId="3" fontId="12" fillId="0" borderId="366" xfId="0" applyNumberFormat="1" applyFont="1" applyBorder="1" applyAlignment="1">
      <alignment vertical="center"/>
    </xf>
    <xf numFmtId="0" fontId="12" fillId="0" borderId="298" xfId="0" applyFont="1" applyBorder="1" applyAlignment="1" applyProtection="1">
      <alignment horizontal="center" vertical="center"/>
      <protection locked="0"/>
    </xf>
    <xf numFmtId="0" fontId="12" fillId="0" borderId="298" xfId="0" applyFont="1" applyBorder="1" applyAlignment="1" applyProtection="1">
      <alignment vertical="center" wrapText="1"/>
      <protection locked="0"/>
    </xf>
    <xf numFmtId="4" fontId="12" fillId="0" borderId="298" xfId="0" applyNumberFormat="1" applyFont="1" applyBorder="1" applyAlignment="1" applyProtection="1">
      <alignment vertical="center"/>
      <protection locked="0"/>
    </xf>
    <xf numFmtId="4" fontId="12" fillId="0" borderId="298" xfId="0" applyNumberFormat="1" applyFont="1" applyBorder="1" applyAlignment="1" applyProtection="1">
      <alignment horizontal="right" vertical="center"/>
      <protection locked="0"/>
    </xf>
    <xf numFmtId="3" fontId="12" fillId="0" borderId="298" xfId="0" applyNumberFormat="1" applyFont="1" applyBorder="1" applyAlignment="1" applyProtection="1">
      <alignment vertical="center"/>
      <protection locked="0"/>
    </xf>
    <xf numFmtId="0" fontId="12" fillId="0" borderId="300" xfId="0" applyFont="1" applyBorder="1" applyAlignment="1" applyProtection="1">
      <alignment vertical="center"/>
      <protection locked="0"/>
    </xf>
    <xf numFmtId="1" fontId="12" fillId="0" borderId="363" xfId="0" applyNumberFormat="1" applyFont="1" applyBorder="1" applyAlignment="1">
      <alignment horizontal="center" vertical="center"/>
    </xf>
    <xf numFmtId="0" fontId="12" fillId="0" borderId="363" xfId="0" applyFont="1" applyBorder="1" applyAlignment="1">
      <alignment vertical="center" wrapText="1"/>
    </xf>
    <xf numFmtId="4" fontId="12" fillId="0" borderId="363" xfId="0" applyNumberFormat="1" applyFont="1" applyBorder="1" applyAlignment="1" applyProtection="1">
      <alignment vertical="center"/>
      <protection locked="0"/>
    </xf>
    <xf numFmtId="4" fontId="12" fillId="0" borderId="363" xfId="0" applyNumberFormat="1" applyFont="1" applyBorder="1" applyAlignment="1" applyProtection="1">
      <alignment horizontal="right" vertical="center"/>
      <protection locked="0"/>
    </xf>
    <xf numFmtId="3" fontId="12" fillId="0" borderId="363" xfId="0" applyNumberFormat="1" applyFont="1" applyBorder="1" applyAlignment="1" applyProtection="1">
      <alignment vertical="center"/>
      <protection locked="0"/>
    </xf>
    <xf numFmtId="3" fontId="29" fillId="0" borderId="149" xfId="0" applyNumberFormat="1" applyFont="1" applyBorder="1"/>
    <xf numFmtId="0" fontId="12" fillId="4" borderId="21" xfId="0" applyFont="1" applyFill="1" applyBorder="1" applyAlignment="1">
      <alignment vertical="center"/>
    </xf>
    <xf numFmtId="4" fontId="12" fillId="4" borderId="21" xfId="0" applyNumberFormat="1" applyFont="1" applyFill="1" applyBorder="1" applyAlignment="1">
      <alignment horizontal="right" vertical="center"/>
    </xf>
    <xf numFmtId="4" fontId="12" fillId="4" borderId="52" xfId="0" applyNumberFormat="1" applyFont="1" applyFill="1" applyBorder="1" applyAlignment="1">
      <alignment horizontal="right" vertical="center"/>
    </xf>
    <xf numFmtId="0" fontId="12" fillId="4" borderId="36" xfId="0" applyFont="1" applyFill="1" applyBorder="1" applyAlignment="1">
      <alignment vertical="center"/>
    </xf>
    <xf numFmtId="0" fontId="0" fillId="0" borderId="236" xfId="0" applyBorder="1"/>
    <xf numFmtId="0" fontId="0" fillId="0" borderId="141" xfId="0" applyBorder="1" applyAlignment="1">
      <alignment horizontal="center"/>
    </xf>
    <xf numFmtId="3" fontId="1" fillId="0" borderId="141" xfId="0" applyNumberFormat="1" applyFont="1" applyBorder="1"/>
    <xf numFmtId="3" fontId="0" fillId="0" borderId="141" xfId="0" applyNumberFormat="1" applyBorder="1"/>
    <xf numFmtId="4" fontId="11" fillId="0" borderId="327" xfId="1" applyNumberFormat="1" applyFont="1" applyFill="1" applyBorder="1" applyAlignment="1" applyProtection="1">
      <alignment horizontal="right" vertical="center"/>
    </xf>
    <xf numFmtId="3" fontId="11" fillId="0" borderId="327" xfId="1" applyNumberFormat="1" applyFont="1" applyFill="1" applyBorder="1" applyAlignment="1" applyProtection="1">
      <alignment horizontal="right" vertical="center"/>
    </xf>
    <xf numFmtId="0" fontId="12" fillId="0" borderId="298" xfId="0" applyFont="1" applyBorder="1" applyAlignment="1">
      <alignment vertical="center" wrapText="1"/>
    </xf>
    <xf numFmtId="4" fontId="12" fillId="0" borderId="298" xfId="1" applyNumberFormat="1" applyFont="1" applyFill="1" applyBorder="1" applyAlignment="1" applyProtection="1">
      <alignment horizontal="right" vertical="center"/>
    </xf>
    <xf numFmtId="4" fontId="12" fillId="0" borderId="218" xfId="0" applyNumberFormat="1" applyFont="1" applyBorder="1" applyAlignment="1">
      <alignment horizontal="right" vertical="center"/>
    </xf>
    <xf numFmtId="0" fontId="11" fillId="0" borderId="273" xfId="0" applyFont="1" applyBorder="1" applyAlignment="1">
      <alignment vertical="center"/>
    </xf>
    <xf numFmtId="0" fontId="12" fillId="0" borderId="367" xfId="0" applyFont="1" applyBorder="1" applyAlignment="1">
      <alignment horizontal="center" vertical="center"/>
    </xf>
    <xf numFmtId="3" fontId="12" fillId="0" borderId="367" xfId="0" applyNumberFormat="1" applyFont="1" applyBorder="1" applyAlignment="1">
      <alignment vertical="center"/>
    </xf>
    <xf numFmtId="4" fontId="12" fillId="0" borderId="367" xfId="0" applyNumberFormat="1" applyFont="1" applyBorder="1" applyAlignment="1">
      <alignment vertical="center"/>
    </xf>
    <xf numFmtId="3" fontId="21" fillId="0" borderId="367" xfId="0" applyNumberFormat="1" applyFont="1" applyBorder="1" applyAlignment="1">
      <alignment vertical="center"/>
    </xf>
    <xf numFmtId="4" fontId="21" fillId="0" borderId="367" xfId="0" applyNumberFormat="1" applyFont="1" applyBorder="1" applyAlignment="1">
      <alignment vertical="center"/>
    </xf>
    <xf numFmtId="0" fontId="12" fillId="0" borderId="367" xfId="0" applyFont="1" applyBorder="1"/>
    <xf numFmtId="49" fontId="12" fillId="0" borderId="116" xfId="0" applyNumberFormat="1" applyFont="1" applyBorder="1" applyAlignment="1" applyProtection="1">
      <alignment vertical="center" wrapText="1"/>
      <protection locked="0"/>
    </xf>
    <xf numFmtId="3" fontId="12" fillId="0" borderId="116" xfId="0" applyNumberFormat="1" applyFont="1" applyBorder="1" applyAlignment="1">
      <alignment horizontal="right" vertical="center"/>
    </xf>
    <xf numFmtId="4" fontId="12" fillId="0" borderId="116" xfId="0" applyNumberFormat="1" applyFont="1" applyBorder="1" applyAlignment="1">
      <alignment horizontal="right" vertical="center"/>
    </xf>
    <xf numFmtId="0" fontId="12" fillId="0" borderId="285" xfId="0" applyFont="1" applyBorder="1" applyAlignment="1">
      <alignment horizontal="center" vertical="center"/>
    </xf>
    <xf numFmtId="0" fontId="12" fillId="0" borderId="285" xfId="0" applyFont="1" applyBorder="1" applyAlignment="1">
      <alignment vertical="center"/>
    </xf>
    <xf numFmtId="3" fontId="12" fillId="0" borderId="285" xfId="0" applyNumberFormat="1" applyFont="1" applyBorder="1" applyAlignment="1">
      <alignment vertical="center"/>
    </xf>
    <xf numFmtId="4" fontId="12" fillId="0" borderId="285" xfId="0" applyNumberFormat="1" applyFont="1" applyBorder="1" applyAlignment="1">
      <alignment vertical="center"/>
    </xf>
    <xf numFmtId="3" fontId="21" fillId="0" borderId="285" xfId="0" applyNumberFormat="1" applyFont="1" applyBorder="1" applyAlignment="1">
      <alignment vertical="center"/>
    </xf>
    <xf numFmtId="4" fontId="21" fillId="0" borderId="285" xfId="0" applyNumberFormat="1" applyFont="1" applyBorder="1" applyAlignment="1">
      <alignment vertical="center"/>
    </xf>
    <xf numFmtId="0" fontId="21" fillId="0" borderId="285" xfId="0" applyFont="1" applyBorder="1"/>
    <xf numFmtId="0" fontId="12" fillId="0" borderId="367" xfId="0" applyFont="1" applyBorder="1" applyAlignment="1">
      <alignment vertical="center"/>
    </xf>
    <xf numFmtId="0" fontId="21" fillId="0" borderId="367" xfId="0" applyFont="1" applyBorder="1"/>
    <xf numFmtId="49" fontId="12" fillId="0" borderId="285" xfId="0" applyNumberFormat="1" applyFont="1" applyBorder="1" applyAlignment="1">
      <alignment vertical="center"/>
    </xf>
    <xf numFmtId="3" fontId="21" fillId="4" borderId="285" xfId="0" applyNumberFormat="1" applyFont="1" applyFill="1" applyBorder="1" applyAlignment="1">
      <alignment vertical="center"/>
    </xf>
    <xf numFmtId="49" fontId="12" fillId="0" borderId="367" xfId="0" applyNumberFormat="1" applyFont="1" applyBorder="1" applyAlignment="1">
      <alignment vertical="center"/>
    </xf>
    <xf numFmtId="3" fontId="12" fillId="0" borderId="367" xfId="0" applyNumberFormat="1" applyFont="1" applyBorder="1" applyAlignment="1">
      <alignment horizontal="right" vertical="center"/>
    </xf>
    <xf numFmtId="4" fontId="12" fillId="0" borderId="367" xfId="0" applyNumberFormat="1" applyFont="1" applyBorder="1" applyAlignment="1">
      <alignment horizontal="right" vertical="center"/>
    </xf>
    <xf numFmtId="3" fontId="21" fillId="4" borderId="367" xfId="0" applyNumberFormat="1" applyFont="1" applyFill="1" applyBorder="1" applyAlignment="1">
      <alignment horizontal="right" vertical="center"/>
    </xf>
    <xf numFmtId="4" fontId="21" fillId="0" borderId="367" xfId="0" applyNumberFormat="1" applyFont="1" applyBorder="1" applyAlignment="1">
      <alignment horizontal="right" vertical="center"/>
    </xf>
    <xf numFmtId="0" fontId="21" fillId="0" borderId="367" xfId="0" applyFont="1" applyBorder="1" applyAlignment="1">
      <alignment horizontal="center" vertical="center"/>
    </xf>
    <xf numFmtId="3" fontId="22" fillId="0" borderId="326" xfId="0" applyNumberFormat="1" applyFont="1" applyBorder="1" applyAlignment="1">
      <alignment vertical="center"/>
    </xf>
    <xf numFmtId="0" fontId="12" fillId="0" borderId="257" xfId="0" applyFont="1" applyBorder="1" applyAlignment="1">
      <alignment vertical="center"/>
    </xf>
    <xf numFmtId="49" fontId="12" fillId="0" borderId="273" xfId="0" applyNumberFormat="1" applyFont="1" applyBorder="1" applyAlignment="1">
      <alignment vertical="center" wrapText="1"/>
    </xf>
    <xf numFmtId="4" fontId="21" fillId="0" borderId="337" xfId="0" applyNumberFormat="1" applyFont="1" applyBorder="1" applyAlignment="1">
      <alignment horizontal="right" vertical="center"/>
    </xf>
    <xf numFmtId="4" fontId="21" fillId="0" borderId="273" xfId="0" applyNumberFormat="1" applyFont="1" applyBorder="1" applyAlignment="1">
      <alignment horizontal="right" vertical="center"/>
    </xf>
    <xf numFmtId="4" fontId="21" fillId="0" borderId="321" xfId="0" applyNumberFormat="1" applyFont="1" applyBorder="1" applyAlignment="1">
      <alignment horizontal="right" vertical="center"/>
    </xf>
    <xf numFmtId="4" fontId="21" fillId="0" borderId="338" xfId="0" applyNumberFormat="1" applyFont="1" applyBorder="1" applyAlignment="1">
      <alignment horizontal="right" vertical="center"/>
    </xf>
    <xf numFmtId="4" fontId="21" fillId="0" borderId="52" xfId="0" applyNumberFormat="1" applyFont="1" applyBorder="1" applyAlignment="1">
      <alignment horizontal="right" vertical="center"/>
    </xf>
    <xf numFmtId="1" fontId="12" fillId="0" borderId="368" xfId="0" applyNumberFormat="1" applyFont="1" applyBorder="1" applyAlignment="1">
      <alignment horizontal="center" vertical="center"/>
    </xf>
    <xf numFmtId="0" fontId="12" fillId="0" borderId="368" xfId="0" applyFont="1" applyBorder="1" applyAlignment="1">
      <alignment vertical="center"/>
    </xf>
    <xf numFmtId="3" fontId="12" fillId="0" borderId="368" xfId="1" applyNumberFormat="1" applyFont="1" applyFill="1" applyBorder="1" applyAlignment="1" applyProtection="1">
      <alignment vertical="center"/>
    </xf>
    <xf numFmtId="4" fontId="12" fillId="0" borderId="368" xfId="1" applyNumberFormat="1" applyFont="1" applyFill="1" applyBorder="1" applyAlignment="1" applyProtection="1">
      <alignment horizontal="right" vertical="center"/>
    </xf>
    <xf numFmtId="3" fontId="12" fillId="0" borderId="369" xfId="0" applyNumberFormat="1" applyFont="1" applyBorder="1" applyAlignment="1">
      <alignment vertical="center"/>
    </xf>
    <xf numFmtId="4" fontId="12" fillId="0" borderId="281" xfId="0" applyNumberFormat="1" applyFont="1" applyBorder="1" applyAlignment="1">
      <alignment horizontal="right" vertical="center"/>
    </xf>
    <xf numFmtId="1" fontId="12" fillId="0" borderId="285" xfId="0" applyNumberFormat="1" applyFont="1" applyBorder="1" applyAlignment="1">
      <alignment horizontal="center" vertical="center"/>
    </xf>
    <xf numFmtId="3" fontId="12" fillId="0" borderId="285" xfId="1" applyNumberFormat="1" applyFont="1" applyFill="1" applyBorder="1" applyAlignment="1" applyProtection="1">
      <alignment vertical="center"/>
    </xf>
    <xf numFmtId="4" fontId="12" fillId="0" borderId="285" xfId="1" applyNumberFormat="1" applyFont="1" applyFill="1" applyBorder="1" applyAlignment="1" applyProtection="1">
      <alignment horizontal="right" vertical="center"/>
    </xf>
    <xf numFmtId="3" fontId="12" fillId="0" borderId="370" xfId="0" applyNumberFormat="1" applyFont="1" applyBorder="1" applyAlignment="1">
      <alignment vertical="center"/>
    </xf>
    <xf numFmtId="4" fontId="12" fillId="0" borderId="284" xfId="0" applyNumberFormat="1" applyFont="1" applyBorder="1" applyAlignment="1">
      <alignment horizontal="right" vertical="center"/>
    </xf>
    <xf numFmtId="0" fontId="12" fillId="0" borderId="285" xfId="0" applyFont="1" applyBorder="1" applyAlignment="1">
      <alignment vertical="center" wrapText="1"/>
    </xf>
    <xf numFmtId="1" fontId="12" fillId="0" borderId="291" xfId="0" applyNumberFormat="1" applyFont="1" applyBorder="1" applyAlignment="1">
      <alignment horizontal="center" vertical="center"/>
    </xf>
    <xf numFmtId="0" fontId="12" fillId="0" borderId="291" xfId="0" applyFont="1" applyBorder="1" applyAlignment="1">
      <alignment vertical="center" wrapText="1"/>
    </xf>
    <xf numFmtId="3" fontId="12" fillId="0" borderId="291" xfId="1" applyNumberFormat="1" applyFont="1" applyFill="1" applyBorder="1" applyAlignment="1" applyProtection="1">
      <alignment vertical="center"/>
    </xf>
    <xf numFmtId="4" fontId="12" fillId="0" borderId="291" xfId="1" applyNumberFormat="1" applyFont="1" applyFill="1" applyBorder="1" applyAlignment="1" applyProtection="1">
      <alignment horizontal="right" vertical="center"/>
    </xf>
    <xf numFmtId="3" fontId="12" fillId="0" borderId="291" xfId="0" applyNumberFormat="1" applyFont="1" applyBorder="1" applyAlignment="1">
      <alignment vertical="center"/>
    </xf>
    <xf numFmtId="4" fontId="12" fillId="0" borderId="291" xfId="0" applyNumberFormat="1" applyFont="1" applyBorder="1" applyAlignment="1">
      <alignment horizontal="right" vertical="center"/>
    </xf>
    <xf numFmtId="0" fontId="11" fillId="0" borderId="371" xfId="0" applyFont="1" applyBorder="1" applyAlignment="1">
      <alignment horizontal="center" vertical="center"/>
    </xf>
    <xf numFmtId="0" fontId="11" fillId="0" borderId="325" xfId="0" applyFont="1" applyBorder="1" applyAlignment="1">
      <alignment horizontal="center" vertical="center"/>
    </xf>
    <xf numFmtId="0" fontId="12" fillId="0" borderId="371" xfId="0" applyFont="1" applyBorder="1" applyAlignment="1">
      <alignment vertical="center"/>
    </xf>
    <xf numFmtId="0" fontId="0" fillId="0" borderId="371" xfId="0" applyBorder="1"/>
    <xf numFmtId="0" fontId="0" fillId="0" borderId="249" xfId="0" applyBorder="1"/>
    <xf numFmtId="0" fontId="2" fillId="0" borderId="154" xfId="0" applyFont="1" applyBorder="1"/>
    <xf numFmtId="0" fontId="2" fillId="0" borderId="310" xfId="0" applyFont="1" applyBorder="1"/>
    <xf numFmtId="4" fontId="11" fillId="0" borderId="372" xfId="0" applyNumberFormat="1" applyFont="1" applyBorder="1" applyAlignment="1">
      <alignment horizontal="right" vertical="center"/>
    </xf>
    <xf numFmtId="0" fontId="0" fillId="0" borderId="301" xfId="0" applyBorder="1"/>
    <xf numFmtId="0" fontId="0" fillId="0" borderId="154" xfId="0" applyBorder="1"/>
    <xf numFmtId="4" fontId="12" fillId="0" borderId="373" xfId="0" applyNumberFormat="1" applyFont="1" applyBorder="1" applyAlignment="1">
      <alignment horizontal="right" vertical="center"/>
    </xf>
    <xf numFmtId="4" fontId="12" fillId="0" borderId="240" xfId="0" applyNumberFormat="1" applyFont="1" applyBorder="1" applyAlignment="1">
      <alignment horizontal="right" vertical="center"/>
    </xf>
    <xf numFmtId="4" fontId="12" fillId="0" borderId="243" xfId="0" applyNumberFormat="1" applyFont="1" applyBorder="1" applyAlignment="1">
      <alignment horizontal="right" vertical="center"/>
    </xf>
    <xf numFmtId="0" fontId="0" fillId="0" borderId="310" xfId="0" applyBorder="1"/>
    <xf numFmtId="4" fontId="12" fillId="0" borderId="374" xfId="0" applyNumberFormat="1" applyFont="1" applyBorder="1" applyAlignment="1">
      <alignment horizontal="right" vertical="center"/>
    </xf>
    <xf numFmtId="0" fontId="0" fillId="0" borderId="375" xfId="0" applyBorder="1"/>
    <xf numFmtId="4" fontId="12" fillId="0" borderId="162" xfId="0" applyNumberFormat="1" applyFont="1" applyBorder="1" applyAlignment="1">
      <alignment horizontal="right" vertical="center"/>
    </xf>
    <xf numFmtId="0" fontId="0" fillId="0" borderId="370" xfId="0" applyBorder="1"/>
    <xf numFmtId="4" fontId="12" fillId="0" borderId="376" xfId="0" applyNumberFormat="1" applyFont="1" applyBorder="1" applyAlignment="1">
      <alignment horizontal="right" vertical="center"/>
    </xf>
    <xf numFmtId="0" fontId="0" fillId="0" borderId="377" xfId="0" applyBorder="1"/>
    <xf numFmtId="0" fontId="12" fillId="0" borderId="327" xfId="0" applyFont="1" applyBorder="1"/>
    <xf numFmtId="4" fontId="12" fillId="0" borderId="261" xfId="0" applyNumberFormat="1" applyFont="1" applyBorder="1" applyAlignment="1">
      <alignment vertical="center"/>
    </xf>
    <xf numFmtId="3" fontId="12" fillId="0" borderId="328" xfId="0" applyNumberFormat="1" applyFont="1" applyBorder="1" applyAlignment="1">
      <alignment vertical="center"/>
    </xf>
    <xf numFmtId="1" fontId="11" fillId="0" borderId="214" xfId="0" applyNumberFormat="1" applyFont="1" applyBorder="1" applyAlignment="1">
      <alignment horizontal="center" vertical="center"/>
    </xf>
    <xf numFmtId="4" fontId="11" fillId="0" borderId="214" xfId="0" applyNumberFormat="1" applyFont="1" applyBorder="1" applyAlignment="1">
      <alignment vertical="center"/>
    </xf>
    <xf numFmtId="49" fontId="12" fillId="0" borderId="298" xfId="0" applyNumberFormat="1" applyFont="1" applyBorder="1" applyAlignment="1">
      <alignment horizontal="center" vertical="center"/>
    </xf>
    <xf numFmtId="3" fontId="12" fillId="0" borderId="298" xfId="0" applyNumberFormat="1" applyFont="1" applyBorder="1" applyAlignment="1">
      <alignment vertical="center" wrapText="1"/>
    </xf>
    <xf numFmtId="4" fontId="12" fillId="0" borderId="298" xfId="0" applyNumberFormat="1" applyFont="1" applyBorder="1" applyAlignment="1">
      <alignment vertical="center"/>
    </xf>
    <xf numFmtId="4" fontId="12" fillId="0" borderId="218" xfId="0" applyNumberFormat="1" applyFont="1" applyBorder="1" applyAlignment="1">
      <alignment vertical="center"/>
    </xf>
    <xf numFmtId="3" fontId="12" fillId="0" borderId="300" xfId="0" applyNumberFormat="1" applyFont="1" applyBorder="1" applyAlignment="1">
      <alignment vertical="center"/>
    </xf>
    <xf numFmtId="4" fontId="12" fillId="0" borderId="297" xfId="0" applyNumberFormat="1" applyFont="1" applyBorder="1" applyAlignment="1">
      <alignment vertical="center"/>
    </xf>
    <xf numFmtId="3" fontId="12" fillId="0" borderId="272" xfId="0" applyNumberFormat="1" applyFont="1" applyBorder="1" applyAlignment="1">
      <alignment vertical="center"/>
    </xf>
    <xf numFmtId="4" fontId="12" fillId="0" borderId="338" xfId="0" applyNumberFormat="1" applyFont="1" applyBorder="1" applyAlignment="1">
      <alignment vertical="center"/>
    </xf>
    <xf numFmtId="3" fontId="12" fillId="0" borderId="274" xfId="0" applyNumberFormat="1" applyFont="1" applyBorder="1" applyAlignment="1">
      <alignment vertical="center"/>
    </xf>
    <xf numFmtId="4" fontId="21" fillId="0" borderId="151" xfId="0" applyNumberFormat="1" applyFont="1" applyBorder="1" applyAlignment="1" applyProtection="1">
      <alignment horizontal="right" vertical="center"/>
      <protection locked="0"/>
    </xf>
    <xf numFmtId="4" fontId="12" fillId="0" borderId="241" xfId="1" applyNumberFormat="1" applyFont="1" applyFill="1" applyBorder="1" applyAlignment="1" applyProtection="1">
      <alignment horizontal="right" vertical="center"/>
    </xf>
    <xf numFmtId="49" fontId="12" fillId="0" borderId="329" xfId="0" applyNumberFormat="1" applyFont="1" applyBorder="1" applyAlignment="1">
      <alignment horizontal="center" vertical="center"/>
    </xf>
    <xf numFmtId="49" fontId="12" fillId="0" borderId="342" xfId="0" applyNumberFormat="1" applyFont="1" applyBorder="1" applyAlignment="1">
      <alignment horizontal="center" vertical="center"/>
    </xf>
    <xf numFmtId="3" fontId="21" fillId="0" borderId="342" xfId="1" applyNumberFormat="1" applyFont="1" applyFill="1" applyBorder="1" applyAlignment="1" applyProtection="1">
      <alignment horizontal="right" vertical="center"/>
    </xf>
    <xf numFmtId="4" fontId="21" fillId="0" borderId="342" xfId="1" applyNumberFormat="1" applyFont="1" applyFill="1" applyBorder="1" applyAlignment="1" applyProtection="1">
      <alignment horizontal="right" vertical="center"/>
    </xf>
    <xf numFmtId="4" fontId="21" fillId="0" borderId="342" xfId="0" applyNumberFormat="1" applyFont="1" applyBorder="1" applyAlignment="1">
      <alignment horizontal="right" vertical="center"/>
    </xf>
    <xf numFmtId="4" fontId="12" fillId="0" borderId="342" xfId="0" applyNumberFormat="1" applyFont="1" applyBorder="1" applyAlignment="1">
      <alignment vertical="center"/>
    </xf>
    <xf numFmtId="0" fontId="21" fillId="0" borderId="274" xfId="0" applyFont="1" applyBorder="1" applyAlignment="1">
      <alignment vertical="center"/>
    </xf>
    <xf numFmtId="3" fontId="12" fillId="0" borderId="254" xfId="0" applyNumberFormat="1" applyFont="1" applyBorder="1" applyAlignment="1" applyProtection="1">
      <alignment vertical="center"/>
      <protection locked="0"/>
    </xf>
    <xf numFmtId="0" fontId="12" fillId="0" borderId="25" xfId="0" applyFont="1" applyBorder="1" applyAlignment="1">
      <alignment horizontal="center" vertical="center"/>
    </xf>
    <xf numFmtId="49" fontId="12" fillId="2" borderId="326" xfId="0" applyNumberFormat="1" applyFont="1" applyFill="1" applyBorder="1" applyAlignment="1">
      <alignment horizontal="center"/>
    </xf>
    <xf numFmtId="0" fontId="12" fillId="2" borderId="326" xfId="0" applyFont="1" applyFill="1" applyBorder="1" applyAlignment="1">
      <alignment horizontal="center"/>
    </xf>
    <xf numFmtId="0" fontId="12" fillId="2" borderId="326" xfId="0" applyFont="1" applyFill="1" applyBorder="1"/>
    <xf numFmtId="0" fontId="11" fillId="0" borderId="378" xfId="0" applyFont="1" applyBorder="1" applyAlignment="1">
      <alignment vertical="center"/>
    </xf>
    <xf numFmtId="0" fontId="11" fillId="0" borderId="378" xfId="0" applyFont="1" applyBorder="1" applyAlignment="1">
      <alignment horizontal="center" vertical="center"/>
    </xf>
    <xf numFmtId="3" fontId="11" fillId="0" borderId="378" xfId="0" applyNumberFormat="1" applyFont="1" applyBorder="1" applyAlignment="1">
      <alignment vertical="center"/>
    </xf>
    <xf numFmtId="4" fontId="11" fillId="0" borderId="378" xfId="0" applyNumberFormat="1" applyFont="1" applyBorder="1" applyAlignment="1">
      <alignment horizontal="right" vertical="center"/>
    </xf>
    <xf numFmtId="0" fontId="11" fillId="0" borderId="328" xfId="0" applyFont="1" applyBorder="1"/>
    <xf numFmtId="4" fontId="21" fillId="0" borderId="271" xfId="0" applyNumberFormat="1" applyFont="1" applyBorder="1" applyAlignment="1">
      <alignment horizontal="right"/>
    </xf>
    <xf numFmtId="4" fontId="21" fillId="0" borderId="297" xfId="0" applyNumberFormat="1" applyFont="1" applyBorder="1" applyAlignment="1">
      <alignment horizontal="right"/>
    </xf>
    <xf numFmtId="0" fontId="21" fillId="0" borderId="272" xfId="0" applyFont="1" applyBorder="1"/>
    <xf numFmtId="4" fontId="12" fillId="0" borderId="366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wrapText="1"/>
    </xf>
    <xf numFmtId="0" fontId="12" fillId="0" borderId="241" xfId="0" applyFont="1" applyBorder="1"/>
    <xf numFmtId="3" fontId="12" fillId="0" borderId="241" xfId="0" applyNumberFormat="1" applyFont="1" applyBorder="1"/>
    <xf numFmtId="4" fontId="12" fillId="0" borderId="241" xfId="0" applyNumberFormat="1" applyFont="1" applyBorder="1" applyAlignment="1">
      <alignment horizontal="right"/>
    </xf>
    <xf numFmtId="4" fontId="12" fillId="0" borderId="262" xfId="0" applyNumberFormat="1" applyFont="1" applyBorder="1" applyAlignment="1">
      <alignment horizontal="right"/>
    </xf>
    <xf numFmtId="3" fontId="13" fillId="0" borderId="337" xfId="0" applyNumberFormat="1" applyFont="1" applyBorder="1" applyAlignment="1">
      <alignment vertical="center"/>
    </xf>
    <xf numFmtId="4" fontId="13" fillId="0" borderId="337" xfId="0" applyNumberFormat="1" applyFont="1" applyBorder="1" applyAlignment="1">
      <alignment horizontal="right" vertical="center"/>
    </xf>
    <xf numFmtId="0" fontId="13" fillId="0" borderId="355" xfId="0" applyFont="1" applyBorder="1" applyAlignment="1">
      <alignment vertical="center"/>
    </xf>
    <xf numFmtId="3" fontId="13" fillId="0" borderId="302" xfId="0" applyNumberFormat="1" applyFont="1" applyBorder="1" applyAlignment="1">
      <alignment vertical="center"/>
    </xf>
    <xf numFmtId="4" fontId="13" fillId="0" borderId="302" xfId="0" applyNumberFormat="1" applyFont="1" applyBorder="1" applyAlignment="1">
      <alignment horizontal="right" vertical="center"/>
    </xf>
    <xf numFmtId="0" fontId="13" fillId="0" borderId="303" xfId="0" applyFont="1" applyBorder="1" applyAlignment="1">
      <alignment vertical="center"/>
    </xf>
    <xf numFmtId="3" fontId="13" fillId="0" borderId="379" xfId="0" applyNumberFormat="1" applyFont="1" applyBorder="1"/>
    <xf numFmtId="2" fontId="13" fillId="0" borderId="379" xfId="0" applyNumberFormat="1" applyFont="1" applyBorder="1" applyAlignment="1">
      <alignment horizontal="right"/>
    </xf>
    <xf numFmtId="4" fontId="13" fillId="0" borderId="379" xfId="0" applyNumberFormat="1" applyFont="1" applyBorder="1" applyAlignment="1">
      <alignment horizontal="right" vertical="center"/>
    </xf>
    <xf numFmtId="0" fontId="13" fillId="0" borderId="356" xfId="0" applyFont="1" applyBorder="1"/>
    <xf numFmtId="0" fontId="12" fillId="2" borderId="11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7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0" fontId="12" fillId="0" borderId="148" xfId="0" applyFont="1" applyBorder="1" applyAlignment="1">
      <alignment horizontal="center" vertical="center"/>
    </xf>
    <xf numFmtId="0" fontId="12" fillId="2" borderId="113" xfId="0" applyFont="1" applyFill="1" applyBorder="1" applyAlignment="1" applyProtection="1">
      <alignment horizontal="center" vertical="center"/>
      <protection locked="0"/>
    </xf>
    <xf numFmtId="0" fontId="13" fillId="2" borderId="113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/>
    </xf>
    <xf numFmtId="0" fontId="11" fillId="0" borderId="319" xfId="0" applyFont="1" applyBorder="1" applyAlignment="1">
      <alignment horizontal="center" vertical="center"/>
    </xf>
    <xf numFmtId="0" fontId="6" fillId="0" borderId="345" xfId="0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zoomScale="115" zoomScaleNormal="11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H14" sqref="H14"/>
    </sheetView>
  </sheetViews>
  <sheetFormatPr defaultColWidth="9.140625" defaultRowHeight="12.75" x14ac:dyDescent="0.2"/>
  <cols>
    <col min="1" max="1" width="5.28515625" style="1" customWidth="1"/>
    <col min="2" max="2" width="7.710937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1.140625" style="1" bestFit="1" customWidth="1"/>
    <col min="8" max="8" width="14.7109375" style="1" customWidth="1"/>
    <col min="9" max="10" width="11.140625" style="1" bestFit="1" customWidth="1"/>
    <col min="11" max="11" width="8.7109375" style="1" customWidth="1"/>
    <col min="12" max="12" width="8.5703125" style="1" customWidth="1"/>
    <col min="13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5" t="s">
        <v>0</v>
      </c>
      <c r="J1" s="45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 t="s">
        <v>202</v>
      </c>
      <c r="J2" s="45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5" t="s">
        <v>272</v>
      </c>
      <c r="J3" s="45"/>
      <c r="K3" s="43"/>
    </row>
    <row r="4" spans="1:11" ht="14.25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4.25" x14ac:dyDescent="0.2">
      <c r="A5" s="48"/>
      <c r="B5" s="48"/>
      <c r="C5" s="48"/>
      <c r="D5" s="49" t="s">
        <v>273</v>
      </c>
      <c r="E5" s="48"/>
      <c r="F5" s="48"/>
      <c r="G5" s="48"/>
      <c r="H5" s="48"/>
      <c r="I5" s="48"/>
      <c r="J5" s="48"/>
      <c r="K5" s="48"/>
    </row>
    <row r="6" spans="1:11" ht="14.25" x14ac:dyDescent="0.2">
      <c r="A6" s="48"/>
      <c r="B6" s="48"/>
      <c r="C6" s="48"/>
      <c r="D6" s="49"/>
      <c r="E6" s="48"/>
      <c r="F6" s="48"/>
      <c r="G6" s="48"/>
      <c r="H6" s="48"/>
      <c r="I6" s="48"/>
      <c r="J6" s="48"/>
      <c r="K6" s="48"/>
    </row>
    <row r="7" spans="1:11" ht="15" x14ac:dyDescent="0.25">
      <c r="A7" s="43"/>
      <c r="B7" s="43"/>
      <c r="C7" s="50"/>
      <c r="D7" s="43"/>
      <c r="E7" s="43"/>
      <c r="F7" s="43"/>
      <c r="G7" s="43"/>
      <c r="H7" s="43"/>
      <c r="I7" s="43"/>
      <c r="J7" s="43"/>
      <c r="K7" s="43"/>
    </row>
    <row r="8" spans="1:11" ht="15" x14ac:dyDescent="0.25">
      <c r="A8" s="51"/>
      <c r="B8" s="52"/>
      <c r="C8" s="53"/>
      <c r="D8" s="2339" t="s">
        <v>1</v>
      </c>
      <c r="E8" s="54" t="s">
        <v>2</v>
      </c>
      <c r="F8" s="55" t="s">
        <v>3</v>
      </c>
      <c r="G8" s="55" t="s">
        <v>4</v>
      </c>
      <c r="H8" s="55" t="s">
        <v>5</v>
      </c>
      <c r="I8" s="55" t="s">
        <v>4</v>
      </c>
      <c r="J8" s="55" t="s">
        <v>4</v>
      </c>
      <c r="K8" s="86"/>
    </row>
    <row r="9" spans="1:11" ht="15" x14ac:dyDescent="0.25">
      <c r="A9" s="57" t="s">
        <v>6</v>
      </c>
      <c r="B9" s="58" t="s">
        <v>7</v>
      </c>
      <c r="C9" s="59" t="s">
        <v>8</v>
      </c>
      <c r="D9" s="2339"/>
      <c r="E9" s="60" t="s">
        <v>9</v>
      </c>
      <c r="F9" s="61" t="s">
        <v>10</v>
      </c>
      <c r="G9" s="62" t="s">
        <v>11</v>
      </c>
      <c r="H9" s="61" t="s">
        <v>12</v>
      </c>
      <c r="I9" s="62" t="s">
        <v>13</v>
      </c>
      <c r="J9" s="2312" t="s">
        <v>14</v>
      </c>
      <c r="K9" s="2313" t="s">
        <v>15</v>
      </c>
    </row>
    <row r="10" spans="1:11" ht="15" x14ac:dyDescent="0.25">
      <c r="A10" s="57"/>
      <c r="B10" s="58"/>
      <c r="C10" s="59"/>
      <c r="D10" s="2339"/>
      <c r="E10" s="60" t="s">
        <v>263</v>
      </c>
      <c r="F10" s="61" t="s">
        <v>274</v>
      </c>
      <c r="G10" s="61" t="s">
        <v>16</v>
      </c>
      <c r="H10" s="61" t="s">
        <v>275</v>
      </c>
      <c r="I10" s="61" t="s">
        <v>16</v>
      </c>
      <c r="J10" s="2313" t="s">
        <v>16</v>
      </c>
      <c r="K10" s="2314"/>
    </row>
    <row r="11" spans="1:11" s="4" customFormat="1" ht="10.5" customHeight="1" thickTop="1" thickBot="1" x14ac:dyDescent="0.25">
      <c r="A11" s="65">
        <v>1</v>
      </c>
      <c r="B11" s="66">
        <v>2</v>
      </c>
      <c r="C11" s="67">
        <v>3</v>
      </c>
      <c r="D11" s="67">
        <v>4</v>
      </c>
      <c r="E11" s="68">
        <v>5</v>
      </c>
      <c r="F11" s="67">
        <v>6</v>
      </c>
      <c r="G11" s="67">
        <v>7</v>
      </c>
      <c r="H11" s="67">
        <v>8</v>
      </c>
      <c r="I11" s="67">
        <v>9</v>
      </c>
      <c r="J11" s="67">
        <v>10</v>
      </c>
      <c r="K11" s="67">
        <v>11</v>
      </c>
    </row>
    <row r="12" spans="1:11" s="5" customFormat="1" ht="21.75" customHeight="1" thickTop="1" thickBot="1" x14ac:dyDescent="0.25">
      <c r="A12" s="34" t="s">
        <v>17</v>
      </c>
      <c r="B12" s="35"/>
      <c r="C12" s="35"/>
      <c r="D12" s="36" t="s">
        <v>18</v>
      </c>
      <c r="E12" s="2051">
        <f>SUM(E13+E15)</f>
        <v>0</v>
      </c>
      <c r="F12" s="2051">
        <f>SUM(F13+F15)</f>
        <v>0</v>
      </c>
      <c r="G12" s="2053" t="e">
        <f>SUM(F12/E12*100)</f>
        <v>#DIV/0!</v>
      </c>
      <c r="H12" s="37">
        <f>SUM(H13+H15)</f>
        <v>5000</v>
      </c>
      <c r="I12" s="1181" t="e">
        <f>SUM(H12/F12*100)</f>
        <v>#DIV/0!</v>
      </c>
      <c r="J12" s="1181" t="e">
        <f>SUM(H12/E12*100)</f>
        <v>#DIV/0!</v>
      </c>
      <c r="K12" s="41"/>
    </row>
    <row r="13" spans="1:11" s="6" customFormat="1" ht="28.5" customHeight="1" x14ac:dyDescent="0.2">
      <c r="A13" s="73"/>
      <c r="B13" s="72" t="s">
        <v>19</v>
      </c>
      <c r="C13" s="72"/>
      <c r="D13" s="291" t="s">
        <v>20</v>
      </c>
      <c r="E13" s="2052">
        <f>SUM(E14)</f>
        <v>0</v>
      </c>
      <c r="F13" s="2052">
        <f>SUM(F14)</f>
        <v>0</v>
      </c>
      <c r="G13" s="2040" t="e">
        <f>SUM(F13/E13*100)</f>
        <v>#DIV/0!</v>
      </c>
      <c r="H13" s="76">
        <f>SUM(H14)</f>
        <v>5000</v>
      </c>
      <c r="I13" s="1168" t="e">
        <f>SUM(H13/F13*100)</f>
        <v>#DIV/0!</v>
      </c>
      <c r="J13" s="1168" t="e">
        <f>SUM(H13/E13*100)</f>
        <v>#DIV/0!</v>
      </c>
      <c r="K13" s="78"/>
    </row>
    <row r="14" spans="1:11" s="7" customFormat="1" ht="38.25" customHeight="1" x14ac:dyDescent="0.2">
      <c r="A14" s="2303"/>
      <c r="B14" s="2304"/>
      <c r="C14" s="2304" t="s">
        <v>21</v>
      </c>
      <c r="D14" s="2026" t="s">
        <v>22</v>
      </c>
      <c r="E14" s="2305"/>
      <c r="F14" s="2305"/>
      <c r="G14" s="2306" t="e">
        <f>SUM(F14/E14*100)</f>
        <v>#DIV/0!</v>
      </c>
      <c r="H14" s="1957">
        <v>5000</v>
      </c>
      <c r="I14" s="2307" t="e">
        <f>SUM(H14/F14*100)</f>
        <v>#DIV/0!</v>
      </c>
      <c r="J14" s="2307" t="e">
        <f>SUM(H14/E14*100)</f>
        <v>#DIV/0!</v>
      </c>
      <c r="K14" s="2308"/>
    </row>
    <row r="15" spans="1:11" ht="15" hidden="1" x14ac:dyDescent="0.25">
      <c r="A15" s="1316"/>
      <c r="B15" s="1382" t="s">
        <v>264</v>
      </c>
      <c r="C15" s="1383"/>
      <c r="D15" s="43" t="s">
        <v>265</v>
      </c>
      <c r="E15" s="1384">
        <f>SUM(E16)</f>
        <v>0</v>
      </c>
      <c r="F15" s="1384">
        <f>SUM(F16)</f>
        <v>0</v>
      </c>
      <c r="G15" s="2055" t="e">
        <f>SUM(F15/E15*100)</f>
        <v>#DIV/0!</v>
      </c>
      <c r="H15" s="1384">
        <f>SUM(H16)</f>
        <v>0</v>
      </c>
      <c r="I15" s="1385" t="e">
        <f>SUM(H15/F15*100)</f>
        <v>#DIV/0!</v>
      </c>
      <c r="J15" s="1385" t="e">
        <f>SUM(H15/E15*100)</f>
        <v>#DIV/0!</v>
      </c>
      <c r="K15" s="1386"/>
    </row>
    <row r="16" spans="1:11" ht="60" hidden="1" x14ac:dyDescent="0.25">
      <c r="A16" s="1361"/>
      <c r="B16" s="1362"/>
      <c r="C16" s="1337">
        <v>6300</v>
      </c>
      <c r="D16" s="1363" t="s">
        <v>64</v>
      </c>
      <c r="E16" s="1380"/>
      <c r="F16" s="1380"/>
      <c r="G16" s="2054" t="e">
        <f>SUM(F16/E16*100)</f>
        <v>#DIV/0!</v>
      </c>
      <c r="H16" s="1380"/>
      <c r="I16" s="1381" t="e">
        <f>SUM(H16/F16*100)</f>
        <v>#DIV/0!</v>
      </c>
      <c r="J16" s="1381" t="e">
        <f>SUM(H16/E16*100)</f>
        <v>#DIV/0!</v>
      </c>
      <c r="K16" s="1364"/>
    </row>
  </sheetData>
  <sheetProtection selectLockedCells="1" selectUnlockedCells="1"/>
  <mergeCells count="1">
    <mergeCell ref="D8:D10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6"/>
  <sheetViews>
    <sheetView topLeftCell="A4" zoomScale="115" zoomScaleNormal="115" workbookViewId="0">
      <selection activeCell="H13" sqref="H13"/>
    </sheetView>
  </sheetViews>
  <sheetFormatPr defaultColWidth="9.140625" defaultRowHeight="12.75" x14ac:dyDescent="0.2"/>
  <cols>
    <col min="1" max="1" width="5.28515625" style="1" customWidth="1"/>
    <col min="2" max="2" width="7.425781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4.7109375" style="1" customWidth="1"/>
    <col min="9" max="10" width="10.5703125" style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3"/>
      <c r="I1" s="46"/>
      <c r="J1" s="46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3"/>
      <c r="I2" s="45"/>
      <c r="J2" s="46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3"/>
      <c r="I3" s="46"/>
      <c r="J3" s="46"/>
      <c r="K3" s="43"/>
    </row>
    <row r="4" spans="1:11" ht="15" x14ac:dyDescent="0.25">
      <c r="A4" s="43"/>
      <c r="B4" s="43"/>
      <c r="C4" s="44"/>
      <c r="D4" s="85" t="s">
        <v>284</v>
      </c>
      <c r="E4" s="85"/>
      <c r="F4" s="43"/>
      <c r="G4" s="43"/>
      <c r="H4" s="43"/>
      <c r="I4" s="43"/>
      <c r="J4" s="43"/>
      <c r="K4" s="43"/>
    </row>
    <row r="5" spans="1:11" ht="15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5" x14ac:dyDescent="0.25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5" x14ac:dyDescent="0.25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5" x14ac:dyDescent="0.25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5" customFormat="1" ht="29.25" customHeight="1" thickTop="1" thickBot="1" x14ac:dyDescent="0.25">
      <c r="A10" s="242">
        <v>757</v>
      </c>
      <c r="B10" s="1417"/>
      <c r="C10" s="1418"/>
      <c r="D10" s="1419" t="s">
        <v>116</v>
      </c>
      <c r="E10" s="356">
        <f>SUM(E11)</f>
        <v>330000</v>
      </c>
      <c r="F10" s="356">
        <f>SUM(F11)</f>
        <v>330000</v>
      </c>
      <c r="G10" s="41">
        <f>SUM(F10/E10*100)</f>
        <v>100</v>
      </c>
      <c r="H10" s="356">
        <f>SUM(H11)</f>
        <v>350000</v>
      </c>
      <c r="I10" s="41">
        <f>SUM(H10/F10*100)</f>
        <v>106.06060606060606</v>
      </c>
      <c r="J10" s="41">
        <f>SUM(H10/E10*100)</f>
        <v>106.06060606060606</v>
      </c>
      <c r="K10" s="264"/>
    </row>
    <row r="11" spans="1:11" s="6" customFormat="1" ht="61.15" customHeight="1" x14ac:dyDescent="0.2">
      <c r="A11" s="1359"/>
      <c r="B11" s="1353">
        <v>75702</v>
      </c>
      <c r="C11" s="1354"/>
      <c r="D11" s="1420" t="s">
        <v>271</v>
      </c>
      <c r="E11" s="858">
        <f>SUM(E12:E12)</f>
        <v>330000</v>
      </c>
      <c r="F11" s="858">
        <f>SUM(F12:F12)</f>
        <v>330000</v>
      </c>
      <c r="G11" s="804">
        <f>SUM(F11/E11*100)</f>
        <v>100</v>
      </c>
      <c r="H11" s="858">
        <f>SUM(H12:H12)</f>
        <v>350000</v>
      </c>
      <c r="I11" s="804">
        <f>SUM(H11/F11*100)</f>
        <v>106.06060606060606</v>
      </c>
      <c r="J11" s="804">
        <f>SUM(H11/E11*100)</f>
        <v>106.06060606060606</v>
      </c>
      <c r="K11" s="805"/>
    </row>
    <row r="12" spans="1:11" s="6" customFormat="1" ht="72" customHeight="1" x14ac:dyDescent="0.2">
      <c r="A12" s="701"/>
      <c r="B12" s="487"/>
      <c r="C12" s="865" t="s">
        <v>117</v>
      </c>
      <c r="D12" s="866" t="s">
        <v>216</v>
      </c>
      <c r="E12" s="327">
        <v>330000</v>
      </c>
      <c r="F12" s="327">
        <v>330000</v>
      </c>
      <c r="G12" s="479">
        <f>SUM(F12/E12*100)</f>
        <v>100</v>
      </c>
      <c r="H12" s="327">
        <v>350000</v>
      </c>
      <c r="I12" s="479">
        <f>SUM(H12/F12*100)</f>
        <v>106.06060606060606</v>
      </c>
      <c r="J12" s="479">
        <f>SUM(H12/E12*100)</f>
        <v>106.06060606060606</v>
      </c>
      <c r="K12" s="475"/>
    </row>
    <row r="13" spans="1:11" s="16" customFormat="1" ht="15" customHeight="1" x14ac:dyDescent="0.2">
      <c r="C13" s="17"/>
      <c r="D13" s="18"/>
      <c r="E13" s="18"/>
    </row>
    <row r="14" spans="1:11" s="16" customFormat="1" ht="15" customHeight="1" x14ac:dyDescent="0.2">
      <c r="C14" s="17"/>
      <c r="D14" s="19"/>
      <c r="E14" s="19"/>
    </row>
    <row r="15" spans="1:11" s="16" customFormat="1" ht="15" customHeight="1" x14ac:dyDescent="0.2">
      <c r="C15" s="17"/>
      <c r="D15" s="19"/>
      <c r="E15" s="19"/>
    </row>
    <row r="16" spans="1:11" s="16" customFormat="1" ht="15" customHeight="1" x14ac:dyDescent="0.2">
      <c r="C16" s="17"/>
      <c r="D16" s="19"/>
      <c r="E16" s="19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68"/>
  <sheetViews>
    <sheetView zoomScaleNormal="100" zoomScaleSheetLayoutView="85" workbookViewId="0">
      <pane xSplit="3" ySplit="10" topLeftCell="D75" activePane="bottomRight" state="frozen"/>
      <selection pane="topRight" activeCell="D1" sqref="D1"/>
      <selection pane="bottomLeft" activeCell="A87" sqref="A87"/>
      <selection pane="bottomRight" activeCell="H96" sqref="H96"/>
    </sheetView>
  </sheetViews>
  <sheetFormatPr defaultColWidth="9.140625" defaultRowHeight="12.75" x14ac:dyDescent="0.2"/>
  <cols>
    <col min="1" max="1" width="5.28515625" style="20" customWidth="1"/>
    <col min="2" max="2" width="8" style="20" customWidth="1"/>
    <col min="3" max="3" width="5.7109375" style="21" customWidth="1"/>
    <col min="4" max="4" width="42.7109375" style="22" customWidth="1"/>
    <col min="5" max="5" width="16.85546875" style="22" customWidth="1"/>
    <col min="6" max="6" width="16.5703125" style="20" customWidth="1"/>
    <col min="7" max="7" width="12.5703125" style="20" customWidth="1"/>
    <col min="8" max="8" width="14.140625" style="20" customWidth="1"/>
    <col min="9" max="10" width="12.5703125" style="20" customWidth="1"/>
    <col min="11" max="11" width="9.85546875" style="20" customWidth="1"/>
    <col min="12" max="16384" width="9.140625" style="20"/>
  </cols>
  <sheetData>
    <row r="1" spans="1:11" ht="15" x14ac:dyDescent="0.25">
      <c r="A1" s="631"/>
      <c r="B1" s="631"/>
      <c r="C1" s="632"/>
      <c r="D1" s="631"/>
      <c r="E1" s="631"/>
      <c r="F1" s="631"/>
      <c r="G1" s="631"/>
      <c r="H1" s="633"/>
      <c r="I1" s="631"/>
      <c r="J1" s="631"/>
      <c r="K1" s="631"/>
    </row>
    <row r="2" spans="1:11" ht="15" x14ac:dyDescent="0.25">
      <c r="A2" s="631"/>
      <c r="B2" s="631"/>
      <c r="C2" s="632"/>
      <c r="D2" s="631"/>
      <c r="E2" s="631"/>
      <c r="F2" s="631"/>
      <c r="G2" s="631"/>
      <c r="H2" s="633"/>
      <c r="I2" s="45"/>
      <c r="J2" s="45"/>
      <c r="K2" s="631"/>
    </row>
    <row r="3" spans="1:11" ht="15" x14ac:dyDescent="0.25">
      <c r="A3" s="631"/>
      <c r="B3" s="631"/>
      <c r="C3" s="632"/>
      <c r="D3" s="631"/>
      <c r="E3" s="631"/>
      <c r="F3" s="631"/>
      <c r="G3" s="631"/>
      <c r="H3" s="633"/>
      <c r="I3" s="631"/>
      <c r="J3" s="631"/>
      <c r="K3" s="631"/>
    </row>
    <row r="4" spans="1:11" ht="15" x14ac:dyDescent="0.25">
      <c r="A4" s="631"/>
      <c r="B4" s="631"/>
      <c r="C4" s="632"/>
      <c r="D4" s="635" t="s">
        <v>286</v>
      </c>
      <c r="E4" s="635"/>
      <c r="F4" s="631"/>
      <c r="G4" s="631"/>
      <c r="H4" s="631"/>
      <c r="I4" s="631"/>
      <c r="J4" s="634"/>
      <c r="K4" s="631"/>
    </row>
    <row r="5" spans="1:11" ht="15" x14ac:dyDescent="0.25">
      <c r="A5" s="631"/>
      <c r="B5" s="631"/>
      <c r="C5" s="636"/>
      <c r="D5" s="631"/>
      <c r="E5" s="631"/>
      <c r="F5" s="631"/>
      <c r="G5" s="631"/>
      <c r="H5" s="631"/>
      <c r="I5" s="631"/>
      <c r="J5" s="631"/>
      <c r="K5" s="631"/>
    </row>
    <row r="6" spans="1:11" ht="15" x14ac:dyDescent="0.25">
      <c r="A6" s="637"/>
      <c r="B6" s="638"/>
      <c r="C6" s="639"/>
      <c r="D6" s="2348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640" t="s">
        <v>4</v>
      </c>
      <c r="J6" s="640" t="s">
        <v>4</v>
      </c>
      <c r="K6" s="641"/>
    </row>
    <row r="7" spans="1:11" ht="15" x14ac:dyDescent="0.25">
      <c r="A7" s="642" t="s">
        <v>6</v>
      </c>
      <c r="B7" s="643" t="s">
        <v>7</v>
      </c>
      <c r="C7" s="643" t="s">
        <v>8</v>
      </c>
      <c r="D7" s="2348"/>
      <c r="E7" s="60" t="s">
        <v>9</v>
      </c>
      <c r="F7" s="61" t="s">
        <v>10</v>
      </c>
      <c r="G7" s="62" t="s">
        <v>11</v>
      </c>
      <c r="H7" s="61" t="s">
        <v>12</v>
      </c>
      <c r="I7" s="644" t="s">
        <v>13</v>
      </c>
      <c r="J7" s="644" t="s">
        <v>14</v>
      </c>
      <c r="K7" s="645" t="s">
        <v>15</v>
      </c>
    </row>
    <row r="8" spans="1:11" ht="15" x14ac:dyDescent="0.25">
      <c r="A8" s="642"/>
      <c r="B8" s="643"/>
      <c r="C8" s="643"/>
      <c r="D8" s="2348"/>
      <c r="E8" s="60" t="s">
        <v>263</v>
      </c>
      <c r="F8" s="61" t="s">
        <v>274</v>
      </c>
      <c r="G8" s="61" t="s">
        <v>16</v>
      </c>
      <c r="H8" s="61" t="s">
        <v>275</v>
      </c>
      <c r="I8" s="646" t="s">
        <v>16</v>
      </c>
      <c r="J8" s="646" t="s">
        <v>16</v>
      </c>
      <c r="K8" s="647"/>
    </row>
    <row r="9" spans="1:11" s="23" customFormat="1" ht="12.75" customHeight="1" thickTop="1" thickBot="1" x14ac:dyDescent="0.25">
      <c r="A9" s="648">
        <v>1</v>
      </c>
      <c r="B9" s="649">
        <v>2</v>
      </c>
      <c r="C9" s="649">
        <v>3</v>
      </c>
      <c r="D9" s="649">
        <v>4</v>
      </c>
      <c r="E9" s="650">
        <v>5</v>
      </c>
      <c r="F9" s="649">
        <v>6</v>
      </c>
      <c r="G9" s="649">
        <v>7</v>
      </c>
      <c r="H9" s="649">
        <v>8</v>
      </c>
      <c r="I9" s="649">
        <v>9</v>
      </c>
      <c r="J9" s="649">
        <v>10</v>
      </c>
      <c r="K9" s="651">
        <v>11</v>
      </c>
    </row>
    <row r="10" spans="1:11" s="24" customFormat="1" ht="21.75" customHeight="1" thickTop="1" thickBot="1" x14ac:dyDescent="0.25">
      <c r="A10" s="630">
        <v>801</v>
      </c>
      <c r="B10" s="420"/>
      <c r="C10" s="420"/>
      <c r="D10" s="420" t="s">
        <v>124</v>
      </c>
      <c r="E10" s="1074">
        <f>SUM(E11+E34+E145+E216+E269+E361+E286+E309+E51+E96+E118+E307+E359)</f>
        <v>18653414.489999998</v>
      </c>
      <c r="F10" s="1074">
        <f>SUM(F11+F34+F145+F216+F269+F361+F286+F309+F51+F96+F118+F307+F359)</f>
        <v>18653414.489999998</v>
      </c>
      <c r="G10" s="1074">
        <f t="shared" ref="G10:G237" si="0">SUM(F10/E10*100)</f>
        <v>100</v>
      </c>
      <c r="H10" s="1074">
        <f>SUM(H11+H34+H51+H96+H118+H145+H216+H269+H286+H307+H309+H359+H361)</f>
        <v>17790288</v>
      </c>
      <c r="I10" s="1074">
        <f t="shared" ref="I10:I237" si="1">SUM(H10/F10*100)</f>
        <v>95.372823080392507</v>
      </c>
      <c r="J10" s="1074">
        <f t="shared" ref="J10:J237" si="2">SUM(H10/E10*100)</f>
        <v>95.372823080392507</v>
      </c>
      <c r="K10" s="1075"/>
    </row>
    <row r="11" spans="1:11" s="25" customFormat="1" ht="15" customHeight="1" x14ac:dyDescent="0.2">
      <c r="A11" s="683"/>
      <c r="B11" s="684">
        <v>80102</v>
      </c>
      <c r="C11" s="684"/>
      <c r="D11" s="652" t="s">
        <v>125</v>
      </c>
      <c r="E11" s="685">
        <f>SUM(E12+E31)</f>
        <v>2468634</v>
      </c>
      <c r="F11" s="685">
        <f>SUM(F12+F31)</f>
        <v>2468634</v>
      </c>
      <c r="G11" s="686">
        <f t="shared" si="0"/>
        <v>100</v>
      </c>
      <c r="H11" s="687">
        <f>SUM(H12+H31)</f>
        <v>2714592</v>
      </c>
      <c r="I11" s="688">
        <f t="shared" si="1"/>
        <v>109.9633238463053</v>
      </c>
      <c r="J11" s="688">
        <f t="shared" si="2"/>
        <v>109.9633238463053</v>
      </c>
      <c r="K11" s="689"/>
    </row>
    <row r="12" spans="1:11" s="26" customFormat="1" ht="15" customHeight="1" x14ac:dyDescent="0.2">
      <c r="A12" s="653"/>
      <c r="B12" s="447"/>
      <c r="C12" s="448"/>
      <c r="D12" s="423" t="s">
        <v>126</v>
      </c>
      <c r="E12" s="677">
        <f>SUM(E13:E30)</f>
        <v>2468634</v>
      </c>
      <c r="F12" s="677">
        <f>SUM(F13:F30)</f>
        <v>2468634</v>
      </c>
      <c r="G12" s="428">
        <f t="shared" si="0"/>
        <v>100</v>
      </c>
      <c r="H12" s="427">
        <f>SUM(H13:H30)</f>
        <v>2714592</v>
      </c>
      <c r="I12" s="428">
        <f t="shared" si="1"/>
        <v>109.9633238463053</v>
      </c>
      <c r="J12" s="867">
        <f t="shared" si="2"/>
        <v>109.9633238463053</v>
      </c>
      <c r="K12" s="868"/>
    </row>
    <row r="13" spans="1:11" ht="12.75" customHeight="1" x14ac:dyDescent="0.2">
      <c r="A13" s="653"/>
      <c r="B13" s="424"/>
      <c r="C13" s="425">
        <v>3020</v>
      </c>
      <c r="D13" s="227" t="s">
        <v>37</v>
      </c>
      <c r="E13" s="657">
        <v>3600</v>
      </c>
      <c r="F13" s="657">
        <v>3600</v>
      </c>
      <c r="G13" s="433">
        <f t="shared" si="0"/>
        <v>100</v>
      </c>
      <c r="H13" s="658">
        <v>3600</v>
      </c>
      <c r="I13" s="433">
        <f t="shared" si="1"/>
        <v>100</v>
      </c>
      <c r="J13" s="836">
        <f t="shared" si="2"/>
        <v>100</v>
      </c>
      <c r="K13" s="837"/>
    </row>
    <row r="14" spans="1:11" ht="12.75" customHeight="1" x14ac:dyDescent="0.2">
      <c r="A14" s="653"/>
      <c r="B14" s="424"/>
      <c r="C14" s="437">
        <v>4010</v>
      </c>
      <c r="D14" s="397" t="s">
        <v>39</v>
      </c>
      <c r="E14" s="659">
        <v>1787475</v>
      </c>
      <c r="F14" s="659">
        <v>1787475</v>
      </c>
      <c r="G14" s="654">
        <f t="shared" si="0"/>
        <v>100</v>
      </c>
      <c r="H14" s="660">
        <v>1949066</v>
      </c>
      <c r="I14" s="654">
        <f t="shared" si="1"/>
        <v>109.04018238017315</v>
      </c>
      <c r="J14" s="654">
        <f t="shared" si="2"/>
        <v>109.04018238017315</v>
      </c>
      <c r="K14" s="668"/>
    </row>
    <row r="15" spans="1:11" ht="12.75" customHeight="1" x14ac:dyDescent="0.2">
      <c r="A15" s="653"/>
      <c r="B15" s="424"/>
      <c r="C15" s="437">
        <v>4040</v>
      </c>
      <c r="D15" s="397" t="s">
        <v>41</v>
      </c>
      <c r="E15" s="659">
        <v>111915</v>
      </c>
      <c r="F15" s="659">
        <v>111915</v>
      </c>
      <c r="G15" s="654">
        <f t="shared" si="0"/>
        <v>100</v>
      </c>
      <c r="H15" s="660">
        <v>128000</v>
      </c>
      <c r="I15" s="654">
        <f t="shared" si="1"/>
        <v>114.37251485502391</v>
      </c>
      <c r="J15" s="654">
        <f t="shared" si="2"/>
        <v>114.37251485502391</v>
      </c>
      <c r="K15" s="668"/>
    </row>
    <row r="16" spans="1:11" ht="12.75" customHeight="1" x14ac:dyDescent="0.2">
      <c r="A16" s="653"/>
      <c r="B16" s="424"/>
      <c r="C16" s="437">
        <v>4110</v>
      </c>
      <c r="D16" s="397" t="s">
        <v>42</v>
      </c>
      <c r="E16" s="659">
        <v>322952</v>
      </c>
      <c r="F16" s="659">
        <v>322952</v>
      </c>
      <c r="G16" s="654">
        <f t="shared" si="0"/>
        <v>100</v>
      </c>
      <c r="H16" s="660">
        <v>362663</v>
      </c>
      <c r="I16" s="654">
        <f t="shared" si="1"/>
        <v>112.29625455176003</v>
      </c>
      <c r="J16" s="654">
        <f t="shared" si="2"/>
        <v>112.29625455176003</v>
      </c>
      <c r="K16" s="668"/>
    </row>
    <row r="17" spans="1:11" ht="27" customHeight="1" x14ac:dyDescent="0.2">
      <c r="A17" s="653"/>
      <c r="B17" s="424"/>
      <c r="C17" s="437">
        <v>4120</v>
      </c>
      <c r="D17" s="169" t="s">
        <v>270</v>
      </c>
      <c r="E17" s="659">
        <v>45696</v>
      </c>
      <c r="F17" s="659">
        <v>45696</v>
      </c>
      <c r="G17" s="654">
        <f t="shared" si="0"/>
        <v>100</v>
      </c>
      <c r="H17" s="660">
        <v>48095</v>
      </c>
      <c r="I17" s="654">
        <f t="shared" si="1"/>
        <v>105.24991246498598</v>
      </c>
      <c r="J17" s="654">
        <f t="shared" si="2"/>
        <v>105.24991246498598</v>
      </c>
      <c r="K17" s="668"/>
    </row>
    <row r="18" spans="1:11" ht="12.75" customHeight="1" x14ac:dyDescent="0.2">
      <c r="A18" s="653"/>
      <c r="B18" s="424"/>
      <c r="C18" s="437">
        <v>4170</v>
      </c>
      <c r="D18" s="397" t="s">
        <v>45</v>
      </c>
      <c r="E18" s="659">
        <v>1300</v>
      </c>
      <c r="F18" s="659">
        <v>1300</v>
      </c>
      <c r="G18" s="654">
        <f t="shared" si="0"/>
        <v>100</v>
      </c>
      <c r="H18" s="660">
        <v>1300</v>
      </c>
      <c r="I18" s="654">
        <f t="shared" si="1"/>
        <v>100</v>
      </c>
      <c r="J18" s="654">
        <f t="shared" si="2"/>
        <v>100</v>
      </c>
      <c r="K18" s="668"/>
    </row>
    <row r="19" spans="1:11" ht="12.75" customHeight="1" x14ac:dyDescent="0.2">
      <c r="A19" s="653"/>
      <c r="B19" s="424"/>
      <c r="C19" s="437">
        <v>4210</v>
      </c>
      <c r="D19" s="397" t="s">
        <v>31</v>
      </c>
      <c r="E19" s="659">
        <v>21311</v>
      </c>
      <c r="F19" s="659">
        <v>21311</v>
      </c>
      <c r="G19" s="654">
        <f t="shared" si="0"/>
        <v>100</v>
      </c>
      <c r="H19" s="660">
        <v>21311</v>
      </c>
      <c r="I19" s="654">
        <f t="shared" si="1"/>
        <v>100</v>
      </c>
      <c r="J19" s="654">
        <f t="shared" si="2"/>
        <v>100</v>
      </c>
      <c r="K19" s="668"/>
    </row>
    <row r="20" spans="1:11" ht="12.75" customHeight="1" x14ac:dyDescent="0.2">
      <c r="A20" s="653"/>
      <c r="B20" s="424"/>
      <c r="C20" s="437">
        <v>4220</v>
      </c>
      <c r="D20" s="397" t="s">
        <v>149</v>
      </c>
      <c r="E20" s="659">
        <v>1500</v>
      </c>
      <c r="F20" s="659">
        <v>1500</v>
      </c>
      <c r="G20" s="654">
        <f t="shared" si="0"/>
        <v>100</v>
      </c>
      <c r="H20" s="660">
        <v>1500</v>
      </c>
      <c r="I20" s="760">
        <f>SUM(H20/F20*100)</f>
        <v>100</v>
      </c>
      <c r="J20" s="760">
        <f>SUM(H20/E20*100)</f>
        <v>100</v>
      </c>
      <c r="K20" s="668"/>
    </row>
    <row r="21" spans="1:11" ht="12.75" customHeight="1" x14ac:dyDescent="0.2">
      <c r="A21" s="653"/>
      <c r="B21" s="424"/>
      <c r="C21" s="437">
        <v>4240</v>
      </c>
      <c r="D21" s="397" t="s">
        <v>80</v>
      </c>
      <c r="E21" s="659">
        <v>31449</v>
      </c>
      <c r="F21" s="659">
        <v>31449</v>
      </c>
      <c r="G21" s="654">
        <f t="shared" si="0"/>
        <v>100</v>
      </c>
      <c r="H21" s="660">
        <v>31449</v>
      </c>
      <c r="I21" s="654">
        <f t="shared" si="1"/>
        <v>100</v>
      </c>
      <c r="J21" s="654">
        <f t="shared" si="2"/>
        <v>100</v>
      </c>
      <c r="K21" s="668"/>
    </row>
    <row r="22" spans="1:11" ht="12.75" customHeight="1" x14ac:dyDescent="0.2">
      <c r="A22" s="653"/>
      <c r="B22" s="424"/>
      <c r="C22" s="437">
        <v>4260</v>
      </c>
      <c r="D22" s="397" t="s">
        <v>46</v>
      </c>
      <c r="E22" s="659">
        <v>29783</v>
      </c>
      <c r="F22" s="659">
        <v>29783</v>
      </c>
      <c r="G22" s="654">
        <f t="shared" si="0"/>
        <v>100</v>
      </c>
      <c r="H22" s="660">
        <v>29783</v>
      </c>
      <c r="I22" s="654">
        <f t="shared" si="1"/>
        <v>100</v>
      </c>
      <c r="J22" s="654">
        <f t="shared" si="2"/>
        <v>100</v>
      </c>
      <c r="K22" s="668"/>
    </row>
    <row r="23" spans="1:11" ht="12.75" customHeight="1" x14ac:dyDescent="0.2">
      <c r="A23" s="653"/>
      <c r="B23" s="424"/>
      <c r="C23" s="437">
        <v>4270</v>
      </c>
      <c r="D23" s="397" t="s">
        <v>47</v>
      </c>
      <c r="E23" s="659">
        <v>2111</v>
      </c>
      <c r="F23" s="659">
        <v>2111</v>
      </c>
      <c r="G23" s="654">
        <f t="shared" si="0"/>
        <v>100</v>
      </c>
      <c r="H23" s="660">
        <v>2111</v>
      </c>
      <c r="I23" s="654">
        <f t="shared" si="1"/>
        <v>100</v>
      </c>
      <c r="J23" s="654">
        <f t="shared" si="2"/>
        <v>100</v>
      </c>
      <c r="K23" s="668"/>
    </row>
    <row r="24" spans="1:11" ht="12.75" customHeight="1" x14ac:dyDescent="0.2">
      <c r="A24" s="653"/>
      <c r="B24" s="424"/>
      <c r="C24" s="437">
        <v>4280</v>
      </c>
      <c r="D24" s="397" t="s">
        <v>48</v>
      </c>
      <c r="E24" s="659">
        <v>1144</v>
      </c>
      <c r="F24" s="659">
        <v>1144</v>
      </c>
      <c r="G24" s="654">
        <f t="shared" si="0"/>
        <v>100</v>
      </c>
      <c r="H24" s="660">
        <v>1144</v>
      </c>
      <c r="I24" s="654">
        <f t="shared" si="1"/>
        <v>100</v>
      </c>
      <c r="J24" s="654">
        <f t="shared" si="2"/>
        <v>100</v>
      </c>
      <c r="K24" s="668"/>
    </row>
    <row r="25" spans="1:11" ht="12.75" customHeight="1" x14ac:dyDescent="0.2">
      <c r="A25" s="653"/>
      <c r="B25" s="424"/>
      <c r="C25" s="437">
        <v>4300</v>
      </c>
      <c r="D25" s="732" t="s">
        <v>22</v>
      </c>
      <c r="E25" s="659">
        <v>12600</v>
      </c>
      <c r="F25" s="659">
        <v>12600</v>
      </c>
      <c r="G25" s="654">
        <f t="shared" si="0"/>
        <v>100</v>
      </c>
      <c r="H25" s="660">
        <v>12600</v>
      </c>
      <c r="I25" s="654">
        <f t="shared" si="1"/>
        <v>100</v>
      </c>
      <c r="J25" s="654">
        <f t="shared" si="2"/>
        <v>100</v>
      </c>
      <c r="K25" s="668"/>
    </row>
    <row r="26" spans="1:11" ht="12.75" customHeight="1" x14ac:dyDescent="0.2">
      <c r="A26" s="653"/>
      <c r="B26" s="424"/>
      <c r="C26" s="437">
        <v>4360</v>
      </c>
      <c r="D26" s="732" t="s">
        <v>217</v>
      </c>
      <c r="E26" s="659">
        <v>6710</v>
      </c>
      <c r="F26" s="659">
        <v>6710</v>
      </c>
      <c r="G26" s="654">
        <f t="shared" si="0"/>
        <v>100</v>
      </c>
      <c r="H26" s="660">
        <v>6710</v>
      </c>
      <c r="I26" s="654">
        <f t="shared" si="1"/>
        <v>100</v>
      </c>
      <c r="J26" s="654">
        <f t="shared" si="2"/>
        <v>100</v>
      </c>
      <c r="K26" s="668"/>
    </row>
    <row r="27" spans="1:11" ht="12.75" customHeight="1" x14ac:dyDescent="0.2">
      <c r="A27" s="653"/>
      <c r="B27" s="424"/>
      <c r="C27" s="437">
        <v>4440</v>
      </c>
      <c r="D27" s="397" t="s">
        <v>55</v>
      </c>
      <c r="E27" s="659">
        <v>63664</v>
      </c>
      <c r="F27" s="659">
        <v>63664</v>
      </c>
      <c r="G27" s="654">
        <f t="shared" si="0"/>
        <v>100</v>
      </c>
      <c r="H27" s="660">
        <v>66694</v>
      </c>
      <c r="I27" s="654">
        <f t="shared" si="1"/>
        <v>104.75936164865544</v>
      </c>
      <c r="J27" s="654">
        <f t="shared" si="2"/>
        <v>104.75936164865544</v>
      </c>
      <c r="K27" s="668"/>
    </row>
    <row r="28" spans="1:11" ht="28.5" customHeight="1" x14ac:dyDescent="0.2">
      <c r="A28" s="653"/>
      <c r="B28" s="424"/>
      <c r="C28" s="1709">
        <v>4710</v>
      </c>
      <c r="D28" s="1702" t="s">
        <v>297</v>
      </c>
      <c r="E28" s="1899"/>
      <c r="F28" s="1899"/>
      <c r="G28" s="1710"/>
      <c r="H28" s="1697">
        <v>20658</v>
      </c>
      <c r="I28" s="1710"/>
      <c r="J28" s="1710"/>
      <c r="K28" s="1695"/>
    </row>
    <row r="29" spans="1:11" ht="12.75" customHeight="1" x14ac:dyDescent="0.2">
      <c r="A29" s="653"/>
      <c r="B29" s="424"/>
      <c r="C29" s="437">
        <v>4780</v>
      </c>
      <c r="D29" s="395" t="s">
        <v>127</v>
      </c>
      <c r="E29" s="654">
        <v>25424</v>
      </c>
      <c r="F29" s="654">
        <v>25424</v>
      </c>
      <c r="G29" s="654">
        <f t="shared" si="0"/>
        <v>100</v>
      </c>
      <c r="H29" s="655">
        <v>27908</v>
      </c>
      <c r="I29" s="654">
        <f t="shared" si="1"/>
        <v>109.77029578351166</v>
      </c>
      <c r="J29" s="654">
        <f t="shared" si="2"/>
        <v>109.77029578351166</v>
      </c>
      <c r="K29" s="668"/>
    </row>
    <row r="30" spans="1:11" ht="32.450000000000003" hidden="1" customHeight="1" x14ac:dyDescent="0.2">
      <c r="A30" s="653"/>
      <c r="B30" s="424"/>
      <c r="C30" s="424">
        <v>6060</v>
      </c>
      <c r="D30" s="476" t="s">
        <v>62</v>
      </c>
      <c r="E30" s="434"/>
      <c r="F30" s="434"/>
      <c r="G30" s="434" t="e">
        <f t="shared" si="0"/>
        <v>#DIV/0!</v>
      </c>
      <c r="H30" s="656"/>
      <c r="I30" s="434" t="e">
        <f t="shared" si="1"/>
        <v>#DIV/0!</v>
      </c>
      <c r="J30" s="434" t="e">
        <f t="shared" si="2"/>
        <v>#DIV/0!</v>
      </c>
      <c r="K30" s="435"/>
    </row>
    <row r="31" spans="1:11" ht="12.75" hidden="1" customHeight="1" x14ac:dyDescent="0.2">
      <c r="A31" s="653"/>
      <c r="B31" s="424"/>
      <c r="C31" s="448"/>
      <c r="D31" s="423" t="s">
        <v>128</v>
      </c>
      <c r="E31" s="428">
        <f>SUM(E32:E33)</f>
        <v>0</v>
      </c>
      <c r="F31" s="428">
        <f>SUM(F32:F33)</f>
        <v>0</v>
      </c>
      <c r="G31" s="428"/>
      <c r="H31" s="431">
        <f>SUM(H32:H33)</f>
        <v>0</v>
      </c>
      <c r="I31" s="428"/>
      <c r="J31" s="867"/>
      <c r="K31" s="869"/>
    </row>
    <row r="32" spans="1:11" ht="12.75" hidden="1" customHeight="1" x14ac:dyDescent="0.2">
      <c r="A32" s="653"/>
      <c r="B32" s="424"/>
      <c r="C32" s="437">
        <v>4010</v>
      </c>
      <c r="D32" s="397" t="s">
        <v>39</v>
      </c>
      <c r="E32" s="433"/>
      <c r="F32" s="433"/>
      <c r="G32" s="433"/>
      <c r="H32" s="432"/>
      <c r="I32" s="433"/>
      <c r="J32" s="836"/>
      <c r="K32" s="837"/>
    </row>
    <row r="33" spans="1:11" ht="12.75" hidden="1" customHeight="1" x14ac:dyDescent="0.2">
      <c r="A33" s="653"/>
      <c r="B33" s="424"/>
      <c r="C33" s="706">
        <v>4110</v>
      </c>
      <c r="D33" s="1358" t="s">
        <v>42</v>
      </c>
      <c r="E33" s="434"/>
      <c r="F33" s="434"/>
      <c r="G33" s="434"/>
      <c r="H33" s="656"/>
      <c r="I33" s="434"/>
      <c r="J33" s="434"/>
      <c r="K33" s="435"/>
    </row>
    <row r="34" spans="1:11" s="25" customFormat="1" ht="15" hidden="1" customHeight="1" x14ac:dyDescent="0.2">
      <c r="A34" s="630"/>
      <c r="B34" s="422">
        <v>80111</v>
      </c>
      <c r="C34" s="422"/>
      <c r="D34" s="423" t="s">
        <v>129</v>
      </c>
      <c r="E34" s="677">
        <f>SUM(E35+E48)</f>
        <v>0</v>
      </c>
      <c r="F34" s="677">
        <f>SUM(F35+F48)</f>
        <v>0</v>
      </c>
      <c r="G34" s="428" t="e">
        <f t="shared" si="0"/>
        <v>#DIV/0!</v>
      </c>
      <c r="H34" s="1189">
        <f>SUM(H35+H48)</f>
        <v>0</v>
      </c>
      <c r="I34" s="1190" t="e">
        <f t="shared" si="1"/>
        <v>#DIV/0!</v>
      </c>
      <c r="J34" s="1191" t="e">
        <f t="shared" si="2"/>
        <v>#DIV/0!</v>
      </c>
      <c r="K34" s="869"/>
    </row>
    <row r="35" spans="1:11" s="26" customFormat="1" ht="15" hidden="1" customHeight="1" x14ac:dyDescent="0.2">
      <c r="A35" s="653"/>
      <c r="B35" s="447"/>
      <c r="C35" s="448"/>
      <c r="D35" s="423" t="s">
        <v>126</v>
      </c>
      <c r="E35" s="677">
        <f>SUM(E36:E47)</f>
        <v>0</v>
      </c>
      <c r="F35" s="677">
        <f>SUM(F36:F47)</f>
        <v>0</v>
      </c>
      <c r="G35" s="428" t="e">
        <f t="shared" si="0"/>
        <v>#DIV/0!</v>
      </c>
      <c r="H35" s="1189">
        <f>SUM(H36:H47)</f>
        <v>0</v>
      </c>
      <c r="I35" s="1190" t="e">
        <f t="shared" si="1"/>
        <v>#DIV/0!</v>
      </c>
      <c r="J35" s="1191" t="e">
        <f t="shared" si="2"/>
        <v>#DIV/0!</v>
      </c>
      <c r="K35" s="868"/>
    </row>
    <row r="36" spans="1:11" s="26" customFormat="1" ht="12.75" hidden="1" customHeight="1" x14ac:dyDescent="0.2">
      <c r="A36" s="653"/>
      <c r="B36" s="424"/>
      <c r="C36" s="425">
        <v>3020</v>
      </c>
      <c r="D36" s="227" t="s">
        <v>37</v>
      </c>
      <c r="E36" s="657"/>
      <c r="F36" s="657"/>
      <c r="G36" s="433" t="e">
        <f t="shared" si="0"/>
        <v>#DIV/0!</v>
      </c>
      <c r="H36" s="1439">
        <v>0</v>
      </c>
      <c r="I36" s="1440" t="e">
        <f t="shared" si="1"/>
        <v>#DIV/0!</v>
      </c>
      <c r="J36" s="1441" t="e">
        <f t="shared" si="2"/>
        <v>#DIV/0!</v>
      </c>
      <c r="K36" s="837"/>
    </row>
    <row r="37" spans="1:11" s="26" customFormat="1" ht="12.75" hidden="1" customHeight="1" x14ac:dyDescent="0.2">
      <c r="A37" s="653"/>
      <c r="B37" s="424"/>
      <c r="C37" s="437">
        <v>4010</v>
      </c>
      <c r="D37" s="397" t="s">
        <v>39</v>
      </c>
      <c r="E37" s="659"/>
      <c r="F37" s="659"/>
      <c r="G37" s="654" t="e">
        <f t="shared" si="0"/>
        <v>#DIV/0!</v>
      </c>
      <c r="H37" s="1169">
        <v>0</v>
      </c>
      <c r="I37" s="1170" t="e">
        <f t="shared" si="1"/>
        <v>#DIV/0!</v>
      </c>
      <c r="J37" s="1170" t="e">
        <f t="shared" si="2"/>
        <v>#DIV/0!</v>
      </c>
      <c r="K37" s="668"/>
    </row>
    <row r="38" spans="1:11" s="26" customFormat="1" ht="12.75" hidden="1" customHeight="1" x14ac:dyDescent="0.2">
      <c r="A38" s="653"/>
      <c r="B38" s="424"/>
      <c r="C38" s="1471">
        <v>4040</v>
      </c>
      <c r="D38" s="1472" t="s">
        <v>41</v>
      </c>
      <c r="E38" s="1473"/>
      <c r="F38" s="1473"/>
      <c r="G38" s="1456" t="e">
        <f t="shared" si="0"/>
        <v>#DIV/0!</v>
      </c>
      <c r="H38" s="1474">
        <v>0</v>
      </c>
      <c r="I38" s="1475" t="e">
        <f t="shared" si="1"/>
        <v>#DIV/0!</v>
      </c>
      <c r="J38" s="1475" t="e">
        <f t="shared" si="2"/>
        <v>#DIV/0!</v>
      </c>
      <c r="K38" s="1476"/>
    </row>
    <row r="39" spans="1:11" s="26" customFormat="1" ht="12.75" hidden="1" customHeight="1" x14ac:dyDescent="0.2">
      <c r="A39" s="653"/>
      <c r="B39" s="424"/>
      <c r="C39" s="1477">
        <v>4110</v>
      </c>
      <c r="D39" s="1478" t="s">
        <v>42</v>
      </c>
      <c r="E39" s="1479"/>
      <c r="F39" s="1479"/>
      <c r="G39" s="1480" t="e">
        <f t="shared" si="0"/>
        <v>#DIV/0!</v>
      </c>
      <c r="H39" s="1481">
        <v>0</v>
      </c>
      <c r="I39" s="1482" t="e">
        <f t="shared" si="1"/>
        <v>#DIV/0!</v>
      </c>
      <c r="J39" s="1482" t="e">
        <f t="shared" si="2"/>
        <v>#DIV/0!</v>
      </c>
      <c r="K39" s="1483"/>
    </row>
    <row r="40" spans="1:11" s="26" customFormat="1" ht="28.9" hidden="1" customHeight="1" x14ac:dyDescent="0.2">
      <c r="A40" s="653"/>
      <c r="B40" s="424"/>
      <c r="C40" s="1471">
        <v>4120</v>
      </c>
      <c r="D40" s="1484" t="s">
        <v>270</v>
      </c>
      <c r="E40" s="1473"/>
      <c r="F40" s="1473"/>
      <c r="G40" s="1456" t="e">
        <f t="shared" si="0"/>
        <v>#DIV/0!</v>
      </c>
      <c r="H40" s="1474">
        <v>0</v>
      </c>
      <c r="I40" s="1475" t="e">
        <f t="shared" si="1"/>
        <v>#DIV/0!</v>
      </c>
      <c r="J40" s="1475" t="e">
        <f t="shared" si="2"/>
        <v>#DIV/0!</v>
      </c>
      <c r="K40" s="1476"/>
    </row>
    <row r="41" spans="1:11" s="26" customFormat="1" ht="12.75" hidden="1" customHeight="1" x14ac:dyDescent="0.2">
      <c r="A41" s="653"/>
      <c r="B41" s="424"/>
      <c r="C41" s="1471">
        <v>4210</v>
      </c>
      <c r="D41" s="1472" t="s">
        <v>31</v>
      </c>
      <c r="E41" s="1473"/>
      <c r="F41" s="1473"/>
      <c r="G41" s="1456" t="e">
        <f t="shared" si="0"/>
        <v>#DIV/0!</v>
      </c>
      <c r="H41" s="1474">
        <v>0</v>
      </c>
      <c r="I41" s="1485" t="e">
        <f>SUM(H41/F41*100)</f>
        <v>#DIV/0!</v>
      </c>
      <c r="J41" s="1485" t="e">
        <f>SUM(H41/E41*100)</f>
        <v>#DIV/0!</v>
      </c>
      <c r="K41" s="1476"/>
    </row>
    <row r="42" spans="1:11" s="26" customFormat="1" ht="12.75" hidden="1" customHeight="1" x14ac:dyDescent="0.2">
      <c r="A42" s="653"/>
      <c r="B42" s="424"/>
      <c r="C42" s="1471">
        <v>4220</v>
      </c>
      <c r="D42" s="1472" t="s">
        <v>149</v>
      </c>
      <c r="E42" s="1473"/>
      <c r="F42" s="1473"/>
      <c r="G42" s="1456" t="e">
        <f t="shared" si="0"/>
        <v>#DIV/0!</v>
      </c>
      <c r="H42" s="1474">
        <v>0</v>
      </c>
      <c r="I42" s="1485" t="e">
        <f>SUM(H42/F42*100)</f>
        <v>#DIV/0!</v>
      </c>
      <c r="J42" s="1485" t="e">
        <f>SUM(H42/E42*100)</f>
        <v>#DIV/0!</v>
      </c>
      <c r="K42" s="1476"/>
    </row>
    <row r="43" spans="1:11" s="26" customFormat="1" ht="12.75" hidden="1" customHeight="1" x14ac:dyDescent="0.2">
      <c r="A43" s="653"/>
      <c r="B43" s="424"/>
      <c r="C43" s="1471">
        <v>4240</v>
      </c>
      <c r="D43" s="1472" t="s">
        <v>80</v>
      </c>
      <c r="E43" s="1473"/>
      <c r="F43" s="1473"/>
      <c r="G43" s="1456" t="e">
        <f t="shared" si="0"/>
        <v>#DIV/0!</v>
      </c>
      <c r="H43" s="1474">
        <v>0</v>
      </c>
      <c r="I43" s="1485" t="e">
        <f>SUM(H43/F43*100)</f>
        <v>#DIV/0!</v>
      </c>
      <c r="J43" s="1485" t="e">
        <f>SUM(H43/E43*100)</f>
        <v>#DIV/0!</v>
      </c>
      <c r="K43" s="1476"/>
    </row>
    <row r="44" spans="1:11" s="26" customFormat="1" ht="12.75" hidden="1" customHeight="1" x14ac:dyDescent="0.2">
      <c r="A44" s="653"/>
      <c r="B44" s="424"/>
      <c r="C44" s="1471">
        <v>4260</v>
      </c>
      <c r="D44" s="1472" t="s">
        <v>46</v>
      </c>
      <c r="E44" s="1473"/>
      <c r="F44" s="1473"/>
      <c r="G44" s="1456" t="e">
        <f t="shared" si="0"/>
        <v>#DIV/0!</v>
      </c>
      <c r="H44" s="1474">
        <v>0</v>
      </c>
      <c r="I44" s="1485" t="e">
        <f>SUM(H44/F44*100)</f>
        <v>#DIV/0!</v>
      </c>
      <c r="J44" s="1485" t="e">
        <f>SUM(H44/E44*100)</f>
        <v>#DIV/0!</v>
      </c>
      <c r="K44" s="1476"/>
    </row>
    <row r="45" spans="1:11" s="26" customFormat="1" ht="12.75" hidden="1" customHeight="1" x14ac:dyDescent="0.2">
      <c r="A45" s="653"/>
      <c r="B45" s="424"/>
      <c r="C45" s="1471">
        <v>4300</v>
      </c>
      <c r="D45" s="1486" t="s">
        <v>22</v>
      </c>
      <c r="E45" s="1473"/>
      <c r="F45" s="1473"/>
      <c r="G45" s="1456" t="e">
        <f t="shared" si="0"/>
        <v>#DIV/0!</v>
      </c>
      <c r="H45" s="1474"/>
      <c r="I45" s="1485" t="e">
        <f>SUM(H45/F45*100)</f>
        <v>#DIV/0!</v>
      </c>
      <c r="J45" s="1485" t="e">
        <f>SUM(H45/E45*100)</f>
        <v>#DIV/0!</v>
      </c>
      <c r="K45" s="1476"/>
    </row>
    <row r="46" spans="1:11" s="27" customFormat="1" ht="12.75" hidden="1" customHeight="1" x14ac:dyDescent="0.2">
      <c r="A46" s="1216"/>
      <c r="B46" s="1321"/>
      <c r="C46" s="1487">
        <v>4440</v>
      </c>
      <c r="D46" s="1488" t="s">
        <v>55</v>
      </c>
      <c r="E46" s="1489"/>
      <c r="F46" s="1489"/>
      <c r="G46" s="1490" t="e">
        <f t="shared" si="0"/>
        <v>#DIV/0!</v>
      </c>
      <c r="H46" s="1491">
        <v>0</v>
      </c>
      <c r="I46" s="1492" t="e">
        <f t="shared" si="1"/>
        <v>#DIV/0!</v>
      </c>
      <c r="J46" s="1492" t="e">
        <f t="shared" si="2"/>
        <v>#DIV/0!</v>
      </c>
      <c r="K46" s="1493"/>
    </row>
    <row r="47" spans="1:11" s="27" customFormat="1" ht="21" hidden="1" customHeight="1" x14ac:dyDescent="0.2">
      <c r="A47" s="663"/>
      <c r="B47" s="438"/>
      <c r="C47" s="1465">
        <v>4780</v>
      </c>
      <c r="D47" s="1342" t="s">
        <v>127</v>
      </c>
      <c r="E47" s="1466"/>
      <c r="F47" s="1466"/>
      <c r="G47" s="1467" t="e">
        <f t="shared" si="0"/>
        <v>#DIV/0!</v>
      </c>
      <c r="H47" s="1468">
        <v>0</v>
      </c>
      <c r="I47" s="1469" t="e">
        <f t="shared" si="1"/>
        <v>#DIV/0!</v>
      </c>
      <c r="J47" s="1469" t="e">
        <f t="shared" si="2"/>
        <v>#DIV/0!</v>
      </c>
      <c r="K47" s="1470"/>
    </row>
    <row r="48" spans="1:11" s="27" customFormat="1" ht="12.75" hidden="1" customHeight="1" x14ac:dyDescent="0.2">
      <c r="A48" s="663"/>
      <c r="B48" s="438"/>
      <c r="C48" s="1221"/>
      <c r="D48" s="1222" t="s">
        <v>128</v>
      </c>
      <c r="E48" s="1223">
        <f>SUM(E49:E50)</f>
        <v>0</v>
      </c>
      <c r="F48" s="1223">
        <f>SUM(F49:F50)</f>
        <v>0</v>
      </c>
      <c r="G48" s="1224"/>
      <c r="H48" s="1421">
        <f>SUM(H49:H50)</f>
        <v>0</v>
      </c>
      <c r="I48" s="1224"/>
      <c r="J48" s="1224"/>
      <c r="K48" s="1422"/>
    </row>
    <row r="49" spans="1:11" s="27" customFormat="1" ht="12.75" hidden="1" customHeight="1" x14ac:dyDescent="0.2">
      <c r="A49" s="663"/>
      <c r="B49" s="438"/>
      <c r="C49" s="437">
        <v>4010</v>
      </c>
      <c r="D49" s="397" t="s">
        <v>39</v>
      </c>
      <c r="E49" s="1204"/>
      <c r="F49" s="1204"/>
      <c r="G49" s="1165"/>
      <c r="H49" s="1214"/>
      <c r="I49" s="1165"/>
      <c r="J49" s="1165"/>
      <c r="K49" s="1206"/>
    </row>
    <row r="50" spans="1:11" s="27" customFormat="1" ht="12.75" hidden="1" customHeight="1" x14ac:dyDescent="0.2">
      <c r="A50" s="663"/>
      <c r="B50" s="438"/>
      <c r="C50" s="424">
        <v>4110</v>
      </c>
      <c r="D50" s="1423" t="s">
        <v>42</v>
      </c>
      <c r="E50" s="667"/>
      <c r="F50" s="667"/>
      <c r="G50" s="434"/>
      <c r="H50" s="438"/>
      <c r="I50" s="434"/>
      <c r="J50" s="434"/>
      <c r="K50" s="435"/>
    </row>
    <row r="51" spans="1:11" s="27" customFormat="1" ht="19.899999999999999" customHeight="1" x14ac:dyDescent="0.2">
      <c r="A51" s="663"/>
      <c r="B51" s="1219">
        <v>80115</v>
      </c>
      <c r="C51" s="1208"/>
      <c r="D51" s="1201" t="s">
        <v>245</v>
      </c>
      <c r="E51" s="1215">
        <f>SUM(E52+E75)</f>
        <v>5669489</v>
      </c>
      <c r="F51" s="1215">
        <f>SUM(F52+F75)</f>
        <v>5669489</v>
      </c>
      <c r="G51" s="1199">
        <f t="shared" ref="G51:G52" si="3">SUM(F51/E51*100)</f>
        <v>100</v>
      </c>
      <c r="H51" s="1215">
        <f>SUM(H52+H75)</f>
        <v>5742328</v>
      </c>
      <c r="I51" s="1199">
        <f t="shared" ref="I51" si="4">SUM(H51/F51*100)</f>
        <v>101.28475423446453</v>
      </c>
      <c r="J51" s="1199">
        <f t="shared" ref="J51:J52" si="5">SUM(H51/E51*100)</f>
        <v>101.28475423446453</v>
      </c>
      <c r="K51" s="1210"/>
    </row>
    <row r="52" spans="1:11" s="27" customFormat="1" ht="12.75" customHeight="1" x14ac:dyDescent="0.2">
      <c r="A52" s="663"/>
      <c r="B52" s="438"/>
      <c r="C52" s="1034"/>
      <c r="D52" s="1225" t="s">
        <v>133</v>
      </c>
      <c r="E52" s="1084">
        <f>SUM(E53:E73)</f>
        <v>2872605</v>
      </c>
      <c r="F52" s="1084">
        <f>SUM(F53:F73)</f>
        <v>2872605</v>
      </c>
      <c r="G52" s="1195">
        <f t="shared" si="3"/>
        <v>100</v>
      </c>
      <c r="H52" s="1424">
        <f>SUM(H53:H74)</f>
        <v>2755448</v>
      </c>
      <c r="I52" s="1195">
        <f t="shared" ref="I52" si="6">SUM(H52/F52*100)</f>
        <v>95.921576408869299</v>
      </c>
      <c r="J52" s="1195">
        <f t="shared" si="5"/>
        <v>95.921576408869299</v>
      </c>
      <c r="K52" s="1063"/>
    </row>
    <row r="53" spans="1:11" s="27" customFormat="1" ht="12.75" customHeight="1" x14ac:dyDescent="0.2">
      <c r="A53" s="663"/>
      <c r="B53" s="438"/>
      <c r="C53" s="706">
        <v>3020</v>
      </c>
      <c r="D53" s="266" t="s">
        <v>37</v>
      </c>
      <c r="E53" s="729">
        <v>22028</v>
      </c>
      <c r="F53" s="729">
        <v>22028</v>
      </c>
      <c r="G53" s="426">
        <f t="shared" ref="G53:G73" si="7">SUM(F53/E53*100)</f>
        <v>100</v>
      </c>
      <c r="H53" s="734">
        <v>3308</v>
      </c>
      <c r="I53" s="426">
        <f t="shared" ref="I53:I73" si="8">SUM(H53/F53*100)</f>
        <v>15.017250771745053</v>
      </c>
      <c r="J53" s="426">
        <f t="shared" ref="J53:J73" si="9">SUM(H53/E53*100)</f>
        <v>15.017250771745053</v>
      </c>
      <c r="K53" s="730"/>
    </row>
    <row r="54" spans="1:11" s="27" customFormat="1" ht="12.75" customHeight="1" x14ac:dyDescent="0.2">
      <c r="A54" s="663"/>
      <c r="B54" s="438"/>
      <c r="C54" s="437">
        <v>4010</v>
      </c>
      <c r="D54" s="397" t="s">
        <v>39</v>
      </c>
      <c r="E54" s="659">
        <v>1972459</v>
      </c>
      <c r="F54" s="659">
        <v>1972459</v>
      </c>
      <c r="G54" s="654">
        <f t="shared" si="7"/>
        <v>100</v>
      </c>
      <c r="H54" s="660">
        <v>1870379</v>
      </c>
      <c r="I54" s="654">
        <f t="shared" si="8"/>
        <v>94.824733999540683</v>
      </c>
      <c r="J54" s="654">
        <f t="shared" si="9"/>
        <v>94.824733999540683</v>
      </c>
      <c r="K54" s="668"/>
    </row>
    <row r="55" spans="1:11" s="27" customFormat="1" ht="12.75" customHeight="1" x14ac:dyDescent="0.2">
      <c r="A55" s="663"/>
      <c r="B55" s="438"/>
      <c r="C55" s="437">
        <v>4040</v>
      </c>
      <c r="D55" s="397" t="s">
        <v>41</v>
      </c>
      <c r="E55" s="659">
        <v>122439</v>
      </c>
      <c r="F55" s="659">
        <v>122439</v>
      </c>
      <c r="G55" s="654">
        <f t="shared" si="7"/>
        <v>100</v>
      </c>
      <c r="H55" s="660">
        <v>160247</v>
      </c>
      <c r="I55" s="654">
        <f t="shared" si="8"/>
        <v>130.87904997590638</v>
      </c>
      <c r="J55" s="654">
        <f t="shared" si="9"/>
        <v>130.87904997590638</v>
      </c>
      <c r="K55" s="668"/>
    </row>
    <row r="56" spans="1:11" s="27" customFormat="1" ht="12.75" customHeight="1" x14ac:dyDescent="0.2">
      <c r="A56" s="663"/>
      <c r="B56" s="1903"/>
      <c r="C56" s="1709">
        <v>4110</v>
      </c>
      <c r="D56" s="1830" t="s">
        <v>42</v>
      </c>
      <c r="E56" s="1899">
        <v>345494</v>
      </c>
      <c r="F56" s="1899">
        <v>345494</v>
      </c>
      <c r="G56" s="1710">
        <f t="shared" si="7"/>
        <v>100</v>
      </c>
      <c r="H56" s="1697">
        <v>339931</v>
      </c>
      <c r="I56" s="1710">
        <f t="shared" si="8"/>
        <v>98.38984179175327</v>
      </c>
      <c r="J56" s="1710">
        <f t="shared" si="9"/>
        <v>98.38984179175327</v>
      </c>
      <c r="K56" s="1695"/>
    </row>
    <row r="57" spans="1:11" s="27" customFormat="1" ht="36.75" customHeight="1" x14ac:dyDescent="0.2">
      <c r="A57" s="1216"/>
      <c r="B57" s="1907"/>
      <c r="C57" s="2047">
        <v>4120</v>
      </c>
      <c r="D57" s="1946" t="s">
        <v>270</v>
      </c>
      <c r="E57" s="2128">
        <v>49241</v>
      </c>
      <c r="F57" s="2128">
        <v>49241</v>
      </c>
      <c r="G57" s="2134">
        <f t="shared" si="7"/>
        <v>100</v>
      </c>
      <c r="H57" s="2130">
        <v>48449</v>
      </c>
      <c r="I57" s="2134">
        <f t="shared" si="8"/>
        <v>98.391584248898283</v>
      </c>
      <c r="J57" s="2134">
        <f t="shared" si="9"/>
        <v>98.391584248898283</v>
      </c>
      <c r="K57" s="2131"/>
    </row>
    <row r="58" spans="1:11" s="27" customFormat="1" ht="12.75" customHeight="1" x14ac:dyDescent="0.2">
      <c r="A58" s="663"/>
      <c r="B58" s="1903"/>
      <c r="C58" s="706">
        <v>4170</v>
      </c>
      <c r="D58" s="1358" t="s">
        <v>45</v>
      </c>
      <c r="E58" s="729">
        <v>11200</v>
      </c>
      <c r="F58" s="729">
        <v>11200</v>
      </c>
      <c r="G58" s="426">
        <f t="shared" si="7"/>
        <v>100</v>
      </c>
      <c r="H58" s="734">
        <v>7300</v>
      </c>
      <c r="I58" s="426">
        <f t="shared" si="8"/>
        <v>65.178571428571431</v>
      </c>
      <c r="J58" s="426">
        <f t="shared" si="9"/>
        <v>65.178571428571431</v>
      </c>
      <c r="K58" s="730"/>
    </row>
    <row r="59" spans="1:11" s="27" customFormat="1" ht="12.75" customHeight="1" x14ac:dyDescent="0.2">
      <c r="A59" s="663"/>
      <c r="B59" s="438"/>
      <c r="C59" s="437">
        <v>4210</v>
      </c>
      <c r="D59" s="397" t="s">
        <v>31</v>
      </c>
      <c r="E59" s="659">
        <v>57756</v>
      </c>
      <c r="F59" s="659">
        <v>57756</v>
      </c>
      <c r="G59" s="654">
        <f t="shared" si="7"/>
        <v>100</v>
      </c>
      <c r="H59" s="660">
        <v>37756</v>
      </c>
      <c r="I59" s="654">
        <f t="shared" si="8"/>
        <v>65.371563127640414</v>
      </c>
      <c r="J59" s="654">
        <f t="shared" si="9"/>
        <v>65.371563127640414</v>
      </c>
      <c r="K59" s="668"/>
    </row>
    <row r="60" spans="1:11" s="27" customFormat="1" ht="12.75" customHeight="1" x14ac:dyDescent="0.2">
      <c r="A60" s="663"/>
      <c r="B60" s="438"/>
      <c r="C60" s="437">
        <v>4240</v>
      </c>
      <c r="D60" s="397" t="s">
        <v>80</v>
      </c>
      <c r="E60" s="659">
        <v>5680</v>
      </c>
      <c r="F60" s="659">
        <v>5680</v>
      </c>
      <c r="G60" s="654">
        <f t="shared" si="7"/>
        <v>100</v>
      </c>
      <c r="H60" s="660">
        <v>5680</v>
      </c>
      <c r="I60" s="654">
        <f t="shared" si="8"/>
        <v>100</v>
      </c>
      <c r="J60" s="654">
        <f t="shared" si="9"/>
        <v>100</v>
      </c>
      <c r="K60" s="668"/>
    </row>
    <row r="61" spans="1:11" s="27" customFormat="1" ht="12.75" customHeight="1" x14ac:dyDescent="0.2">
      <c r="A61" s="663"/>
      <c r="B61" s="438"/>
      <c r="C61" s="437">
        <v>4260</v>
      </c>
      <c r="D61" s="397" t="s">
        <v>46</v>
      </c>
      <c r="E61" s="659">
        <v>114956</v>
      </c>
      <c r="F61" s="659">
        <v>114956</v>
      </c>
      <c r="G61" s="654">
        <f t="shared" si="7"/>
        <v>100</v>
      </c>
      <c r="H61" s="660">
        <v>114956</v>
      </c>
      <c r="I61" s="654">
        <f t="shared" si="8"/>
        <v>100</v>
      </c>
      <c r="J61" s="654">
        <f t="shared" si="9"/>
        <v>100</v>
      </c>
      <c r="K61" s="668"/>
    </row>
    <row r="62" spans="1:11" s="27" customFormat="1" ht="12.75" customHeight="1" x14ac:dyDescent="0.2">
      <c r="A62" s="663"/>
      <c r="B62" s="438"/>
      <c r="C62" s="437">
        <v>4270</v>
      </c>
      <c r="D62" s="397" t="s">
        <v>47</v>
      </c>
      <c r="E62" s="659">
        <v>51300</v>
      </c>
      <c r="F62" s="659">
        <v>51300</v>
      </c>
      <c r="G62" s="654">
        <f t="shared" si="7"/>
        <v>100</v>
      </c>
      <c r="H62" s="660">
        <v>43300</v>
      </c>
      <c r="I62" s="654">
        <f t="shared" si="8"/>
        <v>84.405458089668613</v>
      </c>
      <c r="J62" s="654">
        <f t="shared" si="9"/>
        <v>84.405458089668613</v>
      </c>
      <c r="K62" s="668"/>
    </row>
    <row r="63" spans="1:11" s="27" customFormat="1" ht="12.75" customHeight="1" x14ac:dyDescent="0.2">
      <c r="A63" s="663"/>
      <c r="B63" s="438"/>
      <c r="C63" s="437">
        <v>4280</v>
      </c>
      <c r="D63" s="397" t="s">
        <v>48</v>
      </c>
      <c r="E63" s="659">
        <v>1991</v>
      </c>
      <c r="F63" s="659">
        <v>1991</v>
      </c>
      <c r="G63" s="654">
        <f t="shared" si="7"/>
        <v>100</v>
      </c>
      <c r="H63" s="660">
        <v>1991</v>
      </c>
      <c r="I63" s="654">
        <f t="shared" si="8"/>
        <v>100</v>
      </c>
      <c r="J63" s="654">
        <f t="shared" si="9"/>
        <v>100</v>
      </c>
      <c r="K63" s="668"/>
    </row>
    <row r="64" spans="1:11" s="27" customFormat="1" ht="12.75" customHeight="1" x14ac:dyDescent="0.2">
      <c r="A64" s="663"/>
      <c r="B64" s="438"/>
      <c r="C64" s="437">
        <v>4300</v>
      </c>
      <c r="D64" s="732" t="s">
        <v>22</v>
      </c>
      <c r="E64" s="659">
        <v>28450</v>
      </c>
      <c r="F64" s="659">
        <v>28450</v>
      </c>
      <c r="G64" s="654">
        <f t="shared" si="7"/>
        <v>100</v>
      </c>
      <c r="H64" s="660">
        <v>28450</v>
      </c>
      <c r="I64" s="654">
        <f t="shared" si="8"/>
        <v>100</v>
      </c>
      <c r="J64" s="654">
        <f t="shared" si="9"/>
        <v>100</v>
      </c>
      <c r="K64" s="668"/>
    </row>
    <row r="65" spans="1:11" s="27" customFormat="1" ht="12.75" customHeight="1" x14ac:dyDescent="0.2">
      <c r="A65" s="663"/>
      <c r="B65" s="438"/>
      <c r="C65" s="437">
        <v>4360</v>
      </c>
      <c r="D65" s="732" t="s">
        <v>217</v>
      </c>
      <c r="E65" s="659">
        <v>3293</v>
      </c>
      <c r="F65" s="659">
        <v>3293</v>
      </c>
      <c r="G65" s="654">
        <f t="shared" si="7"/>
        <v>100</v>
      </c>
      <c r="H65" s="660">
        <v>3293</v>
      </c>
      <c r="I65" s="654">
        <f t="shared" si="8"/>
        <v>100</v>
      </c>
      <c r="J65" s="654">
        <f t="shared" si="9"/>
        <v>100</v>
      </c>
      <c r="K65" s="668"/>
    </row>
    <row r="66" spans="1:11" s="27" customFormat="1" ht="12.75" customHeight="1" x14ac:dyDescent="0.2">
      <c r="A66" s="663"/>
      <c r="B66" s="438"/>
      <c r="C66" s="437">
        <v>4410</v>
      </c>
      <c r="D66" s="397" t="s">
        <v>54</v>
      </c>
      <c r="E66" s="659">
        <v>5080</v>
      </c>
      <c r="F66" s="659">
        <v>5080</v>
      </c>
      <c r="G66" s="654">
        <f t="shared" si="7"/>
        <v>100</v>
      </c>
      <c r="H66" s="660">
        <v>5080</v>
      </c>
      <c r="I66" s="654">
        <f t="shared" si="8"/>
        <v>100</v>
      </c>
      <c r="J66" s="654">
        <f t="shared" si="9"/>
        <v>100</v>
      </c>
      <c r="K66" s="668"/>
    </row>
    <row r="67" spans="1:11" s="27" customFormat="1" ht="12.75" customHeight="1" x14ac:dyDescent="0.2">
      <c r="A67" s="663"/>
      <c r="B67" s="438"/>
      <c r="C67" s="168">
        <v>4420</v>
      </c>
      <c r="D67" s="237" t="s">
        <v>97</v>
      </c>
      <c r="E67" s="659">
        <v>500</v>
      </c>
      <c r="F67" s="659">
        <v>500</v>
      </c>
      <c r="G67" s="654">
        <f t="shared" si="7"/>
        <v>100</v>
      </c>
      <c r="H67" s="660">
        <v>500</v>
      </c>
      <c r="I67" s="654">
        <f t="shared" si="8"/>
        <v>100</v>
      </c>
      <c r="J67" s="654">
        <f t="shared" si="9"/>
        <v>100</v>
      </c>
      <c r="K67" s="668"/>
    </row>
    <row r="68" spans="1:11" s="27" customFormat="1" ht="12.75" customHeight="1" x14ac:dyDescent="0.2">
      <c r="A68" s="663"/>
      <c r="B68" s="438"/>
      <c r="C68" s="437">
        <v>4440</v>
      </c>
      <c r="D68" s="397" t="s">
        <v>55</v>
      </c>
      <c r="E68" s="659">
        <v>74225</v>
      </c>
      <c r="F68" s="659">
        <v>74225</v>
      </c>
      <c r="G68" s="654">
        <f t="shared" si="7"/>
        <v>100</v>
      </c>
      <c r="H68" s="660">
        <v>62883</v>
      </c>
      <c r="I68" s="654">
        <f t="shared" si="8"/>
        <v>84.719434152913436</v>
      </c>
      <c r="J68" s="654">
        <f t="shared" si="9"/>
        <v>84.719434152913436</v>
      </c>
      <c r="K68" s="668"/>
    </row>
    <row r="69" spans="1:11" s="27" customFormat="1" ht="12.75" customHeight="1" x14ac:dyDescent="0.2">
      <c r="A69" s="663"/>
      <c r="B69" s="438"/>
      <c r="C69" s="437">
        <v>4480</v>
      </c>
      <c r="D69" s="397" t="s">
        <v>56</v>
      </c>
      <c r="E69" s="659">
        <v>821</v>
      </c>
      <c r="F69" s="659">
        <v>821</v>
      </c>
      <c r="G69" s="654">
        <f t="shared" si="7"/>
        <v>100</v>
      </c>
      <c r="H69" s="660">
        <v>821</v>
      </c>
      <c r="I69" s="654">
        <f t="shared" si="8"/>
        <v>100</v>
      </c>
      <c r="J69" s="654">
        <f t="shared" si="9"/>
        <v>100</v>
      </c>
      <c r="K69" s="668"/>
    </row>
    <row r="70" spans="1:11" s="27" customFormat="1" ht="12.75" customHeight="1" x14ac:dyDescent="0.2">
      <c r="A70" s="663"/>
      <c r="B70" s="438"/>
      <c r="C70" s="437">
        <v>4520</v>
      </c>
      <c r="D70" s="169" t="s">
        <v>58</v>
      </c>
      <c r="E70" s="659">
        <v>480</v>
      </c>
      <c r="F70" s="659">
        <v>480</v>
      </c>
      <c r="G70" s="654">
        <f t="shared" si="7"/>
        <v>100</v>
      </c>
      <c r="H70" s="660">
        <v>960</v>
      </c>
      <c r="I70" s="654">
        <f t="shared" si="8"/>
        <v>200</v>
      </c>
      <c r="J70" s="654">
        <f t="shared" si="9"/>
        <v>200</v>
      </c>
      <c r="K70" s="668"/>
    </row>
    <row r="71" spans="1:11" s="27" customFormat="1" ht="12.75" customHeight="1" x14ac:dyDescent="0.2">
      <c r="A71" s="663"/>
      <c r="B71" s="438"/>
      <c r="C71" s="168">
        <v>4610</v>
      </c>
      <c r="D71" s="237" t="s">
        <v>87</v>
      </c>
      <c r="E71" s="659">
        <v>142</v>
      </c>
      <c r="F71" s="659">
        <v>142</v>
      </c>
      <c r="G71" s="654">
        <f t="shared" si="7"/>
        <v>100</v>
      </c>
      <c r="H71" s="660">
        <v>142</v>
      </c>
      <c r="I71" s="654">
        <f t="shared" si="8"/>
        <v>100</v>
      </c>
      <c r="J71" s="654">
        <f t="shared" si="9"/>
        <v>100</v>
      </c>
      <c r="K71" s="668"/>
    </row>
    <row r="72" spans="1:11" s="27" customFormat="1" ht="12.75" customHeight="1" x14ac:dyDescent="0.2">
      <c r="A72" s="663"/>
      <c r="B72" s="438"/>
      <c r="C72" s="437">
        <v>4700</v>
      </c>
      <c r="D72" s="169" t="s">
        <v>60</v>
      </c>
      <c r="E72" s="659">
        <v>5070</v>
      </c>
      <c r="F72" s="659">
        <v>5070</v>
      </c>
      <c r="G72" s="654">
        <f t="shared" si="7"/>
        <v>100</v>
      </c>
      <c r="H72" s="660">
        <v>5070</v>
      </c>
      <c r="I72" s="654">
        <f t="shared" si="8"/>
        <v>100</v>
      </c>
      <c r="J72" s="654">
        <f t="shared" si="9"/>
        <v>100</v>
      </c>
      <c r="K72" s="668"/>
    </row>
    <row r="73" spans="1:11" s="27" customFormat="1" ht="12.75" hidden="1" customHeight="1" x14ac:dyDescent="0.2">
      <c r="A73" s="663"/>
      <c r="B73" s="438"/>
      <c r="C73" s="661">
        <v>6050</v>
      </c>
      <c r="D73" s="1250" t="s">
        <v>61</v>
      </c>
      <c r="E73" s="662"/>
      <c r="F73" s="662"/>
      <c r="G73" s="654" t="e">
        <f t="shared" si="7"/>
        <v>#DIV/0!</v>
      </c>
      <c r="H73" s="660"/>
      <c r="I73" s="654" t="e">
        <f t="shared" si="8"/>
        <v>#DIV/0!</v>
      </c>
      <c r="J73" s="654" t="e">
        <f t="shared" si="9"/>
        <v>#DIV/0!</v>
      </c>
      <c r="K73" s="440"/>
    </row>
    <row r="74" spans="1:11" s="27" customFormat="1" ht="34.5" customHeight="1" x14ac:dyDescent="0.2">
      <c r="A74" s="663"/>
      <c r="B74" s="438"/>
      <c r="C74" s="424">
        <v>4710</v>
      </c>
      <c r="D74" s="476" t="s">
        <v>297</v>
      </c>
      <c r="E74" s="667"/>
      <c r="F74" s="667"/>
      <c r="G74" s="434"/>
      <c r="H74" s="438">
        <v>14952</v>
      </c>
      <c r="I74" s="434"/>
      <c r="J74" s="434"/>
      <c r="K74" s="435"/>
    </row>
    <row r="75" spans="1:11" s="27" customFormat="1" ht="12.75" customHeight="1" x14ac:dyDescent="0.2">
      <c r="A75" s="663"/>
      <c r="B75" s="438"/>
      <c r="C75" s="1032"/>
      <c r="D75" s="1033" t="s">
        <v>135</v>
      </c>
      <c r="E75" s="1425">
        <f t="shared" ref="E75:F75" si="10">SUM(E76:E94)</f>
        <v>2796884</v>
      </c>
      <c r="F75" s="1425">
        <f t="shared" si="10"/>
        <v>2796884</v>
      </c>
      <c r="G75" s="428">
        <f t="shared" si="0"/>
        <v>100</v>
      </c>
      <c r="H75" s="1426">
        <f>SUM(H76:H95)</f>
        <v>2986880</v>
      </c>
      <c r="I75" s="428">
        <f t="shared" ref="I75:I76" si="11">SUM(H75/F75*100)</f>
        <v>106.79313121316436</v>
      </c>
      <c r="J75" s="867">
        <f t="shared" ref="J75:J76" si="12">SUM(H75/E75*100)</f>
        <v>106.79313121316436</v>
      </c>
      <c r="K75" s="1427"/>
    </row>
    <row r="76" spans="1:11" s="27" customFormat="1" ht="12.75" customHeight="1" x14ac:dyDescent="0.2">
      <c r="A76" s="663"/>
      <c r="B76" s="438"/>
      <c r="C76" s="1068">
        <v>3020</v>
      </c>
      <c r="D76" s="1428" t="s">
        <v>37</v>
      </c>
      <c r="E76" s="1069">
        <v>3856</v>
      </c>
      <c r="F76" s="1069">
        <v>3856</v>
      </c>
      <c r="G76" s="1070">
        <f>SUM(F76/E76*100)</f>
        <v>100</v>
      </c>
      <c r="H76" s="1099">
        <v>2951</v>
      </c>
      <c r="I76" s="1070">
        <f t="shared" si="11"/>
        <v>76.530082987551864</v>
      </c>
      <c r="J76" s="1070">
        <f t="shared" si="12"/>
        <v>76.530082987551864</v>
      </c>
      <c r="K76" s="1067"/>
    </row>
    <row r="77" spans="1:11" s="27" customFormat="1" ht="12.75" customHeight="1" x14ac:dyDescent="0.2">
      <c r="A77" s="663"/>
      <c r="B77" s="438"/>
      <c r="C77" s="437">
        <v>4010</v>
      </c>
      <c r="D77" s="397" t="s">
        <v>39</v>
      </c>
      <c r="E77" s="659">
        <v>1876407</v>
      </c>
      <c r="F77" s="659">
        <v>1876407</v>
      </c>
      <c r="G77" s="654">
        <f t="shared" ref="G77:G94" si="13">SUM(F77/E77*100)</f>
        <v>100</v>
      </c>
      <c r="H77" s="660">
        <v>1910784</v>
      </c>
      <c r="I77" s="654">
        <f t="shared" ref="I77:I94" si="14">SUM(H77/F77*100)</f>
        <v>101.83206521826023</v>
      </c>
      <c r="J77" s="654">
        <f t="shared" ref="J77:J96" si="15">SUM(H77/E77*100)</f>
        <v>101.83206521826023</v>
      </c>
      <c r="K77" s="668"/>
    </row>
    <row r="78" spans="1:11" s="27" customFormat="1" ht="12.75" customHeight="1" x14ac:dyDescent="0.2">
      <c r="A78" s="663"/>
      <c r="B78" s="438"/>
      <c r="C78" s="437">
        <v>4040</v>
      </c>
      <c r="D78" s="397" t="s">
        <v>41</v>
      </c>
      <c r="E78" s="659">
        <v>109340</v>
      </c>
      <c r="F78" s="659">
        <v>109340</v>
      </c>
      <c r="G78" s="654">
        <f t="shared" si="13"/>
        <v>100</v>
      </c>
      <c r="H78" s="660">
        <v>148971</v>
      </c>
      <c r="I78" s="654">
        <f t="shared" si="14"/>
        <v>136.24565575269801</v>
      </c>
      <c r="J78" s="654">
        <f t="shared" si="15"/>
        <v>136.24565575269801</v>
      </c>
      <c r="K78" s="668"/>
    </row>
    <row r="79" spans="1:11" s="27" customFormat="1" ht="12.75" customHeight="1" x14ac:dyDescent="0.2">
      <c r="A79" s="663"/>
      <c r="B79" s="438"/>
      <c r="C79" s="437">
        <v>4110</v>
      </c>
      <c r="D79" s="397" t="s">
        <v>42</v>
      </c>
      <c r="E79" s="659">
        <v>335620</v>
      </c>
      <c r="F79" s="659">
        <v>335620</v>
      </c>
      <c r="G79" s="654">
        <f t="shared" si="13"/>
        <v>100</v>
      </c>
      <c r="H79" s="660">
        <v>354072</v>
      </c>
      <c r="I79" s="654">
        <f t="shared" si="14"/>
        <v>105.497884512246</v>
      </c>
      <c r="J79" s="654">
        <f t="shared" si="15"/>
        <v>105.497884512246</v>
      </c>
      <c r="K79" s="668"/>
    </row>
    <row r="80" spans="1:11" s="27" customFormat="1" ht="29.45" customHeight="1" x14ac:dyDescent="0.2">
      <c r="A80" s="663"/>
      <c r="B80" s="1903"/>
      <c r="C80" s="1709">
        <v>4120</v>
      </c>
      <c r="D80" s="1698" t="s">
        <v>270</v>
      </c>
      <c r="E80" s="1899">
        <v>48048</v>
      </c>
      <c r="F80" s="1899">
        <v>48048</v>
      </c>
      <c r="G80" s="1710">
        <f t="shared" si="13"/>
        <v>100</v>
      </c>
      <c r="H80" s="1697">
        <v>50464</v>
      </c>
      <c r="I80" s="1710">
        <f t="shared" si="14"/>
        <v>105.02830502830503</v>
      </c>
      <c r="J80" s="1710">
        <f t="shared" si="15"/>
        <v>105.02830502830503</v>
      </c>
      <c r="K80" s="1695"/>
    </row>
    <row r="81" spans="1:11" s="27" customFormat="1" ht="12.75" customHeight="1" x14ac:dyDescent="0.2">
      <c r="A81" s="663"/>
      <c r="B81" s="1903"/>
      <c r="C81" s="1709">
        <v>4170</v>
      </c>
      <c r="D81" s="1830" t="s">
        <v>45</v>
      </c>
      <c r="E81" s="2119">
        <v>0</v>
      </c>
      <c r="F81" s="2119">
        <v>0</v>
      </c>
      <c r="G81" s="2120" t="e">
        <f t="shared" si="13"/>
        <v>#DIV/0!</v>
      </c>
      <c r="H81" s="1697">
        <v>4875</v>
      </c>
      <c r="I81" s="2120" t="e">
        <f t="shared" si="14"/>
        <v>#DIV/0!</v>
      </c>
      <c r="J81" s="2120" t="e">
        <f t="shared" si="15"/>
        <v>#DIV/0!</v>
      </c>
      <c r="K81" s="2121"/>
    </row>
    <row r="82" spans="1:11" s="27" customFormat="1" ht="12.75" customHeight="1" x14ac:dyDescent="0.2">
      <c r="A82" s="663"/>
      <c r="B82" s="1903"/>
      <c r="C82" s="1709">
        <v>4210</v>
      </c>
      <c r="D82" s="1830" t="s">
        <v>31</v>
      </c>
      <c r="E82" s="1899">
        <v>52011</v>
      </c>
      <c r="F82" s="1899">
        <v>52011</v>
      </c>
      <c r="G82" s="1710">
        <f t="shared" si="13"/>
        <v>100</v>
      </c>
      <c r="H82" s="1697">
        <v>118333</v>
      </c>
      <c r="I82" s="1710">
        <f t="shared" si="14"/>
        <v>227.51533329487992</v>
      </c>
      <c r="J82" s="1710">
        <f t="shared" si="15"/>
        <v>227.51533329487992</v>
      </c>
      <c r="K82" s="1695"/>
    </row>
    <row r="83" spans="1:11" s="27" customFormat="1" ht="12.75" customHeight="1" x14ac:dyDescent="0.2">
      <c r="A83" s="663"/>
      <c r="B83" s="1903"/>
      <c r="C83" s="1709">
        <v>4220</v>
      </c>
      <c r="D83" s="1830" t="s">
        <v>149</v>
      </c>
      <c r="E83" s="1899">
        <v>11680</v>
      </c>
      <c r="F83" s="1899">
        <v>11680</v>
      </c>
      <c r="G83" s="1710">
        <f t="shared" si="13"/>
        <v>100</v>
      </c>
      <c r="H83" s="1697">
        <v>15000</v>
      </c>
      <c r="I83" s="1710">
        <f t="shared" si="14"/>
        <v>128.42465753424656</v>
      </c>
      <c r="J83" s="1710">
        <f t="shared" si="15"/>
        <v>128.42465753424656</v>
      </c>
      <c r="K83" s="1695"/>
    </row>
    <row r="84" spans="1:11" s="27" customFormat="1" ht="12.75" customHeight="1" x14ac:dyDescent="0.2">
      <c r="A84" s="663"/>
      <c r="B84" s="1903"/>
      <c r="C84" s="1709">
        <v>4240</v>
      </c>
      <c r="D84" s="1830" t="s">
        <v>80</v>
      </c>
      <c r="E84" s="1899">
        <v>850</v>
      </c>
      <c r="F84" s="1899">
        <v>850</v>
      </c>
      <c r="G84" s="1710">
        <f t="shared" si="13"/>
        <v>100</v>
      </c>
      <c r="H84" s="1697">
        <v>3575</v>
      </c>
      <c r="I84" s="1710">
        <f t="shared" si="14"/>
        <v>420.58823529411768</v>
      </c>
      <c r="J84" s="1710">
        <f t="shared" si="15"/>
        <v>420.58823529411768</v>
      </c>
      <c r="K84" s="1695"/>
    </row>
    <row r="85" spans="1:11" s="27" customFormat="1" ht="12.75" customHeight="1" x14ac:dyDescent="0.2">
      <c r="A85" s="663"/>
      <c r="B85" s="1903"/>
      <c r="C85" s="1709">
        <v>4260</v>
      </c>
      <c r="D85" s="1830" t="s">
        <v>46</v>
      </c>
      <c r="E85" s="1899">
        <v>160341</v>
      </c>
      <c r="F85" s="1899">
        <v>160341</v>
      </c>
      <c r="G85" s="1710">
        <f t="shared" si="13"/>
        <v>100</v>
      </c>
      <c r="H85" s="1697">
        <v>153530</v>
      </c>
      <c r="I85" s="1710">
        <f t="shared" si="14"/>
        <v>95.752178170274604</v>
      </c>
      <c r="J85" s="1710">
        <f t="shared" si="15"/>
        <v>95.752178170274604</v>
      </c>
      <c r="K85" s="1695"/>
    </row>
    <row r="86" spans="1:11" s="27" customFormat="1" ht="12.75" customHeight="1" x14ac:dyDescent="0.2">
      <c r="A86" s="663"/>
      <c r="B86" s="1903"/>
      <c r="C86" s="1709">
        <v>4270</v>
      </c>
      <c r="D86" s="1830" t="s">
        <v>47</v>
      </c>
      <c r="E86" s="1899">
        <v>59374</v>
      </c>
      <c r="F86" s="1899">
        <v>59374</v>
      </c>
      <c r="G86" s="1710">
        <f t="shared" si="13"/>
        <v>100</v>
      </c>
      <c r="H86" s="1697">
        <v>37278</v>
      </c>
      <c r="I86" s="1710">
        <f t="shared" si="14"/>
        <v>62.785057432546232</v>
      </c>
      <c r="J86" s="1710">
        <f t="shared" si="15"/>
        <v>62.785057432546232</v>
      </c>
      <c r="K86" s="1695"/>
    </row>
    <row r="87" spans="1:11" s="27" customFormat="1" ht="12.75" customHeight="1" x14ac:dyDescent="0.2">
      <c r="A87" s="663"/>
      <c r="B87" s="1903"/>
      <c r="C87" s="1709">
        <v>4280</v>
      </c>
      <c r="D87" s="1830" t="s">
        <v>48</v>
      </c>
      <c r="E87" s="1899">
        <v>1760</v>
      </c>
      <c r="F87" s="1899">
        <v>1760</v>
      </c>
      <c r="G87" s="1710">
        <f t="shared" si="13"/>
        <v>100</v>
      </c>
      <c r="H87" s="1697">
        <v>3575</v>
      </c>
      <c r="I87" s="1710">
        <f t="shared" si="14"/>
        <v>203.125</v>
      </c>
      <c r="J87" s="1710">
        <f t="shared" si="15"/>
        <v>203.125</v>
      </c>
      <c r="K87" s="1695"/>
    </row>
    <row r="88" spans="1:11" s="27" customFormat="1" ht="12.75" customHeight="1" x14ac:dyDescent="0.2">
      <c r="A88" s="663"/>
      <c r="B88" s="1903"/>
      <c r="C88" s="1709">
        <v>4300</v>
      </c>
      <c r="D88" s="1889" t="s">
        <v>22</v>
      </c>
      <c r="E88" s="1899">
        <v>43302</v>
      </c>
      <c r="F88" s="1899">
        <v>43302</v>
      </c>
      <c r="G88" s="1710">
        <f t="shared" si="13"/>
        <v>100</v>
      </c>
      <c r="H88" s="1697">
        <v>62042</v>
      </c>
      <c r="I88" s="1710">
        <f t="shared" si="14"/>
        <v>143.27744676920236</v>
      </c>
      <c r="J88" s="1710">
        <f t="shared" si="15"/>
        <v>143.27744676920236</v>
      </c>
      <c r="K88" s="1695"/>
    </row>
    <row r="89" spans="1:11" s="27" customFormat="1" ht="12.75" customHeight="1" x14ac:dyDescent="0.2">
      <c r="A89" s="663"/>
      <c r="B89" s="1903"/>
      <c r="C89" s="1709">
        <v>4360</v>
      </c>
      <c r="D89" s="1889" t="s">
        <v>217</v>
      </c>
      <c r="E89" s="1899">
        <v>5315</v>
      </c>
      <c r="F89" s="1899">
        <v>5315</v>
      </c>
      <c r="G89" s="1710">
        <f t="shared" si="13"/>
        <v>100</v>
      </c>
      <c r="H89" s="1697">
        <v>5200</v>
      </c>
      <c r="I89" s="1710">
        <f t="shared" si="14"/>
        <v>97.836312323612418</v>
      </c>
      <c r="J89" s="1710">
        <f t="shared" si="15"/>
        <v>97.836312323612418</v>
      </c>
      <c r="K89" s="1695"/>
    </row>
    <row r="90" spans="1:11" s="27" customFormat="1" ht="30" customHeight="1" x14ac:dyDescent="0.2">
      <c r="A90" s="663"/>
      <c r="B90" s="1903"/>
      <c r="C90" s="1709">
        <v>4390</v>
      </c>
      <c r="D90" s="2122" t="s">
        <v>269</v>
      </c>
      <c r="E90" s="1899"/>
      <c r="F90" s="1899"/>
      <c r="G90" s="2120" t="e">
        <f t="shared" si="13"/>
        <v>#DIV/0!</v>
      </c>
      <c r="H90" s="1697">
        <v>3250</v>
      </c>
      <c r="I90" s="2120" t="e">
        <f t="shared" si="14"/>
        <v>#DIV/0!</v>
      </c>
      <c r="J90" s="2120" t="e">
        <f t="shared" si="15"/>
        <v>#DIV/0!</v>
      </c>
      <c r="K90" s="1695"/>
    </row>
    <row r="91" spans="1:11" s="27" customFormat="1" ht="12.75" customHeight="1" x14ac:dyDescent="0.2">
      <c r="A91" s="663"/>
      <c r="B91" s="1903"/>
      <c r="C91" s="1709">
        <v>4410</v>
      </c>
      <c r="D91" s="1830" t="s">
        <v>54</v>
      </c>
      <c r="E91" s="1899">
        <v>1210</v>
      </c>
      <c r="F91" s="1899">
        <v>1210</v>
      </c>
      <c r="G91" s="1710">
        <f t="shared" si="13"/>
        <v>100</v>
      </c>
      <c r="H91" s="1697">
        <v>2925</v>
      </c>
      <c r="I91" s="1710">
        <f t="shared" si="14"/>
        <v>241.73553719008262</v>
      </c>
      <c r="J91" s="1710">
        <f t="shared" si="15"/>
        <v>241.73553719008262</v>
      </c>
      <c r="K91" s="1695"/>
    </row>
    <row r="92" spans="1:11" s="27" customFormat="1" ht="12.75" customHeight="1" x14ac:dyDescent="0.2">
      <c r="A92" s="1216"/>
      <c r="B92" s="1907"/>
      <c r="C92" s="2047">
        <v>4440</v>
      </c>
      <c r="D92" s="1828" t="s">
        <v>55</v>
      </c>
      <c r="E92" s="2128">
        <v>85127</v>
      </c>
      <c r="F92" s="2128">
        <v>85127</v>
      </c>
      <c r="G92" s="2134">
        <f t="shared" si="13"/>
        <v>100</v>
      </c>
      <c r="H92" s="2130">
        <v>73634</v>
      </c>
      <c r="I92" s="2134">
        <f t="shared" si="14"/>
        <v>86.498995618311469</v>
      </c>
      <c r="J92" s="2134">
        <f t="shared" si="15"/>
        <v>86.498995618311469</v>
      </c>
      <c r="K92" s="2131"/>
    </row>
    <row r="93" spans="1:11" s="27" customFormat="1" ht="12.75" customHeight="1" x14ac:dyDescent="0.2">
      <c r="A93" s="663"/>
      <c r="B93" s="1903"/>
      <c r="C93" s="706">
        <v>4480</v>
      </c>
      <c r="D93" s="1358" t="s">
        <v>56</v>
      </c>
      <c r="E93" s="729">
        <v>543</v>
      </c>
      <c r="F93" s="729">
        <v>543</v>
      </c>
      <c r="G93" s="426">
        <f t="shared" si="13"/>
        <v>100</v>
      </c>
      <c r="H93" s="734">
        <v>845</v>
      </c>
      <c r="I93" s="426">
        <f t="shared" si="14"/>
        <v>155.61694290976058</v>
      </c>
      <c r="J93" s="426">
        <f t="shared" si="15"/>
        <v>155.61694290976058</v>
      </c>
      <c r="K93" s="730"/>
    </row>
    <row r="94" spans="1:11" s="27" customFormat="1" ht="12.75" customHeight="1" x14ac:dyDescent="0.2">
      <c r="A94" s="663"/>
      <c r="B94" s="438"/>
      <c r="C94" s="1709">
        <v>4700</v>
      </c>
      <c r="D94" s="1698" t="s">
        <v>60</v>
      </c>
      <c r="E94" s="1899">
        <v>2100</v>
      </c>
      <c r="F94" s="1899">
        <v>2100</v>
      </c>
      <c r="G94" s="1710">
        <f t="shared" si="13"/>
        <v>100</v>
      </c>
      <c r="H94" s="1697">
        <v>4680</v>
      </c>
      <c r="I94" s="1710">
        <f t="shared" si="14"/>
        <v>222.85714285714286</v>
      </c>
      <c r="J94" s="1710">
        <f t="shared" si="15"/>
        <v>222.85714285714286</v>
      </c>
      <c r="K94" s="1695"/>
    </row>
    <row r="95" spans="1:11" s="27" customFormat="1" ht="27" customHeight="1" x14ac:dyDescent="0.2">
      <c r="A95" s="663"/>
      <c r="B95" s="1903"/>
      <c r="C95" s="2046">
        <v>4710</v>
      </c>
      <c r="D95" s="2123" t="s">
        <v>297</v>
      </c>
      <c r="E95" s="2124"/>
      <c r="F95" s="2124"/>
      <c r="G95" s="2125"/>
      <c r="H95" s="2126">
        <v>30896</v>
      </c>
      <c r="I95" s="2125"/>
      <c r="J95" s="2125"/>
      <c r="K95" s="2127"/>
    </row>
    <row r="96" spans="1:11" s="27" customFormat="1" ht="21.6" customHeight="1" x14ac:dyDescent="0.2">
      <c r="A96" s="663"/>
      <c r="B96" s="1219">
        <v>80116</v>
      </c>
      <c r="C96" s="1208"/>
      <c r="D96" s="1201" t="s">
        <v>246</v>
      </c>
      <c r="E96" s="1215">
        <f t="shared" ref="E96:F96" si="16">SUM(E97+E117)</f>
        <v>69086</v>
      </c>
      <c r="F96" s="1215">
        <f t="shared" si="16"/>
        <v>69086</v>
      </c>
      <c r="G96" s="1199">
        <f t="shared" ref="G96" si="17">SUM(F96/E96*100)</f>
        <v>100</v>
      </c>
      <c r="H96" s="1212">
        <f>SUM(H97+H117)</f>
        <v>79000</v>
      </c>
      <c r="I96" s="1199">
        <f t="shared" ref="I96" si="18">SUM(H96/F96*100)</f>
        <v>114.35023014793155</v>
      </c>
      <c r="J96" s="1199">
        <f t="shared" si="15"/>
        <v>114.35023014793155</v>
      </c>
      <c r="K96" s="1210"/>
    </row>
    <row r="97" spans="1:11" s="27" customFormat="1" ht="12.75" hidden="1" customHeight="1" x14ac:dyDescent="0.2">
      <c r="A97" s="663"/>
      <c r="B97" s="438"/>
      <c r="C97" s="1220"/>
      <c r="D97" s="1090" t="s">
        <v>133</v>
      </c>
      <c r="E97" s="1084">
        <f t="shared" ref="E97:F97" si="19">SUM(E98:E115)</f>
        <v>0</v>
      </c>
      <c r="F97" s="1084">
        <f t="shared" si="19"/>
        <v>0</v>
      </c>
      <c r="G97" s="1195" t="e">
        <f t="shared" ref="G97" si="20">SUM(F97/E97*100)</f>
        <v>#DIV/0!</v>
      </c>
      <c r="H97" s="1463">
        <f>SUM(H98:H114)</f>
        <v>0</v>
      </c>
      <c r="I97" s="1464" t="e">
        <f t="shared" ref="I97:I115" si="21">SUM(H97/F97*100)</f>
        <v>#DIV/0!</v>
      </c>
      <c r="J97" s="1464" t="e">
        <f t="shared" ref="J97:J115" si="22">SUM(H97/E97*100)</f>
        <v>#DIV/0!</v>
      </c>
      <c r="K97" s="1048"/>
    </row>
    <row r="98" spans="1:11" s="27" customFormat="1" ht="12.75" hidden="1" customHeight="1" x14ac:dyDescent="0.2">
      <c r="A98" s="663"/>
      <c r="B98" s="438"/>
      <c r="C98" s="706">
        <v>3020</v>
      </c>
      <c r="D98" s="266" t="s">
        <v>37</v>
      </c>
      <c r="E98" s="729"/>
      <c r="F98" s="729"/>
      <c r="G98" s="426" t="e">
        <f>SUM(F98/E98*100)</f>
        <v>#DIV/0!</v>
      </c>
      <c r="H98" s="1429">
        <v>0</v>
      </c>
      <c r="I98" s="1218" t="e">
        <f t="shared" si="21"/>
        <v>#DIV/0!</v>
      </c>
      <c r="J98" s="1218" t="e">
        <f t="shared" si="22"/>
        <v>#DIV/0!</v>
      </c>
      <c r="K98" s="730"/>
    </row>
    <row r="99" spans="1:11" s="27" customFormat="1" ht="12.75" hidden="1" customHeight="1" x14ac:dyDescent="0.2">
      <c r="A99" s="663"/>
      <c r="B99" s="438"/>
      <c r="C99" s="437">
        <v>4010</v>
      </c>
      <c r="D99" s="397" t="s">
        <v>39</v>
      </c>
      <c r="E99" s="659"/>
      <c r="F99" s="659"/>
      <c r="G99" s="654" t="e">
        <f t="shared" ref="G99:G115" si="23">SUM(F99/E99*100)</f>
        <v>#DIV/0!</v>
      </c>
      <c r="H99" s="1169">
        <v>0</v>
      </c>
      <c r="I99" s="1170" t="e">
        <f t="shared" si="21"/>
        <v>#DIV/0!</v>
      </c>
      <c r="J99" s="1170" t="e">
        <f t="shared" si="22"/>
        <v>#DIV/0!</v>
      </c>
      <c r="K99" s="668"/>
    </row>
    <row r="100" spans="1:11" s="27" customFormat="1" ht="12.75" hidden="1" customHeight="1" x14ac:dyDescent="0.2">
      <c r="A100" s="663"/>
      <c r="B100" s="438"/>
      <c r="C100" s="437">
        <v>4040</v>
      </c>
      <c r="D100" s="397" t="s">
        <v>41</v>
      </c>
      <c r="E100" s="659"/>
      <c r="F100" s="659"/>
      <c r="G100" s="654" t="e">
        <f t="shared" si="23"/>
        <v>#DIV/0!</v>
      </c>
      <c r="H100" s="1169"/>
      <c r="I100" s="1170" t="e">
        <f t="shared" si="21"/>
        <v>#DIV/0!</v>
      </c>
      <c r="J100" s="1170" t="e">
        <f t="shared" si="22"/>
        <v>#DIV/0!</v>
      </c>
      <c r="K100" s="668"/>
    </row>
    <row r="101" spans="1:11" s="27" customFormat="1" ht="12.75" hidden="1" customHeight="1" x14ac:dyDescent="0.2">
      <c r="A101" s="663"/>
      <c r="B101" s="438"/>
      <c r="C101" s="437">
        <v>4110</v>
      </c>
      <c r="D101" s="397" t="s">
        <v>42</v>
      </c>
      <c r="E101" s="659"/>
      <c r="F101" s="659"/>
      <c r="G101" s="654" t="e">
        <f t="shared" si="23"/>
        <v>#DIV/0!</v>
      </c>
      <c r="H101" s="1169"/>
      <c r="I101" s="1170" t="e">
        <f t="shared" si="21"/>
        <v>#DIV/0!</v>
      </c>
      <c r="J101" s="1170" t="e">
        <f t="shared" si="22"/>
        <v>#DIV/0!</v>
      </c>
      <c r="K101" s="668"/>
    </row>
    <row r="102" spans="1:11" s="27" customFormat="1" ht="31.15" hidden="1" customHeight="1" x14ac:dyDescent="0.2">
      <c r="A102" s="663"/>
      <c r="B102" s="438"/>
      <c r="C102" s="437">
        <v>4120</v>
      </c>
      <c r="D102" s="169" t="s">
        <v>270</v>
      </c>
      <c r="E102" s="659"/>
      <c r="F102" s="659"/>
      <c r="G102" s="654" t="e">
        <f t="shared" si="23"/>
        <v>#DIV/0!</v>
      </c>
      <c r="H102" s="1169"/>
      <c r="I102" s="1170" t="e">
        <f t="shared" si="21"/>
        <v>#DIV/0!</v>
      </c>
      <c r="J102" s="1170" t="e">
        <f t="shared" si="22"/>
        <v>#DIV/0!</v>
      </c>
      <c r="K102" s="668"/>
    </row>
    <row r="103" spans="1:11" s="27" customFormat="1" ht="12.75" hidden="1" customHeight="1" x14ac:dyDescent="0.2">
      <c r="A103" s="663"/>
      <c r="B103" s="438"/>
      <c r="C103" s="437">
        <v>4170</v>
      </c>
      <c r="D103" s="397" t="s">
        <v>45</v>
      </c>
      <c r="E103" s="659"/>
      <c r="F103" s="659"/>
      <c r="G103" s="654" t="e">
        <f t="shared" si="23"/>
        <v>#DIV/0!</v>
      </c>
      <c r="H103" s="660"/>
      <c r="I103" s="1170" t="e">
        <f t="shared" si="21"/>
        <v>#DIV/0!</v>
      </c>
      <c r="J103" s="1170" t="e">
        <f t="shared" si="22"/>
        <v>#DIV/0!</v>
      </c>
      <c r="K103" s="668"/>
    </row>
    <row r="104" spans="1:11" s="27" customFormat="1" ht="12.75" hidden="1" customHeight="1" x14ac:dyDescent="0.2">
      <c r="A104" s="663"/>
      <c r="B104" s="438"/>
      <c r="C104" s="437">
        <v>4210</v>
      </c>
      <c r="D104" s="397" t="s">
        <v>31</v>
      </c>
      <c r="E104" s="659"/>
      <c r="F104" s="659"/>
      <c r="G104" s="654" t="e">
        <f t="shared" si="23"/>
        <v>#DIV/0!</v>
      </c>
      <c r="H104" s="660"/>
      <c r="I104" s="1170" t="e">
        <f t="shared" si="21"/>
        <v>#DIV/0!</v>
      </c>
      <c r="J104" s="1170" t="e">
        <f t="shared" si="22"/>
        <v>#DIV/0!</v>
      </c>
      <c r="K104" s="668"/>
    </row>
    <row r="105" spans="1:11" s="27" customFormat="1" ht="12.75" hidden="1" customHeight="1" x14ac:dyDescent="0.2">
      <c r="A105" s="663"/>
      <c r="B105" s="438"/>
      <c r="C105" s="437">
        <v>4240</v>
      </c>
      <c r="D105" s="397" t="s">
        <v>80</v>
      </c>
      <c r="E105" s="659"/>
      <c r="F105" s="659"/>
      <c r="G105" s="654" t="e">
        <f t="shared" si="23"/>
        <v>#DIV/0!</v>
      </c>
      <c r="H105" s="660"/>
      <c r="I105" s="1170" t="e">
        <f t="shared" si="21"/>
        <v>#DIV/0!</v>
      </c>
      <c r="J105" s="1170" t="e">
        <f t="shared" si="22"/>
        <v>#DIV/0!</v>
      </c>
      <c r="K105" s="668"/>
    </row>
    <row r="106" spans="1:11" s="27" customFormat="1" ht="12.75" hidden="1" customHeight="1" x14ac:dyDescent="0.2">
      <c r="A106" s="663"/>
      <c r="B106" s="438"/>
      <c r="C106" s="437">
        <v>4260</v>
      </c>
      <c r="D106" s="397" t="s">
        <v>46</v>
      </c>
      <c r="E106" s="659"/>
      <c r="F106" s="659"/>
      <c r="G106" s="654" t="e">
        <f t="shared" si="23"/>
        <v>#DIV/0!</v>
      </c>
      <c r="H106" s="660"/>
      <c r="I106" s="1170" t="e">
        <f t="shared" si="21"/>
        <v>#DIV/0!</v>
      </c>
      <c r="J106" s="1170" t="e">
        <f t="shared" si="22"/>
        <v>#DIV/0!</v>
      </c>
      <c r="K106" s="668"/>
    </row>
    <row r="107" spans="1:11" s="27" customFormat="1" ht="12.75" hidden="1" customHeight="1" x14ac:dyDescent="0.2">
      <c r="A107" s="663"/>
      <c r="B107" s="438"/>
      <c r="C107" s="437">
        <v>4270</v>
      </c>
      <c r="D107" s="397" t="s">
        <v>47</v>
      </c>
      <c r="E107" s="659"/>
      <c r="F107" s="659"/>
      <c r="G107" s="654" t="e">
        <f t="shared" si="23"/>
        <v>#DIV/0!</v>
      </c>
      <c r="H107" s="660"/>
      <c r="I107" s="1170" t="e">
        <f t="shared" si="21"/>
        <v>#DIV/0!</v>
      </c>
      <c r="J107" s="1170" t="e">
        <f t="shared" si="22"/>
        <v>#DIV/0!</v>
      </c>
      <c r="K107" s="668"/>
    </row>
    <row r="108" spans="1:11" s="27" customFormat="1" ht="12.75" hidden="1" customHeight="1" x14ac:dyDescent="0.2">
      <c r="A108" s="663"/>
      <c r="B108" s="438"/>
      <c r="C108" s="437">
        <v>4280</v>
      </c>
      <c r="D108" s="397" t="s">
        <v>48</v>
      </c>
      <c r="E108" s="659"/>
      <c r="F108" s="659"/>
      <c r="G108" s="654" t="e">
        <f t="shared" si="23"/>
        <v>#DIV/0!</v>
      </c>
      <c r="H108" s="660"/>
      <c r="I108" s="1170" t="e">
        <f t="shared" si="21"/>
        <v>#DIV/0!</v>
      </c>
      <c r="J108" s="1170" t="e">
        <f t="shared" si="22"/>
        <v>#DIV/0!</v>
      </c>
      <c r="K108" s="668"/>
    </row>
    <row r="109" spans="1:11" s="27" customFormat="1" ht="12.75" hidden="1" customHeight="1" x14ac:dyDescent="0.2">
      <c r="A109" s="663"/>
      <c r="B109" s="438"/>
      <c r="C109" s="437">
        <v>4300</v>
      </c>
      <c r="D109" s="732" t="s">
        <v>22</v>
      </c>
      <c r="E109" s="659"/>
      <c r="F109" s="659"/>
      <c r="G109" s="654" t="e">
        <f t="shared" si="23"/>
        <v>#DIV/0!</v>
      </c>
      <c r="H109" s="660"/>
      <c r="I109" s="1170" t="e">
        <f t="shared" si="21"/>
        <v>#DIV/0!</v>
      </c>
      <c r="J109" s="1170" t="e">
        <f t="shared" si="22"/>
        <v>#DIV/0!</v>
      </c>
      <c r="K109" s="668"/>
    </row>
    <row r="110" spans="1:11" s="27" customFormat="1" ht="12.75" hidden="1" customHeight="1" x14ac:dyDescent="0.2">
      <c r="A110" s="663"/>
      <c r="B110" s="438"/>
      <c r="C110" s="437">
        <v>4360</v>
      </c>
      <c r="D110" s="732" t="s">
        <v>217</v>
      </c>
      <c r="E110" s="659"/>
      <c r="F110" s="659"/>
      <c r="G110" s="654" t="e">
        <f t="shared" si="23"/>
        <v>#DIV/0!</v>
      </c>
      <c r="H110" s="660"/>
      <c r="I110" s="1170" t="e">
        <f t="shared" si="21"/>
        <v>#DIV/0!</v>
      </c>
      <c r="J110" s="1170" t="e">
        <f t="shared" si="22"/>
        <v>#DIV/0!</v>
      </c>
      <c r="K110" s="668"/>
    </row>
    <row r="111" spans="1:11" s="27" customFormat="1" ht="12.75" hidden="1" customHeight="1" x14ac:dyDescent="0.2">
      <c r="A111" s="663"/>
      <c r="B111" s="438"/>
      <c r="C111" s="437">
        <v>4410</v>
      </c>
      <c r="D111" s="397" t="s">
        <v>54</v>
      </c>
      <c r="E111" s="659"/>
      <c r="F111" s="659"/>
      <c r="G111" s="654" t="e">
        <f t="shared" si="23"/>
        <v>#DIV/0!</v>
      </c>
      <c r="H111" s="660"/>
      <c r="I111" s="1170" t="e">
        <f t="shared" si="21"/>
        <v>#DIV/0!</v>
      </c>
      <c r="J111" s="1170" t="e">
        <f t="shared" si="22"/>
        <v>#DIV/0!</v>
      </c>
      <c r="K111" s="668"/>
    </row>
    <row r="112" spans="1:11" s="27" customFormat="1" ht="12.75" hidden="1" customHeight="1" x14ac:dyDescent="0.2">
      <c r="A112" s="663"/>
      <c r="B112" s="438"/>
      <c r="C112" s="168">
        <v>4420</v>
      </c>
      <c r="D112" s="237" t="s">
        <v>97</v>
      </c>
      <c r="E112" s="659"/>
      <c r="F112" s="659"/>
      <c r="G112" s="654" t="e">
        <f t="shared" si="23"/>
        <v>#DIV/0!</v>
      </c>
      <c r="H112" s="660"/>
      <c r="I112" s="1170" t="e">
        <f t="shared" si="21"/>
        <v>#DIV/0!</v>
      </c>
      <c r="J112" s="1170" t="e">
        <f t="shared" si="22"/>
        <v>#DIV/0!</v>
      </c>
      <c r="K112" s="668"/>
    </row>
    <row r="113" spans="1:11" s="27" customFormat="1" ht="12.75" hidden="1" customHeight="1" x14ac:dyDescent="0.2">
      <c r="A113" s="663"/>
      <c r="B113" s="438"/>
      <c r="C113" s="437">
        <v>4440</v>
      </c>
      <c r="D113" s="397" t="s">
        <v>55</v>
      </c>
      <c r="E113" s="659"/>
      <c r="F113" s="659"/>
      <c r="G113" s="654" t="e">
        <f t="shared" si="23"/>
        <v>#DIV/0!</v>
      </c>
      <c r="H113" s="660"/>
      <c r="I113" s="1170" t="e">
        <f t="shared" si="21"/>
        <v>#DIV/0!</v>
      </c>
      <c r="J113" s="1170" t="e">
        <f t="shared" si="22"/>
        <v>#DIV/0!</v>
      </c>
      <c r="K113" s="668"/>
    </row>
    <row r="114" spans="1:11" s="27" customFormat="1" ht="12.75" hidden="1" customHeight="1" x14ac:dyDescent="0.2">
      <c r="A114" s="663"/>
      <c r="B114" s="438"/>
      <c r="C114" s="168">
        <v>4610</v>
      </c>
      <c r="D114" s="237" t="s">
        <v>87</v>
      </c>
      <c r="E114" s="659"/>
      <c r="F114" s="659"/>
      <c r="G114" s="654" t="e">
        <f t="shared" si="23"/>
        <v>#DIV/0!</v>
      </c>
      <c r="H114" s="660"/>
      <c r="I114" s="1170" t="e">
        <f t="shared" si="21"/>
        <v>#DIV/0!</v>
      </c>
      <c r="J114" s="1170" t="e">
        <f t="shared" si="22"/>
        <v>#DIV/0!</v>
      </c>
      <c r="K114" s="668"/>
    </row>
    <row r="115" spans="1:11" s="27" customFormat="1" ht="12.75" hidden="1" customHeight="1" x14ac:dyDescent="0.2">
      <c r="A115" s="663"/>
      <c r="B115" s="438"/>
      <c r="C115" s="675">
        <v>4700</v>
      </c>
      <c r="D115" s="482" t="s">
        <v>60</v>
      </c>
      <c r="E115" s="831"/>
      <c r="F115" s="831"/>
      <c r="G115" s="832" t="e">
        <f t="shared" si="23"/>
        <v>#DIV/0!</v>
      </c>
      <c r="H115" s="833"/>
      <c r="I115" s="1270" t="e">
        <f t="shared" si="21"/>
        <v>#DIV/0!</v>
      </c>
      <c r="J115" s="1270" t="e">
        <f t="shared" si="22"/>
        <v>#DIV/0!</v>
      </c>
      <c r="K115" s="834"/>
    </row>
    <row r="116" spans="1:11" s="27" customFormat="1" ht="12.75" hidden="1" customHeight="1" x14ac:dyDescent="0.2">
      <c r="A116" s="663"/>
      <c r="B116" s="438"/>
      <c r="C116" s="1034"/>
      <c r="D116" s="1047" t="s">
        <v>128</v>
      </c>
      <c r="E116" s="1035"/>
      <c r="F116" s="1035"/>
      <c r="G116" s="1036"/>
      <c r="H116" s="1217"/>
      <c r="I116" s="1036"/>
      <c r="J116" s="1036"/>
      <c r="K116" s="1048"/>
    </row>
    <row r="117" spans="1:11" s="27" customFormat="1" ht="30" customHeight="1" x14ac:dyDescent="0.2">
      <c r="A117" s="663"/>
      <c r="B117" s="438"/>
      <c r="C117" s="424">
        <v>2540</v>
      </c>
      <c r="D117" s="142" t="s">
        <v>250</v>
      </c>
      <c r="E117" s="667">
        <v>69086</v>
      </c>
      <c r="F117" s="1267">
        <v>69086</v>
      </c>
      <c r="G117" s="1268">
        <f t="shared" si="0"/>
        <v>100</v>
      </c>
      <c r="H117" s="1269">
        <v>79000</v>
      </c>
      <c r="I117" s="1268">
        <f t="shared" ref="I117" si="24">SUM(H117/F117*100)</f>
        <v>114.35023014793155</v>
      </c>
      <c r="J117" s="1268">
        <f t="shared" ref="J117" si="25">SUM(H117/E117*100)</f>
        <v>114.35023014793155</v>
      </c>
      <c r="K117" s="1011"/>
    </row>
    <row r="118" spans="1:11" s="27" customFormat="1" ht="12.75" customHeight="1" x14ac:dyDescent="0.2">
      <c r="A118" s="663"/>
      <c r="B118" s="1159">
        <v>80117</v>
      </c>
      <c r="C118" s="1021"/>
      <c r="D118" s="861" t="s">
        <v>247</v>
      </c>
      <c r="E118" s="1425">
        <f>SUM(E119+E139)</f>
        <v>1662493</v>
      </c>
      <c r="F118" s="1425">
        <f>SUM(F119+F139)</f>
        <v>1662493</v>
      </c>
      <c r="G118" s="1062">
        <f t="shared" si="0"/>
        <v>100</v>
      </c>
      <c r="H118" s="1425">
        <f>SUM(H119+H139)</f>
        <v>1708680</v>
      </c>
      <c r="I118" s="1062">
        <f t="shared" ref="I118:I137" si="26">SUM(H118/F118*100)</f>
        <v>102.77817711112166</v>
      </c>
      <c r="J118" s="1062">
        <f t="shared" ref="J118:J137" si="27">SUM(H118/E118*100)</f>
        <v>102.77817711112166</v>
      </c>
      <c r="K118" s="1063"/>
    </row>
    <row r="119" spans="1:11" s="27" customFormat="1" ht="12.75" customHeight="1" x14ac:dyDescent="0.2">
      <c r="A119" s="663"/>
      <c r="B119" s="438"/>
      <c r="C119" s="1034"/>
      <c r="D119" s="1037" t="s">
        <v>135</v>
      </c>
      <c r="E119" s="1084">
        <f t="shared" ref="E119:F119" si="28">SUM(E120:E137)</f>
        <v>1571193</v>
      </c>
      <c r="F119" s="1084">
        <f t="shared" si="28"/>
        <v>1571193</v>
      </c>
      <c r="G119" s="1062">
        <f t="shared" si="0"/>
        <v>100</v>
      </c>
      <c r="H119" s="1061">
        <f>SUM(H120:H138)</f>
        <v>1600233</v>
      </c>
      <c r="I119" s="1062">
        <f t="shared" si="26"/>
        <v>101.84827707353583</v>
      </c>
      <c r="J119" s="1062">
        <f t="shared" si="27"/>
        <v>101.84827707353583</v>
      </c>
      <c r="K119" s="1048"/>
    </row>
    <row r="120" spans="1:11" s="27" customFormat="1" ht="12.75" customHeight="1" x14ac:dyDescent="0.2">
      <c r="A120" s="663"/>
      <c r="B120" s="438"/>
      <c r="C120" s="706">
        <v>3020</v>
      </c>
      <c r="D120" s="1428" t="s">
        <v>37</v>
      </c>
      <c r="E120" s="729">
        <v>2076</v>
      </c>
      <c r="F120" s="729">
        <v>2076</v>
      </c>
      <c r="G120" s="426">
        <f t="shared" ref="G120:G137" si="29">SUM(F120/E120*100)</f>
        <v>100</v>
      </c>
      <c r="H120" s="734">
        <v>1587</v>
      </c>
      <c r="I120" s="426">
        <f t="shared" si="26"/>
        <v>76.445086705202314</v>
      </c>
      <c r="J120" s="426">
        <f t="shared" si="27"/>
        <v>76.445086705202314</v>
      </c>
      <c r="K120" s="730"/>
    </row>
    <row r="121" spans="1:11" s="27" customFormat="1" ht="12.75" customHeight="1" x14ac:dyDescent="0.2">
      <c r="A121" s="663"/>
      <c r="B121" s="438"/>
      <c r="C121" s="437">
        <v>4010</v>
      </c>
      <c r="D121" s="397" t="s">
        <v>39</v>
      </c>
      <c r="E121" s="659">
        <v>1024674</v>
      </c>
      <c r="F121" s="659">
        <v>1024674</v>
      </c>
      <c r="G121" s="654">
        <f t="shared" si="29"/>
        <v>100</v>
      </c>
      <c r="H121" s="660">
        <v>1028882</v>
      </c>
      <c r="I121" s="654">
        <f t="shared" si="26"/>
        <v>100.41066719756722</v>
      </c>
      <c r="J121" s="654">
        <f t="shared" si="27"/>
        <v>100.41066719756722</v>
      </c>
      <c r="K121" s="668"/>
    </row>
    <row r="122" spans="1:11" s="27" customFormat="1" ht="12.75" customHeight="1" x14ac:dyDescent="0.2">
      <c r="A122" s="663"/>
      <c r="B122" s="438"/>
      <c r="C122" s="437">
        <v>4040</v>
      </c>
      <c r="D122" s="397" t="s">
        <v>41</v>
      </c>
      <c r="E122" s="659">
        <v>74939</v>
      </c>
      <c r="F122" s="659">
        <v>74939</v>
      </c>
      <c r="G122" s="654">
        <f t="shared" si="29"/>
        <v>100</v>
      </c>
      <c r="H122" s="660">
        <v>80215</v>
      </c>
      <c r="I122" s="654">
        <f t="shared" si="26"/>
        <v>107.04039285285364</v>
      </c>
      <c r="J122" s="654">
        <f t="shared" si="27"/>
        <v>107.04039285285364</v>
      </c>
      <c r="K122" s="668"/>
    </row>
    <row r="123" spans="1:11" s="27" customFormat="1" ht="12.75" customHeight="1" x14ac:dyDescent="0.2">
      <c r="A123" s="663"/>
      <c r="B123" s="438"/>
      <c r="C123" s="437">
        <v>4110</v>
      </c>
      <c r="D123" s="397" t="s">
        <v>42</v>
      </c>
      <c r="E123" s="659">
        <v>186674</v>
      </c>
      <c r="F123" s="659">
        <v>186674</v>
      </c>
      <c r="G123" s="654">
        <f t="shared" si="29"/>
        <v>100</v>
      </c>
      <c r="H123" s="660">
        <v>190654</v>
      </c>
      <c r="I123" s="654">
        <f t="shared" si="26"/>
        <v>102.13205909767831</v>
      </c>
      <c r="J123" s="654">
        <f t="shared" si="27"/>
        <v>102.13205909767831</v>
      </c>
      <c r="K123" s="668"/>
    </row>
    <row r="124" spans="1:11" s="27" customFormat="1" ht="26.45" customHeight="1" x14ac:dyDescent="0.2">
      <c r="A124" s="663"/>
      <c r="B124" s="438"/>
      <c r="C124" s="437">
        <v>4120</v>
      </c>
      <c r="D124" s="169" t="s">
        <v>270</v>
      </c>
      <c r="E124" s="659">
        <v>26720</v>
      </c>
      <c r="F124" s="659">
        <v>26720</v>
      </c>
      <c r="G124" s="654">
        <f t="shared" si="29"/>
        <v>100</v>
      </c>
      <c r="H124" s="660">
        <v>27173</v>
      </c>
      <c r="I124" s="654">
        <f t="shared" si="26"/>
        <v>101.69535928143713</v>
      </c>
      <c r="J124" s="654">
        <f t="shared" si="27"/>
        <v>101.69535928143713</v>
      </c>
      <c r="K124" s="668"/>
    </row>
    <row r="125" spans="1:11" s="27" customFormat="1" ht="12.75" customHeight="1" x14ac:dyDescent="0.2">
      <c r="A125" s="663"/>
      <c r="B125" s="438"/>
      <c r="C125" s="437">
        <v>4170</v>
      </c>
      <c r="D125" s="397" t="s">
        <v>45</v>
      </c>
      <c r="E125" s="659">
        <v>28313</v>
      </c>
      <c r="F125" s="659">
        <v>28313</v>
      </c>
      <c r="G125" s="654">
        <f t="shared" si="29"/>
        <v>100</v>
      </c>
      <c r="H125" s="660">
        <v>2625</v>
      </c>
      <c r="I125" s="654">
        <f t="shared" si="26"/>
        <v>9.2713594461907949</v>
      </c>
      <c r="J125" s="654">
        <f t="shared" si="27"/>
        <v>9.2713594461907949</v>
      </c>
      <c r="K125" s="668"/>
    </row>
    <row r="126" spans="1:11" s="27" customFormat="1" ht="12.75" customHeight="1" x14ac:dyDescent="0.2">
      <c r="A126" s="663"/>
      <c r="B126" s="438"/>
      <c r="C126" s="437">
        <v>4210</v>
      </c>
      <c r="D126" s="397" t="s">
        <v>31</v>
      </c>
      <c r="E126" s="659">
        <v>29111</v>
      </c>
      <c r="F126" s="659">
        <v>29111</v>
      </c>
      <c r="G126" s="654">
        <f t="shared" si="29"/>
        <v>100</v>
      </c>
      <c r="H126" s="660">
        <v>63717</v>
      </c>
      <c r="I126" s="654">
        <f t="shared" si="26"/>
        <v>218.87602624437497</v>
      </c>
      <c r="J126" s="654">
        <f t="shared" si="27"/>
        <v>218.87602624437497</v>
      </c>
      <c r="K126" s="668"/>
    </row>
    <row r="127" spans="1:11" s="27" customFormat="1" ht="12.75" customHeight="1" x14ac:dyDescent="0.2">
      <c r="A127" s="663"/>
      <c r="B127" s="438"/>
      <c r="C127" s="437">
        <v>4240</v>
      </c>
      <c r="D127" s="397" t="s">
        <v>80</v>
      </c>
      <c r="E127" s="659">
        <v>450</v>
      </c>
      <c r="F127" s="659">
        <v>450</v>
      </c>
      <c r="G127" s="654">
        <f t="shared" si="29"/>
        <v>100</v>
      </c>
      <c r="H127" s="660">
        <v>1925</v>
      </c>
      <c r="I127" s="654">
        <f t="shared" si="26"/>
        <v>427.77777777777777</v>
      </c>
      <c r="J127" s="654">
        <f t="shared" si="27"/>
        <v>427.77777777777777</v>
      </c>
      <c r="K127" s="668"/>
    </row>
    <row r="128" spans="1:11" s="27" customFormat="1" ht="12.75" customHeight="1" x14ac:dyDescent="0.2">
      <c r="A128" s="663"/>
      <c r="B128" s="438"/>
      <c r="C128" s="437">
        <v>4260</v>
      </c>
      <c r="D128" s="397" t="s">
        <v>46</v>
      </c>
      <c r="E128" s="659">
        <v>85625</v>
      </c>
      <c r="F128" s="659">
        <v>85625</v>
      </c>
      <c r="G128" s="654">
        <f t="shared" si="29"/>
        <v>100</v>
      </c>
      <c r="H128" s="660">
        <v>82670</v>
      </c>
      <c r="I128" s="654">
        <f t="shared" si="26"/>
        <v>96.548905109489041</v>
      </c>
      <c r="J128" s="654">
        <f t="shared" si="27"/>
        <v>96.548905109489041</v>
      </c>
      <c r="K128" s="668"/>
    </row>
    <row r="129" spans="1:11" s="27" customFormat="1" ht="12.75" customHeight="1" x14ac:dyDescent="0.2">
      <c r="A129" s="663"/>
      <c r="B129" s="438"/>
      <c r="C129" s="437">
        <v>4270</v>
      </c>
      <c r="D129" s="397" t="s">
        <v>47</v>
      </c>
      <c r="E129" s="659">
        <v>32318</v>
      </c>
      <c r="F129" s="659">
        <v>32318</v>
      </c>
      <c r="G129" s="654">
        <f t="shared" si="29"/>
        <v>100</v>
      </c>
      <c r="H129" s="660">
        <v>20072</v>
      </c>
      <c r="I129" s="654">
        <f t="shared" si="26"/>
        <v>62.107803700724048</v>
      </c>
      <c r="J129" s="654">
        <f t="shared" si="27"/>
        <v>62.107803700724048</v>
      </c>
      <c r="K129" s="668"/>
    </row>
    <row r="130" spans="1:11" s="27" customFormat="1" ht="12.75" customHeight="1" x14ac:dyDescent="0.2">
      <c r="A130" s="663"/>
      <c r="B130" s="438"/>
      <c r="C130" s="437">
        <v>4280</v>
      </c>
      <c r="D130" s="397" t="s">
        <v>48</v>
      </c>
      <c r="E130" s="659">
        <v>950</v>
      </c>
      <c r="F130" s="659">
        <v>950</v>
      </c>
      <c r="G130" s="654">
        <f t="shared" si="29"/>
        <v>100</v>
      </c>
      <c r="H130" s="660">
        <v>1925</v>
      </c>
      <c r="I130" s="654">
        <f t="shared" si="26"/>
        <v>202.63157894736841</v>
      </c>
      <c r="J130" s="654">
        <f t="shared" si="27"/>
        <v>202.63157894736841</v>
      </c>
      <c r="K130" s="668"/>
    </row>
    <row r="131" spans="1:11" s="27" customFormat="1" ht="12.75" customHeight="1" x14ac:dyDescent="0.2">
      <c r="A131" s="663"/>
      <c r="B131" s="438"/>
      <c r="C131" s="437">
        <v>4300</v>
      </c>
      <c r="D131" s="732" t="s">
        <v>22</v>
      </c>
      <c r="E131" s="659">
        <v>28568</v>
      </c>
      <c r="F131" s="659">
        <v>28568</v>
      </c>
      <c r="G131" s="654">
        <f t="shared" si="29"/>
        <v>100</v>
      </c>
      <c r="H131" s="660">
        <v>33403</v>
      </c>
      <c r="I131" s="654">
        <f t="shared" si="26"/>
        <v>116.92453094371325</v>
      </c>
      <c r="J131" s="654">
        <f t="shared" si="27"/>
        <v>116.92453094371325</v>
      </c>
      <c r="K131" s="668"/>
    </row>
    <row r="132" spans="1:11" s="27" customFormat="1" ht="12.75" customHeight="1" x14ac:dyDescent="0.2">
      <c r="A132" s="663"/>
      <c r="B132" s="438"/>
      <c r="C132" s="437">
        <v>4360</v>
      </c>
      <c r="D132" s="732" t="s">
        <v>217</v>
      </c>
      <c r="E132" s="659">
        <v>2885</v>
      </c>
      <c r="F132" s="659">
        <v>2885</v>
      </c>
      <c r="G132" s="654">
        <f t="shared" si="29"/>
        <v>100</v>
      </c>
      <c r="H132" s="660">
        <v>2800</v>
      </c>
      <c r="I132" s="654">
        <f t="shared" si="26"/>
        <v>97.053726169844026</v>
      </c>
      <c r="J132" s="654">
        <f t="shared" si="27"/>
        <v>97.053726169844026</v>
      </c>
      <c r="K132" s="668"/>
    </row>
    <row r="133" spans="1:11" s="27" customFormat="1" ht="28.15" customHeight="1" x14ac:dyDescent="0.2">
      <c r="A133" s="663"/>
      <c r="B133" s="438"/>
      <c r="C133" s="168">
        <v>4390</v>
      </c>
      <c r="D133" s="175" t="s">
        <v>52</v>
      </c>
      <c r="E133" s="659"/>
      <c r="F133" s="659"/>
      <c r="G133" s="1170" t="e">
        <f t="shared" si="29"/>
        <v>#DIV/0!</v>
      </c>
      <c r="H133" s="660">
        <v>1750</v>
      </c>
      <c r="I133" s="1170" t="e">
        <f t="shared" si="26"/>
        <v>#DIV/0!</v>
      </c>
      <c r="J133" s="1170" t="e">
        <f t="shared" si="27"/>
        <v>#DIV/0!</v>
      </c>
      <c r="K133" s="668"/>
    </row>
    <row r="134" spans="1:11" s="27" customFormat="1" ht="12.75" customHeight="1" x14ac:dyDescent="0.2">
      <c r="A134" s="663"/>
      <c r="B134" s="438"/>
      <c r="C134" s="437">
        <v>4410</v>
      </c>
      <c r="D134" s="397" t="s">
        <v>54</v>
      </c>
      <c r="E134" s="659">
        <v>630</v>
      </c>
      <c r="F134" s="659">
        <v>630</v>
      </c>
      <c r="G134" s="654">
        <f t="shared" si="29"/>
        <v>100</v>
      </c>
      <c r="H134" s="660">
        <v>1575</v>
      </c>
      <c r="I134" s="654">
        <f t="shared" si="26"/>
        <v>250</v>
      </c>
      <c r="J134" s="654">
        <f t="shared" si="27"/>
        <v>250</v>
      </c>
      <c r="K134" s="668"/>
    </row>
    <row r="135" spans="1:11" s="27" customFormat="1" ht="12.75" customHeight="1" x14ac:dyDescent="0.2">
      <c r="A135" s="663"/>
      <c r="B135" s="1903"/>
      <c r="C135" s="437">
        <v>4440</v>
      </c>
      <c r="D135" s="397" t="s">
        <v>55</v>
      </c>
      <c r="E135" s="659">
        <v>45838</v>
      </c>
      <c r="F135" s="659">
        <v>45838</v>
      </c>
      <c r="G135" s="654">
        <f t="shared" si="29"/>
        <v>100</v>
      </c>
      <c r="H135" s="660">
        <v>39648</v>
      </c>
      <c r="I135" s="654">
        <f t="shared" si="26"/>
        <v>86.495920415375892</v>
      </c>
      <c r="J135" s="654">
        <f t="shared" si="27"/>
        <v>86.495920415375892</v>
      </c>
      <c r="K135" s="668"/>
    </row>
    <row r="136" spans="1:11" s="27" customFormat="1" ht="12.75" customHeight="1" x14ac:dyDescent="0.2">
      <c r="A136" s="663"/>
      <c r="B136" s="1903"/>
      <c r="C136" s="1709">
        <v>4480</v>
      </c>
      <c r="D136" s="1830" t="s">
        <v>56</v>
      </c>
      <c r="E136" s="1899">
        <v>292</v>
      </c>
      <c r="F136" s="1899">
        <v>292</v>
      </c>
      <c r="G136" s="1710">
        <f t="shared" si="29"/>
        <v>100</v>
      </c>
      <c r="H136" s="1697">
        <v>455</v>
      </c>
      <c r="I136" s="1710">
        <f t="shared" si="26"/>
        <v>155.82191780821915</v>
      </c>
      <c r="J136" s="1710">
        <f t="shared" si="27"/>
        <v>155.82191780821915</v>
      </c>
      <c r="K136" s="1695"/>
    </row>
    <row r="137" spans="1:11" s="27" customFormat="1" ht="12.75" customHeight="1" x14ac:dyDescent="0.2">
      <c r="A137" s="663"/>
      <c r="B137" s="1903"/>
      <c r="C137" s="1709">
        <v>4700</v>
      </c>
      <c r="D137" s="1698" t="s">
        <v>60</v>
      </c>
      <c r="E137" s="1899">
        <v>1130</v>
      </c>
      <c r="F137" s="1899">
        <v>1130</v>
      </c>
      <c r="G137" s="1710">
        <f t="shared" si="29"/>
        <v>100</v>
      </c>
      <c r="H137" s="1697">
        <v>2520</v>
      </c>
      <c r="I137" s="1710">
        <f t="shared" si="26"/>
        <v>223.00884955752213</v>
      </c>
      <c r="J137" s="1710">
        <f t="shared" si="27"/>
        <v>223.00884955752213</v>
      </c>
      <c r="K137" s="1695"/>
    </row>
    <row r="138" spans="1:11" s="27" customFormat="1" ht="31.5" customHeight="1" x14ac:dyDescent="0.2">
      <c r="A138" s="663"/>
      <c r="B138" s="1903"/>
      <c r="C138" s="2047">
        <v>4710</v>
      </c>
      <c r="D138" s="1946" t="s">
        <v>297</v>
      </c>
      <c r="E138" s="2128"/>
      <c r="F138" s="2128"/>
      <c r="G138" s="2129"/>
      <c r="H138" s="2130">
        <v>16637</v>
      </c>
      <c r="I138" s="2129"/>
      <c r="J138" s="2129"/>
      <c r="K138" s="2131"/>
    </row>
    <row r="139" spans="1:11" s="27" customFormat="1" ht="12.75" customHeight="1" x14ac:dyDescent="0.2">
      <c r="A139" s="663"/>
      <c r="B139" s="438"/>
      <c r="C139" s="1034"/>
      <c r="D139" s="1047" t="s">
        <v>128</v>
      </c>
      <c r="E139" s="1035">
        <f>SUM(E140:E144)</f>
        <v>91300</v>
      </c>
      <c r="F139" s="1035">
        <f>SUM(F140:F144)</f>
        <v>91300</v>
      </c>
      <c r="G139" s="1646">
        <f t="shared" si="0"/>
        <v>100</v>
      </c>
      <c r="H139" s="1035">
        <f>SUM(H140:H144)</f>
        <v>108447</v>
      </c>
      <c r="I139" s="654">
        <f t="shared" ref="I139" si="30">SUM(H139/F139*100)</f>
        <v>118.78094194961666</v>
      </c>
      <c r="J139" s="654">
        <f t="shared" ref="J139" si="31">SUM(H139/E139*100)</f>
        <v>118.78094194961666</v>
      </c>
      <c r="K139" s="1048"/>
    </row>
    <row r="140" spans="1:11" s="27" customFormat="1" ht="59.45" customHeight="1" x14ac:dyDescent="0.2">
      <c r="A140" s="1216"/>
      <c r="B140" s="1907"/>
      <c r="C140" s="2195">
        <v>2320</v>
      </c>
      <c r="D140" s="2196" t="s">
        <v>155</v>
      </c>
      <c r="E140" s="2197">
        <v>85000</v>
      </c>
      <c r="F140" s="2197">
        <v>85000</v>
      </c>
      <c r="G140" s="2198">
        <f t="shared" si="0"/>
        <v>100</v>
      </c>
      <c r="H140" s="2199">
        <v>76000</v>
      </c>
      <c r="I140" s="2198">
        <f t="shared" ref="I140:I144" si="32">SUM(H140/F140*100)</f>
        <v>89.411764705882362</v>
      </c>
      <c r="J140" s="2198">
        <f t="shared" ref="J140:J144" si="33">SUM(H140/E140*100)</f>
        <v>89.411764705882362</v>
      </c>
      <c r="K140" s="2160"/>
    </row>
    <row r="141" spans="1:11" s="27" customFormat="1" ht="13.9" customHeight="1" x14ac:dyDescent="0.2">
      <c r="A141" s="663"/>
      <c r="B141" s="1903"/>
      <c r="C141" s="706">
        <v>4010</v>
      </c>
      <c r="D141" s="1358" t="s">
        <v>39</v>
      </c>
      <c r="E141" s="729">
        <v>1300</v>
      </c>
      <c r="F141" s="729">
        <v>1300</v>
      </c>
      <c r="G141" s="426">
        <f t="shared" ref="G141:G143" si="34">SUM(F141/E141*100)</f>
        <v>100</v>
      </c>
      <c r="H141" s="734">
        <v>22941</v>
      </c>
      <c r="I141" s="426">
        <f t="shared" si="32"/>
        <v>1764.6923076923076</v>
      </c>
      <c r="J141" s="426">
        <f t="shared" si="33"/>
        <v>1764.6923076923076</v>
      </c>
      <c r="K141" s="730"/>
    </row>
    <row r="142" spans="1:11" s="27" customFormat="1" ht="18.600000000000001" customHeight="1" x14ac:dyDescent="0.2">
      <c r="A142" s="663"/>
      <c r="B142" s="438"/>
      <c r="C142" s="437">
        <v>4110</v>
      </c>
      <c r="D142" s="397" t="s">
        <v>42</v>
      </c>
      <c r="E142" s="659"/>
      <c r="F142" s="1899"/>
      <c r="G142" s="2120" t="e">
        <f t="shared" si="34"/>
        <v>#DIV/0!</v>
      </c>
      <c r="H142" s="1697">
        <v>3944</v>
      </c>
      <c r="I142" s="2120" t="e">
        <f t="shared" si="32"/>
        <v>#DIV/0!</v>
      </c>
      <c r="J142" s="1170" t="e">
        <f t="shared" si="33"/>
        <v>#DIV/0!</v>
      </c>
      <c r="K142" s="668"/>
    </row>
    <row r="143" spans="1:11" s="27" customFormat="1" ht="31.9" customHeight="1" x14ac:dyDescent="0.2">
      <c r="A143" s="663"/>
      <c r="B143" s="438"/>
      <c r="C143" s="1471">
        <v>4120</v>
      </c>
      <c r="D143" s="1484" t="s">
        <v>270</v>
      </c>
      <c r="E143" s="1473"/>
      <c r="F143" s="1899"/>
      <c r="G143" s="2120" t="e">
        <f t="shared" si="34"/>
        <v>#DIV/0!</v>
      </c>
      <c r="H143" s="1697">
        <v>562</v>
      </c>
      <c r="I143" s="2120" t="e">
        <f t="shared" si="32"/>
        <v>#DIV/0!</v>
      </c>
      <c r="J143" s="1475" t="e">
        <f t="shared" si="33"/>
        <v>#DIV/0!</v>
      </c>
      <c r="K143" s="1476"/>
    </row>
    <row r="144" spans="1:11" s="27" customFormat="1" ht="19.899999999999999" customHeight="1" x14ac:dyDescent="0.2">
      <c r="A144" s="663"/>
      <c r="B144" s="438"/>
      <c r="C144" s="1647">
        <v>4170</v>
      </c>
      <c r="D144" s="1648" t="s">
        <v>45</v>
      </c>
      <c r="E144" s="1654">
        <v>5000</v>
      </c>
      <c r="F144" s="2124">
        <v>5000</v>
      </c>
      <c r="G144" s="2125">
        <f t="shared" si="0"/>
        <v>100</v>
      </c>
      <c r="H144" s="2126">
        <v>5000</v>
      </c>
      <c r="I144" s="2125">
        <f t="shared" si="32"/>
        <v>100</v>
      </c>
      <c r="J144" s="1655">
        <f t="shared" si="33"/>
        <v>100</v>
      </c>
      <c r="K144" s="1656"/>
    </row>
    <row r="145" spans="1:11" s="25" customFormat="1" ht="15" customHeight="1" x14ac:dyDescent="0.2">
      <c r="A145" s="630"/>
      <c r="B145" s="422">
        <v>80120</v>
      </c>
      <c r="C145" s="422"/>
      <c r="D145" s="423" t="s">
        <v>130</v>
      </c>
      <c r="E145" s="690">
        <f>SUM(E146+E174+E167+E196)</f>
        <v>4511207</v>
      </c>
      <c r="F145" s="690">
        <f>SUM(F146+F174+F167+F196)</f>
        <v>4511207</v>
      </c>
      <c r="G145" s="690">
        <f t="shared" si="0"/>
        <v>100</v>
      </c>
      <c r="H145" s="691">
        <f>SUM(H146+H174+H167+H196)</f>
        <v>5101998</v>
      </c>
      <c r="I145" s="428">
        <f t="shared" si="1"/>
        <v>113.09607384453872</v>
      </c>
      <c r="J145" s="867">
        <f t="shared" si="2"/>
        <v>113.09607384453872</v>
      </c>
      <c r="K145" s="869"/>
    </row>
    <row r="146" spans="1:11" s="26" customFormat="1" ht="15" customHeight="1" x14ac:dyDescent="0.2">
      <c r="A146" s="653"/>
      <c r="B146" s="447"/>
      <c r="C146" s="448"/>
      <c r="D146" s="423" t="s">
        <v>131</v>
      </c>
      <c r="E146" s="692">
        <f>SUM(E147:E164)</f>
        <v>2338929</v>
      </c>
      <c r="F146" s="692">
        <f>SUM(F147:F164)</f>
        <v>2338929</v>
      </c>
      <c r="G146" s="690">
        <f t="shared" si="0"/>
        <v>100</v>
      </c>
      <c r="H146" s="427">
        <f>SUM(H147:H166)</f>
        <v>2895040</v>
      </c>
      <c r="I146" s="428">
        <f t="shared" si="1"/>
        <v>123.77630958442944</v>
      </c>
      <c r="J146" s="867">
        <f t="shared" si="2"/>
        <v>123.77630958442944</v>
      </c>
      <c r="K146" s="868"/>
    </row>
    <row r="147" spans="1:11" ht="12.75" customHeight="1" x14ac:dyDescent="0.2">
      <c r="A147" s="653"/>
      <c r="B147" s="424"/>
      <c r="C147" s="425">
        <v>3020</v>
      </c>
      <c r="D147" s="227" t="s">
        <v>37</v>
      </c>
      <c r="E147" s="657">
        <v>2600</v>
      </c>
      <c r="F147" s="657">
        <v>2600</v>
      </c>
      <c r="G147" s="433">
        <f t="shared" si="0"/>
        <v>100</v>
      </c>
      <c r="H147" s="658">
        <v>2600</v>
      </c>
      <c r="I147" s="433">
        <f t="shared" si="1"/>
        <v>100</v>
      </c>
      <c r="J147" s="836">
        <f t="shared" si="2"/>
        <v>100</v>
      </c>
      <c r="K147" s="837"/>
    </row>
    <row r="148" spans="1:11" ht="12.75" customHeight="1" x14ac:dyDescent="0.2">
      <c r="A148" s="653"/>
      <c r="B148" s="424"/>
      <c r="C148" s="437">
        <v>4010</v>
      </c>
      <c r="D148" s="397" t="s">
        <v>39</v>
      </c>
      <c r="E148" s="659">
        <v>1518601</v>
      </c>
      <c r="F148" s="659">
        <v>1518601</v>
      </c>
      <c r="G148" s="654">
        <f t="shared" si="0"/>
        <v>100</v>
      </c>
      <c r="H148" s="660">
        <v>1593300</v>
      </c>
      <c r="I148" s="654">
        <f t="shared" si="1"/>
        <v>104.91893525685812</v>
      </c>
      <c r="J148" s="654">
        <f t="shared" si="2"/>
        <v>104.91893525685812</v>
      </c>
      <c r="K148" s="668"/>
    </row>
    <row r="149" spans="1:11" ht="12.75" customHeight="1" x14ac:dyDescent="0.2">
      <c r="A149" s="653"/>
      <c r="B149" s="424"/>
      <c r="C149" s="437">
        <v>4040</v>
      </c>
      <c r="D149" s="397" t="s">
        <v>41</v>
      </c>
      <c r="E149" s="659">
        <v>97616</v>
      </c>
      <c r="F149" s="659">
        <v>97616</v>
      </c>
      <c r="G149" s="654">
        <f t="shared" si="0"/>
        <v>100</v>
      </c>
      <c r="H149" s="660">
        <v>130000</v>
      </c>
      <c r="I149" s="654">
        <f t="shared" si="1"/>
        <v>133.1748893623996</v>
      </c>
      <c r="J149" s="654">
        <f t="shared" si="2"/>
        <v>133.1748893623996</v>
      </c>
      <c r="K149" s="668"/>
    </row>
    <row r="150" spans="1:11" ht="12.75" customHeight="1" x14ac:dyDescent="0.2">
      <c r="A150" s="653"/>
      <c r="B150" s="424"/>
      <c r="C150" s="437">
        <v>4110</v>
      </c>
      <c r="D150" s="397" t="s">
        <v>42</v>
      </c>
      <c r="E150" s="659">
        <v>278026</v>
      </c>
      <c r="F150" s="659">
        <v>278026</v>
      </c>
      <c r="G150" s="654">
        <f t="shared" si="0"/>
        <v>100</v>
      </c>
      <c r="H150" s="660">
        <v>288000</v>
      </c>
      <c r="I150" s="654">
        <f t="shared" si="1"/>
        <v>103.58743426873747</v>
      </c>
      <c r="J150" s="654">
        <f t="shared" si="2"/>
        <v>103.58743426873747</v>
      </c>
      <c r="K150" s="668"/>
    </row>
    <row r="151" spans="1:11" ht="31.9" customHeight="1" x14ac:dyDescent="0.2">
      <c r="A151" s="653"/>
      <c r="B151" s="424"/>
      <c r="C151" s="437">
        <v>4120</v>
      </c>
      <c r="D151" s="169" t="s">
        <v>270</v>
      </c>
      <c r="E151" s="659">
        <v>39589</v>
      </c>
      <c r="F151" s="659">
        <v>39589</v>
      </c>
      <c r="G151" s="654">
        <f t="shared" si="0"/>
        <v>100</v>
      </c>
      <c r="H151" s="660">
        <v>41000</v>
      </c>
      <c r="I151" s="654">
        <f t="shared" si="1"/>
        <v>103.56412134683876</v>
      </c>
      <c r="J151" s="654">
        <f t="shared" si="2"/>
        <v>103.56412134683876</v>
      </c>
      <c r="K151" s="668"/>
    </row>
    <row r="152" spans="1:11" ht="30" customHeight="1" x14ac:dyDescent="0.2">
      <c r="A152" s="653"/>
      <c r="B152" s="424"/>
      <c r="C152" s="437">
        <v>4140</v>
      </c>
      <c r="D152" s="169" t="s">
        <v>44</v>
      </c>
      <c r="E152" s="659">
        <v>1000</v>
      </c>
      <c r="F152" s="659">
        <v>1000</v>
      </c>
      <c r="G152" s="654">
        <f t="shared" si="0"/>
        <v>100</v>
      </c>
      <c r="H152" s="660">
        <v>1000</v>
      </c>
      <c r="I152" s="654">
        <f t="shared" si="1"/>
        <v>100</v>
      </c>
      <c r="J152" s="654">
        <f t="shared" si="2"/>
        <v>100</v>
      </c>
      <c r="K152" s="668"/>
    </row>
    <row r="153" spans="1:11" ht="12.75" customHeight="1" x14ac:dyDescent="0.2">
      <c r="A153" s="653"/>
      <c r="B153" s="424"/>
      <c r="C153" s="437">
        <v>4170</v>
      </c>
      <c r="D153" s="397" t="s">
        <v>45</v>
      </c>
      <c r="E153" s="659">
        <v>2000</v>
      </c>
      <c r="F153" s="659">
        <v>2000</v>
      </c>
      <c r="G153" s="654">
        <f t="shared" si="0"/>
        <v>100</v>
      </c>
      <c r="H153" s="660">
        <v>0</v>
      </c>
      <c r="I153" s="654">
        <f t="shared" si="1"/>
        <v>0</v>
      </c>
      <c r="J153" s="654">
        <f t="shared" si="2"/>
        <v>0</v>
      </c>
      <c r="K153" s="668"/>
    </row>
    <row r="154" spans="1:11" ht="12.75" customHeight="1" x14ac:dyDescent="0.2">
      <c r="A154" s="653"/>
      <c r="B154" s="424"/>
      <c r="C154" s="437">
        <v>4210</v>
      </c>
      <c r="D154" s="397" t="s">
        <v>31</v>
      </c>
      <c r="E154" s="659">
        <v>55000</v>
      </c>
      <c r="F154" s="659">
        <v>55000</v>
      </c>
      <c r="G154" s="654">
        <f t="shared" si="0"/>
        <v>100</v>
      </c>
      <c r="H154" s="660">
        <v>58000</v>
      </c>
      <c r="I154" s="654">
        <f t="shared" si="1"/>
        <v>105.45454545454544</v>
      </c>
      <c r="J154" s="654">
        <f t="shared" si="2"/>
        <v>105.45454545454544</v>
      </c>
      <c r="K154" s="668"/>
    </row>
    <row r="155" spans="1:11" ht="12.75" hidden="1" customHeight="1" x14ac:dyDescent="0.2">
      <c r="A155" s="653"/>
      <c r="B155" s="424"/>
      <c r="C155" s="437">
        <v>4240</v>
      </c>
      <c r="D155" s="397" t="s">
        <v>80</v>
      </c>
      <c r="E155" s="659"/>
      <c r="F155" s="659"/>
      <c r="G155" s="654" t="e">
        <f t="shared" si="0"/>
        <v>#DIV/0!</v>
      </c>
      <c r="H155" s="660"/>
      <c r="I155" s="654" t="e">
        <f t="shared" si="1"/>
        <v>#DIV/0!</v>
      </c>
      <c r="J155" s="654" t="e">
        <f t="shared" si="2"/>
        <v>#DIV/0!</v>
      </c>
      <c r="K155" s="668"/>
    </row>
    <row r="156" spans="1:11" ht="12.75" customHeight="1" x14ac:dyDescent="0.2">
      <c r="A156" s="653"/>
      <c r="B156" s="424"/>
      <c r="C156" s="437">
        <v>4260</v>
      </c>
      <c r="D156" s="397" t="s">
        <v>46</v>
      </c>
      <c r="E156" s="659">
        <v>123040</v>
      </c>
      <c r="F156" s="659">
        <v>123040</v>
      </c>
      <c r="G156" s="654">
        <f t="shared" si="0"/>
        <v>100</v>
      </c>
      <c r="H156" s="660">
        <v>123040</v>
      </c>
      <c r="I156" s="654">
        <f t="shared" si="1"/>
        <v>100</v>
      </c>
      <c r="J156" s="654">
        <f t="shared" si="2"/>
        <v>100</v>
      </c>
      <c r="K156" s="668"/>
    </row>
    <row r="157" spans="1:11" ht="12.75" customHeight="1" x14ac:dyDescent="0.2">
      <c r="A157" s="653"/>
      <c r="B157" s="424"/>
      <c r="C157" s="437">
        <v>4270</v>
      </c>
      <c r="D157" s="397" t="s">
        <v>47</v>
      </c>
      <c r="E157" s="659">
        <v>113450</v>
      </c>
      <c r="F157" s="659">
        <v>113450</v>
      </c>
      <c r="G157" s="654">
        <f t="shared" si="0"/>
        <v>100</v>
      </c>
      <c r="H157" s="660">
        <v>83700</v>
      </c>
      <c r="I157" s="654">
        <f t="shared" si="1"/>
        <v>73.776994270603794</v>
      </c>
      <c r="J157" s="654">
        <f t="shared" si="2"/>
        <v>73.776994270603794</v>
      </c>
      <c r="K157" s="668"/>
    </row>
    <row r="158" spans="1:11" ht="12.75" customHeight="1" x14ac:dyDescent="0.2">
      <c r="A158" s="653"/>
      <c r="B158" s="424"/>
      <c r="C158" s="437">
        <v>4280</v>
      </c>
      <c r="D158" s="397" t="s">
        <v>48</v>
      </c>
      <c r="E158" s="659">
        <v>2400</v>
      </c>
      <c r="F158" s="659">
        <v>2400</v>
      </c>
      <c r="G158" s="654">
        <f t="shared" si="0"/>
        <v>100</v>
      </c>
      <c r="H158" s="660">
        <v>2400</v>
      </c>
      <c r="I158" s="654">
        <f t="shared" si="1"/>
        <v>100</v>
      </c>
      <c r="J158" s="654">
        <f t="shared" si="2"/>
        <v>100</v>
      </c>
      <c r="K158" s="668"/>
    </row>
    <row r="159" spans="1:11" ht="12.75" customHeight="1" x14ac:dyDescent="0.2">
      <c r="A159" s="653"/>
      <c r="B159" s="424"/>
      <c r="C159" s="437">
        <v>4300</v>
      </c>
      <c r="D159" s="732" t="s">
        <v>22</v>
      </c>
      <c r="E159" s="659">
        <v>28000</v>
      </c>
      <c r="F159" s="659">
        <v>28000</v>
      </c>
      <c r="G159" s="654">
        <f t="shared" si="0"/>
        <v>100</v>
      </c>
      <c r="H159" s="660">
        <v>30000</v>
      </c>
      <c r="I159" s="654">
        <f t="shared" si="1"/>
        <v>107.14285714285714</v>
      </c>
      <c r="J159" s="654">
        <f t="shared" si="2"/>
        <v>107.14285714285714</v>
      </c>
      <c r="K159" s="668"/>
    </row>
    <row r="160" spans="1:11" ht="18.75" customHeight="1" x14ac:dyDescent="0.2">
      <c r="A160" s="653"/>
      <c r="B160" s="424"/>
      <c r="C160" s="437">
        <v>4360</v>
      </c>
      <c r="D160" s="732" t="s">
        <v>217</v>
      </c>
      <c r="E160" s="654">
        <v>2600</v>
      </c>
      <c r="F160" s="654">
        <v>2600</v>
      </c>
      <c r="G160" s="654">
        <f t="shared" si="0"/>
        <v>100</v>
      </c>
      <c r="H160" s="655">
        <v>2600</v>
      </c>
      <c r="I160" s="654">
        <f t="shared" si="1"/>
        <v>100</v>
      </c>
      <c r="J160" s="654">
        <f t="shared" si="2"/>
        <v>100</v>
      </c>
      <c r="K160" s="668"/>
    </row>
    <row r="161" spans="1:11" ht="12.75" customHeight="1" x14ac:dyDescent="0.2">
      <c r="A161" s="653"/>
      <c r="B161" s="424"/>
      <c r="C161" s="437">
        <v>4410</v>
      </c>
      <c r="D161" s="397" t="s">
        <v>54</v>
      </c>
      <c r="E161" s="659">
        <v>2000</v>
      </c>
      <c r="F161" s="659">
        <v>2000</v>
      </c>
      <c r="G161" s="654">
        <f t="shared" si="0"/>
        <v>100</v>
      </c>
      <c r="H161" s="660">
        <v>2000</v>
      </c>
      <c r="I161" s="654">
        <f t="shared" si="1"/>
        <v>100</v>
      </c>
      <c r="J161" s="654">
        <f t="shared" si="2"/>
        <v>100</v>
      </c>
      <c r="K161" s="668"/>
    </row>
    <row r="162" spans="1:11" ht="12.75" customHeight="1" x14ac:dyDescent="0.2">
      <c r="A162" s="653"/>
      <c r="B162" s="424"/>
      <c r="C162" s="437">
        <v>4440</v>
      </c>
      <c r="D162" s="397" t="s">
        <v>55</v>
      </c>
      <c r="E162" s="659">
        <v>70507</v>
      </c>
      <c r="F162" s="659">
        <v>70507</v>
      </c>
      <c r="G162" s="654">
        <f t="shared" si="0"/>
        <v>100</v>
      </c>
      <c r="H162" s="660">
        <v>79000</v>
      </c>
      <c r="I162" s="654">
        <f t="shared" si="1"/>
        <v>112.04561249237663</v>
      </c>
      <c r="J162" s="654">
        <f t="shared" si="2"/>
        <v>112.04561249237663</v>
      </c>
      <c r="K162" s="668"/>
    </row>
    <row r="163" spans="1:11" ht="12.75" hidden="1" customHeight="1" x14ac:dyDescent="0.2">
      <c r="A163" s="653"/>
      <c r="B163" s="424"/>
      <c r="C163" s="437">
        <v>4580</v>
      </c>
      <c r="D163" s="397" t="s">
        <v>221</v>
      </c>
      <c r="E163" s="659"/>
      <c r="F163" s="659"/>
      <c r="G163" s="654" t="e">
        <f t="shared" si="0"/>
        <v>#DIV/0!</v>
      </c>
      <c r="H163" s="660"/>
      <c r="I163" s="654" t="e">
        <f t="shared" si="1"/>
        <v>#DIV/0!</v>
      </c>
      <c r="J163" s="654" t="e">
        <f t="shared" si="2"/>
        <v>#DIV/0!</v>
      </c>
      <c r="K163" s="668"/>
    </row>
    <row r="164" spans="1:11" ht="33" customHeight="1" x14ac:dyDescent="0.2">
      <c r="A164" s="653"/>
      <c r="B164" s="424"/>
      <c r="C164" s="1709">
        <v>4700</v>
      </c>
      <c r="D164" s="1698" t="s">
        <v>60</v>
      </c>
      <c r="E164" s="1899">
        <v>2500</v>
      </c>
      <c r="F164" s="1899">
        <v>2500</v>
      </c>
      <c r="G164" s="1710">
        <f t="shared" si="0"/>
        <v>100</v>
      </c>
      <c r="H164" s="1697">
        <v>2500</v>
      </c>
      <c r="I164" s="1710">
        <f t="shared" si="1"/>
        <v>100</v>
      </c>
      <c r="J164" s="1710">
        <f t="shared" si="2"/>
        <v>100</v>
      </c>
      <c r="K164" s="1695"/>
    </row>
    <row r="165" spans="1:11" ht="33" customHeight="1" x14ac:dyDescent="0.2">
      <c r="A165" s="653"/>
      <c r="B165" s="1909"/>
      <c r="C165" s="1709">
        <v>4710</v>
      </c>
      <c r="D165" s="1698" t="s">
        <v>297</v>
      </c>
      <c r="E165" s="1899"/>
      <c r="F165" s="1899"/>
      <c r="G165" s="1710"/>
      <c r="H165" s="1697">
        <v>25000</v>
      </c>
      <c r="I165" s="1710"/>
      <c r="J165" s="1710"/>
      <c r="K165" s="1695"/>
    </row>
    <row r="166" spans="1:11" ht="33" customHeight="1" x14ac:dyDescent="0.2">
      <c r="A166" s="653"/>
      <c r="B166" s="1909"/>
      <c r="C166" s="1711">
        <v>6050</v>
      </c>
      <c r="D166" s="1714" t="s">
        <v>61</v>
      </c>
      <c r="E166" s="1654"/>
      <c r="F166" s="1654"/>
      <c r="G166" s="1655"/>
      <c r="H166" s="2310">
        <v>430900</v>
      </c>
      <c r="I166" s="1655"/>
      <c r="J166" s="1655"/>
      <c r="K166" s="1656"/>
    </row>
    <row r="167" spans="1:11" ht="15" customHeight="1" x14ac:dyDescent="0.2">
      <c r="A167" s="653"/>
      <c r="B167" s="424"/>
      <c r="C167" s="1496"/>
      <c r="D167" s="1497" t="s">
        <v>128</v>
      </c>
      <c r="E167" s="1498">
        <f>SUM(E168:E173)</f>
        <v>161800</v>
      </c>
      <c r="F167" s="1498">
        <f>SUM(F168:F173)</f>
        <v>161800</v>
      </c>
      <c r="G167" s="1499">
        <f t="shared" si="0"/>
        <v>100</v>
      </c>
      <c r="H167" s="1498">
        <f>SUM(H168:H173)</f>
        <v>269643</v>
      </c>
      <c r="I167" s="1499">
        <f t="shared" si="1"/>
        <v>166.65203955500618</v>
      </c>
      <c r="J167" s="1499">
        <f t="shared" si="2"/>
        <v>166.65203955500618</v>
      </c>
      <c r="K167" s="1500"/>
    </row>
    <row r="168" spans="1:11" ht="31.5" customHeight="1" x14ac:dyDescent="0.2">
      <c r="A168" s="653"/>
      <c r="B168" s="1909"/>
      <c r="C168" s="2189">
        <v>2540</v>
      </c>
      <c r="D168" s="2190" t="s">
        <v>132</v>
      </c>
      <c r="E168" s="2191">
        <v>157000</v>
      </c>
      <c r="F168" s="2191">
        <v>157000</v>
      </c>
      <c r="G168" s="2192">
        <f t="shared" si="0"/>
        <v>100</v>
      </c>
      <c r="H168" s="2193">
        <v>218000</v>
      </c>
      <c r="I168" s="2192">
        <f t="shared" si="1"/>
        <v>138.85350318471336</v>
      </c>
      <c r="J168" s="2192">
        <f t="shared" si="2"/>
        <v>138.85350318471336</v>
      </c>
      <c r="K168" s="2194"/>
    </row>
    <row r="169" spans="1:11" ht="12.75" customHeight="1" x14ac:dyDescent="0.2">
      <c r="A169" s="653"/>
      <c r="B169" s="1909"/>
      <c r="C169" s="1709">
        <v>4010</v>
      </c>
      <c r="D169" s="1830" t="s">
        <v>39</v>
      </c>
      <c r="E169" s="1899">
        <v>4800</v>
      </c>
      <c r="F169" s="1899">
        <v>4800</v>
      </c>
      <c r="G169" s="1710">
        <f t="shared" si="0"/>
        <v>100</v>
      </c>
      <c r="H169" s="1697">
        <v>43165</v>
      </c>
      <c r="I169" s="2132">
        <f>SUM(H169/F169*100)</f>
        <v>899.27083333333326</v>
      </c>
      <c r="J169" s="2132">
        <f>SUM(H169/E169*100)</f>
        <v>899.27083333333326</v>
      </c>
      <c r="K169" s="1695"/>
    </row>
    <row r="170" spans="1:11" ht="12.75" hidden="1" customHeight="1" x14ac:dyDescent="0.2">
      <c r="A170" s="653"/>
      <c r="B170" s="1909"/>
      <c r="C170" s="1709">
        <v>4110</v>
      </c>
      <c r="D170" s="1830" t="s">
        <v>42</v>
      </c>
      <c r="E170" s="1899"/>
      <c r="F170" s="1899"/>
      <c r="G170" s="1710" t="e">
        <f t="shared" si="0"/>
        <v>#DIV/0!</v>
      </c>
      <c r="H170" s="1697"/>
      <c r="I170" s="1710" t="e">
        <f t="shared" si="1"/>
        <v>#DIV/0!</v>
      </c>
      <c r="J170" s="1710" t="e">
        <f t="shared" si="2"/>
        <v>#DIV/0!</v>
      </c>
      <c r="K170" s="1695"/>
    </row>
    <row r="171" spans="1:11" ht="12.75" customHeight="1" x14ac:dyDescent="0.2">
      <c r="A171" s="830"/>
      <c r="B171" s="1904"/>
      <c r="C171" s="2047">
        <v>4110</v>
      </c>
      <c r="D171" s="1828" t="s">
        <v>42</v>
      </c>
      <c r="E171" s="2128"/>
      <c r="F171" s="2128"/>
      <c r="G171" s="2171" t="e">
        <f t="shared" si="0"/>
        <v>#DIV/0!</v>
      </c>
      <c r="H171" s="2130">
        <v>7420</v>
      </c>
      <c r="I171" s="2171" t="e">
        <f t="shared" ref="I171:I172" si="35">SUM(H171/F171*100)</f>
        <v>#DIV/0!</v>
      </c>
      <c r="J171" s="2171" t="e">
        <f t="shared" ref="J171:J172" si="36">SUM(H171/E171*100)</f>
        <v>#DIV/0!</v>
      </c>
      <c r="K171" s="2131"/>
    </row>
    <row r="172" spans="1:11" ht="27" customHeight="1" x14ac:dyDescent="0.2">
      <c r="A172" s="653"/>
      <c r="B172" s="1909"/>
      <c r="C172" s="706">
        <v>4120</v>
      </c>
      <c r="D172" s="324" t="s">
        <v>270</v>
      </c>
      <c r="E172" s="729"/>
      <c r="F172" s="729"/>
      <c r="G172" s="1218" t="e">
        <f t="shared" si="0"/>
        <v>#DIV/0!</v>
      </c>
      <c r="H172" s="734">
        <v>1058</v>
      </c>
      <c r="I172" s="1218" t="e">
        <f t="shared" si="35"/>
        <v>#DIV/0!</v>
      </c>
      <c r="J172" s="1218" t="e">
        <f t="shared" si="36"/>
        <v>#DIV/0!</v>
      </c>
      <c r="K172" s="730"/>
    </row>
    <row r="173" spans="1:11" ht="12.75" hidden="1" customHeight="1" x14ac:dyDescent="0.2">
      <c r="A173" s="653"/>
      <c r="B173" s="424"/>
      <c r="C173" s="421">
        <v>6050</v>
      </c>
      <c r="D173" s="1019" t="s">
        <v>61</v>
      </c>
      <c r="E173" s="664"/>
      <c r="F173" s="664"/>
      <c r="G173" s="665" t="e">
        <f t="shared" si="0"/>
        <v>#DIV/0!</v>
      </c>
      <c r="H173" s="678"/>
      <c r="I173" s="829" t="e">
        <f>SUM(H173/F173*100)</f>
        <v>#DIV/0!</v>
      </c>
      <c r="J173" s="829" t="e">
        <f>SUM(H173/E173*100)</f>
        <v>#DIV/0!</v>
      </c>
      <c r="K173" s="679"/>
    </row>
    <row r="174" spans="1:11" s="28" customFormat="1" ht="15" customHeight="1" x14ac:dyDescent="0.2">
      <c r="A174" s="653"/>
      <c r="B174" s="424"/>
      <c r="C174" s="1200"/>
      <c r="D174" s="1201" t="s">
        <v>133</v>
      </c>
      <c r="E174" s="1215">
        <f>SUM(E175:E194)</f>
        <v>2010478</v>
      </c>
      <c r="F174" s="1215">
        <f>SUM(F175:F194)</f>
        <v>2010478</v>
      </c>
      <c r="G174" s="1199">
        <f t="shared" si="0"/>
        <v>100</v>
      </c>
      <c r="H174" s="1212">
        <f>SUM(H175:H195)</f>
        <v>1937315</v>
      </c>
      <c r="I174" s="1199">
        <f t="shared" si="1"/>
        <v>96.360915165448219</v>
      </c>
      <c r="J174" s="1199">
        <f t="shared" si="2"/>
        <v>96.360915165448219</v>
      </c>
      <c r="K174" s="1210"/>
    </row>
    <row r="175" spans="1:11" s="28" customFormat="1" ht="12.75" customHeight="1" x14ac:dyDescent="0.2">
      <c r="A175" s="653"/>
      <c r="B175" s="424"/>
      <c r="C175" s="1203">
        <v>3020</v>
      </c>
      <c r="D175" s="1229" t="s">
        <v>37</v>
      </c>
      <c r="E175" s="1204">
        <v>3308</v>
      </c>
      <c r="F175" s="1204">
        <v>3308</v>
      </c>
      <c r="G175" s="1165">
        <f t="shared" si="0"/>
        <v>100</v>
      </c>
      <c r="H175" s="1214">
        <v>3308</v>
      </c>
      <c r="I175" s="1165">
        <f t="shared" si="1"/>
        <v>100</v>
      </c>
      <c r="J175" s="1165">
        <f t="shared" si="2"/>
        <v>100</v>
      </c>
      <c r="K175" s="1206"/>
    </row>
    <row r="176" spans="1:11" ht="12.75" customHeight="1" x14ac:dyDescent="0.2">
      <c r="A176" s="653"/>
      <c r="B176" s="424"/>
      <c r="C176" s="1471">
        <v>4010</v>
      </c>
      <c r="D176" s="1472" t="s">
        <v>39</v>
      </c>
      <c r="E176" s="1473">
        <v>1339216</v>
      </c>
      <c r="F176" s="1473">
        <v>1339216</v>
      </c>
      <c r="G176" s="1456">
        <f t="shared" si="0"/>
        <v>100</v>
      </c>
      <c r="H176" s="1457">
        <v>1252256</v>
      </c>
      <c r="I176" s="1456">
        <f t="shared" si="1"/>
        <v>93.506648666085241</v>
      </c>
      <c r="J176" s="1456">
        <f t="shared" si="2"/>
        <v>93.506648666085241</v>
      </c>
      <c r="K176" s="1476"/>
    </row>
    <row r="177" spans="1:11" ht="12.75" customHeight="1" x14ac:dyDescent="0.2">
      <c r="A177" s="653"/>
      <c r="B177" s="424"/>
      <c r="C177" s="1471">
        <v>4040</v>
      </c>
      <c r="D177" s="1472" t="s">
        <v>41</v>
      </c>
      <c r="E177" s="1473">
        <v>93191</v>
      </c>
      <c r="F177" s="1473">
        <v>93191</v>
      </c>
      <c r="G177" s="1456">
        <f t="shared" si="0"/>
        <v>100</v>
      </c>
      <c r="H177" s="1457">
        <v>106932</v>
      </c>
      <c r="I177" s="1456">
        <f t="shared" si="1"/>
        <v>114.7449861038083</v>
      </c>
      <c r="J177" s="1456">
        <f t="shared" si="2"/>
        <v>114.7449861038083</v>
      </c>
      <c r="K177" s="1476"/>
    </row>
    <row r="178" spans="1:11" ht="12.75" customHeight="1" x14ac:dyDescent="0.2">
      <c r="A178" s="653"/>
      <c r="B178" s="424"/>
      <c r="C178" s="1471">
        <v>4110</v>
      </c>
      <c r="D178" s="1472" t="s">
        <v>42</v>
      </c>
      <c r="E178" s="1473">
        <v>227966</v>
      </c>
      <c r="F178" s="1473">
        <v>227966</v>
      </c>
      <c r="G178" s="1456">
        <f t="shared" si="0"/>
        <v>100</v>
      </c>
      <c r="H178" s="1457">
        <v>226757</v>
      </c>
      <c r="I178" s="1456">
        <f t="shared" si="1"/>
        <v>99.46965775598116</v>
      </c>
      <c r="J178" s="1456">
        <f t="shared" si="2"/>
        <v>99.46965775598116</v>
      </c>
      <c r="K178" s="1476"/>
    </row>
    <row r="179" spans="1:11" ht="28.9" customHeight="1" x14ac:dyDescent="0.2">
      <c r="A179" s="653"/>
      <c r="B179" s="424"/>
      <c r="C179" s="1471">
        <v>4120</v>
      </c>
      <c r="D179" s="1484" t="s">
        <v>270</v>
      </c>
      <c r="E179" s="1473">
        <v>32488</v>
      </c>
      <c r="F179" s="1473">
        <v>32488</v>
      </c>
      <c r="G179" s="1456">
        <f t="shared" si="0"/>
        <v>100</v>
      </c>
      <c r="H179" s="1457">
        <v>32319</v>
      </c>
      <c r="I179" s="1456">
        <f t="shared" si="1"/>
        <v>99.479807929081517</v>
      </c>
      <c r="J179" s="1456">
        <f t="shared" si="2"/>
        <v>99.479807929081517</v>
      </c>
      <c r="K179" s="1476"/>
    </row>
    <row r="180" spans="1:11" ht="12.75" customHeight="1" x14ac:dyDescent="0.2">
      <c r="A180" s="653"/>
      <c r="B180" s="424"/>
      <c r="C180" s="437">
        <v>4170</v>
      </c>
      <c r="D180" s="397" t="s">
        <v>45</v>
      </c>
      <c r="E180" s="659">
        <v>11200</v>
      </c>
      <c r="F180" s="659">
        <v>11200</v>
      </c>
      <c r="G180" s="654">
        <f t="shared" si="0"/>
        <v>100</v>
      </c>
      <c r="H180" s="660">
        <v>7300</v>
      </c>
      <c r="I180" s="654">
        <f t="shared" si="1"/>
        <v>65.178571428571431</v>
      </c>
      <c r="J180" s="654">
        <f t="shared" si="2"/>
        <v>65.178571428571431</v>
      </c>
      <c r="K180" s="668"/>
    </row>
    <row r="181" spans="1:11" ht="12.75" customHeight="1" x14ac:dyDescent="0.2">
      <c r="A181" s="653"/>
      <c r="B181" s="424"/>
      <c r="C181" s="437">
        <v>4210</v>
      </c>
      <c r="D181" s="397" t="s">
        <v>31</v>
      </c>
      <c r="E181" s="659">
        <v>34756</v>
      </c>
      <c r="F181" s="659">
        <v>34756</v>
      </c>
      <c r="G181" s="654">
        <f t="shared" si="0"/>
        <v>100</v>
      </c>
      <c r="H181" s="660">
        <v>34756</v>
      </c>
      <c r="I181" s="654">
        <f t="shared" si="1"/>
        <v>100</v>
      </c>
      <c r="J181" s="654">
        <f t="shared" si="2"/>
        <v>100</v>
      </c>
      <c r="K181" s="668"/>
    </row>
    <row r="182" spans="1:11" ht="12.75" customHeight="1" x14ac:dyDescent="0.2">
      <c r="A182" s="653"/>
      <c r="B182" s="424"/>
      <c r="C182" s="437">
        <v>4240</v>
      </c>
      <c r="D182" s="397" t="s">
        <v>80</v>
      </c>
      <c r="E182" s="659">
        <v>5680</v>
      </c>
      <c r="F182" s="659">
        <v>5680</v>
      </c>
      <c r="G182" s="654">
        <f t="shared" si="0"/>
        <v>100</v>
      </c>
      <c r="H182" s="660">
        <v>5680</v>
      </c>
      <c r="I182" s="654">
        <f t="shared" si="1"/>
        <v>100</v>
      </c>
      <c r="J182" s="654">
        <f t="shared" si="2"/>
        <v>100</v>
      </c>
      <c r="K182" s="668"/>
    </row>
    <row r="183" spans="1:11" ht="12.75" customHeight="1" x14ac:dyDescent="0.2">
      <c r="A183" s="653"/>
      <c r="B183" s="424"/>
      <c r="C183" s="437">
        <v>4260</v>
      </c>
      <c r="D183" s="397" t="s">
        <v>46</v>
      </c>
      <c r="E183" s="659">
        <v>114956</v>
      </c>
      <c r="F183" s="659">
        <v>114956</v>
      </c>
      <c r="G183" s="654">
        <f t="shared" si="0"/>
        <v>100</v>
      </c>
      <c r="H183" s="660">
        <v>114956</v>
      </c>
      <c r="I183" s="654">
        <f t="shared" si="1"/>
        <v>100</v>
      </c>
      <c r="J183" s="654">
        <f t="shared" si="2"/>
        <v>100</v>
      </c>
      <c r="K183" s="668"/>
    </row>
    <row r="184" spans="1:11" ht="12.75" customHeight="1" x14ac:dyDescent="0.2">
      <c r="A184" s="653"/>
      <c r="B184" s="424"/>
      <c r="C184" s="437">
        <v>4270</v>
      </c>
      <c r="D184" s="397" t="s">
        <v>47</v>
      </c>
      <c r="E184" s="659">
        <v>53000</v>
      </c>
      <c r="F184" s="659">
        <v>53000</v>
      </c>
      <c r="G184" s="654">
        <f t="shared" si="0"/>
        <v>100</v>
      </c>
      <c r="H184" s="660">
        <v>45000</v>
      </c>
      <c r="I184" s="654">
        <f t="shared" si="1"/>
        <v>84.905660377358487</v>
      </c>
      <c r="J184" s="654">
        <f t="shared" si="2"/>
        <v>84.905660377358487</v>
      </c>
      <c r="K184" s="668"/>
    </row>
    <row r="185" spans="1:11" ht="12.75" customHeight="1" x14ac:dyDescent="0.2">
      <c r="A185" s="653"/>
      <c r="B185" s="424"/>
      <c r="C185" s="437">
        <v>4280</v>
      </c>
      <c r="D185" s="397" t="s">
        <v>48</v>
      </c>
      <c r="E185" s="659">
        <v>2132</v>
      </c>
      <c r="F185" s="659">
        <v>2132</v>
      </c>
      <c r="G185" s="654">
        <f t="shared" si="0"/>
        <v>100</v>
      </c>
      <c r="H185" s="660">
        <v>2132</v>
      </c>
      <c r="I185" s="654">
        <f t="shared" si="1"/>
        <v>100</v>
      </c>
      <c r="J185" s="654">
        <f t="shared" si="2"/>
        <v>100</v>
      </c>
      <c r="K185" s="668"/>
    </row>
    <row r="186" spans="1:11" ht="12.75" customHeight="1" x14ac:dyDescent="0.2">
      <c r="A186" s="653"/>
      <c r="B186" s="424"/>
      <c r="C186" s="437">
        <v>4300</v>
      </c>
      <c r="D186" s="732" t="s">
        <v>22</v>
      </c>
      <c r="E186" s="659">
        <v>28450</v>
      </c>
      <c r="F186" s="659">
        <v>28450</v>
      </c>
      <c r="G186" s="654">
        <f t="shared" si="0"/>
        <v>100</v>
      </c>
      <c r="H186" s="660">
        <v>28450</v>
      </c>
      <c r="I186" s="654">
        <f t="shared" si="1"/>
        <v>100</v>
      </c>
      <c r="J186" s="654">
        <f t="shared" si="2"/>
        <v>100</v>
      </c>
      <c r="K186" s="668"/>
    </row>
    <row r="187" spans="1:11" ht="12.75" customHeight="1" x14ac:dyDescent="0.2">
      <c r="A187" s="653"/>
      <c r="B187" s="424"/>
      <c r="C187" s="437">
        <v>4360</v>
      </c>
      <c r="D187" s="732" t="s">
        <v>217</v>
      </c>
      <c r="E187" s="659">
        <v>3293</v>
      </c>
      <c r="F187" s="659">
        <v>3293</v>
      </c>
      <c r="G187" s="654">
        <f t="shared" si="0"/>
        <v>100</v>
      </c>
      <c r="H187" s="660">
        <v>3293</v>
      </c>
      <c r="I187" s="654">
        <f t="shared" si="1"/>
        <v>100</v>
      </c>
      <c r="J187" s="654">
        <f t="shared" si="2"/>
        <v>100</v>
      </c>
      <c r="K187" s="668"/>
    </row>
    <row r="188" spans="1:11" ht="12.75" customHeight="1" x14ac:dyDescent="0.2">
      <c r="A188" s="653"/>
      <c r="B188" s="1909"/>
      <c r="C188" s="1709">
        <v>4410</v>
      </c>
      <c r="D188" s="1830" t="s">
        <v>54</v>
      </c>
      <c r="E188" s="1710">
        <v>5080</v>
      </c>
      <c r="F188" s="1710">
        <v>5080</v>
      </c>
      <c r="G188" s="1710">
        <f t="shared" si="0"/>
        <v>100</v>
      </c>
      <c r="H188" s="2133">
        <v>5080</v>
      </c>
      <c r="I188" s="1710">
        <f t="shared" si="1"/>
        <v>100</v>
      </c>
      <c r="J188" s="1710">
        <f t="shared" si="2"/>
        <v>100</v>
      </c>
      <c r="K188" s="1695"/>
    </row>
    <row r="189" spans="1:11" ht="12.75" customHeight="1" x14ac:dyDescent="0.2">
      <c r="A189" s="653"/>
      <c r="B189" s="1909"/>
      <c r="C189" s="1709">
        <v>4420</v>
      </c>
      <c r="D189" s="1714" t="s">
        <v>97</v>
      </c>
      <c r="E189" s="1710">
        <v>500</v>
      </c>
      <c r="F189" s="1710">
        <v>500</v>
      </c>
      <c r="G189" s="1710">
        <f t="shared" si="0"/>
        <v>100</v>
      </c>
      <c r="H189" s="2133">
        <v>500</v>
      </c>
      <c r="I189" s="1710">
        <f t="shared" ref="I189" si="37">SUM(H189/F189*100)</f>
        <v>100</v>
      </c>
      <c r="J189" s="1710">
        <f t="shared" ref="J189" si="38">SUM(H189/E189*100)</f>
        <v>100</v>
      </c>
      <c r="K189" s="1695"/>
    </row>
    <row r="190" spans="1:11" ht="12.75" customHeight="1" x14ac:dyDescent="0.2">
      <c r="A190" s="653"/>
      <c r="B190" s="1909"/>
      <c r="C190" s="1709">
        <v>4440</v>
      </c>
      <c r="D190" s="1830" t="s">
        <v>55</v>
      </c>
      <c r="E190" s="1899">
        <v>50050</v>
      </c>
      <c r="F190" s="1899">
        <v>50050</v>
      </c>
      <c r="G190" s="1710">
        <f t="shared" si="0"/>
        <v>100</v>
      </c>
      <c r="H190" s="1697">
        <v>53655</v>
      </c>
      <c r="I190" s="1710">
        <f t="shared" si="1"/>
        <v>107.2027972027972</v>
      </c>
      <c r="J190" s="1710">
        <f t="shared" si="2"/>
        <v>107.2027972027972</v>
      </c>
      <c r="K190" s="1695"/>
    </row>
    <row r="191" spans="1:11" ht="12.75" hidden="1" customHeight="1" x14ac:dyDescent="0.2">
      <c r="A191" s="653"/>
      <c r="B191" s="1909"/>
      <c r="C191" s="1711">
        <v>4520</v>
      </c>
      <c r="D191" s="1696" t="s">
        <v>198</v>
      </c>
      <c r="E191" s="1899"/>
      <c r="F191" s="1899"/>
      <c r="G191" s="1710" t="e">
        <f t="shared" si="0"/>
        <v>#DIV/0!</v>
      </c>
      <c r="H191" s="1697"/>
      <c r="I191" s="1710" t="e">
        <f t="shared" si="1"/>
        <v>#DIV/0!</v>
      </c>
      <c r="J191" s="1710" t="e">
        <f t="shared" si="2"/>
        <v>#DIV/0!</v>
      </c>
      <c r="K191" s="1695"/>
    </row>
    <row r="192" spans="1:11" ht="12.75" customHeight="1" x14ac:dyDescent="0.2">
      <c r="A192" s="653"/>
      <c r="B192" s="1909"/>
      <c r="C192" s="1746">
        <v>4610</v>
      </c>
      <c r="D192" s="1714" t="s">
        <v>87</v>
      </c>
      <c r="E192" s="1899">
        <v>142</v>
      </c>
      <c r="F192" s="1899">
        <v>142</v>
      </c>
      <c r="G192" s="1710">
        <f t="shared" si="0"/>
        <v>100</v>
      </c>
      <c r="H192" s="1697">
        <v>142</v>
      </c>
      <c r="I192" s="1710">
        <f t="shared" ref="I192" si="39">SUM(H192/F192*100)</f>
        <v>100</v>
      </c>
      <c r="J192" s="1710">
        <f t="shared" ref="J192" si="40">SUM(H192/E192*100)</f>
        <v>100</v>
      </c>
      <c r="K192" s="1695"/>
    </row>
    <row r="193" spans="1:11" ht="32.25" customHeight="1" x14ac:dyDescent="0.2">
      <c r="A193" s="653"/>
      <c r="B193" s="1909"/>
      <c r="C193" s="1746">
        <v>4700</v>
      </c>
      <c r="D193" s="1698" t="s">
        <v>60</v>
      </c>
      <c r="E193" s="1899">
        <v>5070</v>
      </c>
      <c r="F193" s="1899">
        <v>5070</v>
      </c>
      <c r="G193" s="1710">
        <f t="shared" si="0"/>
        <v>100</v>
      </c>
      <c r="H193" s="1697">
        <v>5070</v>
      </c>
      <c r="I193" s="1710">
        <f t="shared" si="1"/>
        <v>100</v>
      </c>
      <c r="J193" s="1710">
        <f t="shared" si="2"/>
        <v>100</v>
      </c>
      <c r="K193" s="1695"/>
    </row>
    <row r="194" spans="1:11" ht="28.5" hidden="1" customHeight="1" x14ac:dyDescent="0.2">
      <c r="A194" s="653"/>
      <c r="B194" s="424"/>
      <c r="C194" s="211">
        <v>6060</v>
      </c>
      <c r="D194" s="212" t="s">
        <v>203</v>
      </c>
      <c r="E194" s="664"/>
      <c r="F194" s="664"/>
      <c r="G194" s="665" t="e">
        <f t="shared" si="0"/>
        <v>#DIV/0!</v>
      </c>
      <c r="H194" s="678"/>
      <c r="I194" s="829" t="e">
        <f>SUM(H194/F194*100)</f>
        <v>#DIV/0!</v>
      </c>
      <c r="J194" s="829" t="e">
        <f>SUM(H194/E194*100)</f>
        <v>#DIV/0!</v>
      </c>
      <c r="K194" s="679"/>
    </row>
    <row r="195" spans="1:11" ht="42" customHeight="1" x14ac:dyDescent="0.2">
      <c r="A195" s="653"/>
      <c r="B195" s="424"/>
      <c r="C195" s="1782">
        <v>4710</v>
      </c>
      <c r="D195" s="1833" t="s">
        <v>297</v>
      </c>
      <c r="E195" s="1834"/>
      <c r="F195" s="1834"/>
      <c r="G195" s="1835"/>
      <c r="H195" s="1836">
        <v>9729</v>
      </c>
      <c r="I195" s="1837"/>
      <c r="J195" s="1837"/>
      <c r="K195" s="1838"/>
    </row>
    <row r="196" spans="1:11" ht="15" hidden="1" customHeight="1" x14ac:dyDescent="0.2">
      <c r="A196" s="653"/>
      <c r="B196" s="424"/>
      <c r="C196" s="154"/>
      <c r="D196" s="423" t="s">
        <v>135</v>
      </c>
      <c r="E196" s="677">
        <f>SUM(E197:E215)</f>
        <v>0</v>
      </c>
      <c r="F196" s="677">
        <f>SUM(F197:F215)</f>
        <v>0</v>
      </c>
      <c r="G196" s="428" t="e">
        <f t="shared" si="0"/>
        <v>#DIV/0!</v>
      </c>
      <c r="H196" s="1189">
        <f>SUM(H197:H215)</f>
        <v>0</v>
      </c>
      <c r="I196" s="1190" t="e">
        <f t="shared" si="1"/>
        <v>#DIV/0!</v>
      </c>
      <c r="J196" s="1191" t="e">
        <f t="shared" si="2"/>
        <v>#DIV/0!</v>
      </c>
      <c r="K196" s="869"/>
    </row>
    <row r="197" spans="1:11" ht="12.75" hidden="1" customHeight="1" x14ac:dyDescent="0.2">
      <c r="A197" s="653"/>
      <c r="B197" s="424"/>
      <c r="C197" s="141">
        <v>3020</v>
      </c>
      <c r="D197" s="276" t="s">
        <v>37</v>
      </c>
      <c r="E197" s="667"/>
      <c r="F197" s="667"/>
      <c r="G197" s="434" t="e">
        <f t="shared" si="0"/>
        <v>#DIV/0!</v>
      </c>
      <c r="H197" s="1271">
        <v>0</v>
      </c>
      <c r="I197" s="1272" t="e">
        <f t="shared" si="1"/>
        <v>#DIV/0!</v>
      </c>
      <c r="J197" s="1272" t="e">
        <f t="shared" si="2"/>
        <v>#DIV/0!</v>
      </c>
      <c r="K197" s="435"/>
    </row>
    <row r="198" spans="1:11" ht="12.75" hidden="1" customHeight="1" x14ac:dyDescent="0.2">
      <c r="A198" s="653"/>
      <c r="B198" s="424"/>
      <c r="C198" s="168">
        <v>4010</v>
      </c>
      <c r="D198" s="397" t="s">
        <v>39</v>
      </c>
      <c r="E198" s="659"/>
      <c r="F198" s="659"/>
      <c r="G198" s="654" t="e">
        <f t="shared" si="0"/>
        <v>#DIV/0!</v>
      </c>
      <c r="H198" s="1169">
        <v>0</v>
      </c>
      <c r="I198" s="1170" t="e">
        <f t="shared" si="1"/>
        <v>#DIV/0!</v>
      </c>
      <c r="J198" s="1170" t="e">
        <f t="shared" si="2"/>
        <v>#DIV/0!</v>
      </c>
      <c r="K198" s="668"/>
    </row>
    <row r="199" spans="1:11" ht="12.75" hidden="1" customHeight="1" x14ac:dyDescent="0.2">
      <c r="A199" s="653"/>
      <c r="B199" s="424"/>
      <c r="C199" s="168">
        <v>4040</v>
      </c>
      <c r="D199" s="397" t="s">
        <v>41</v>
      </c>
      <c r="E199" s="659"/>
      <c r="F199" s="659"/>
      <c r="G199" s="654" t="e">
        <f t="shared" si="0"/>
        <v>#DIV/0!</v>
      </c>
      <c r="H199" s="1169"/>
      <c r="I199" s="1170" t="e">
        <f t="shared" si="1"/>
        <v>#DIV/0!</v>
      </c>
      <c r="J199" s="1170" t="e">
        <f t="shared" si="2"/>
        <v>#DIV/0!</v>
      </c>
      <c r="K199" s="668"/>
    </row>
    <row r="200" spans="1:11" ht="12.75" hidden="1" customHeight="1" x14ac:dyDescent="0.2">
      <c r="A200" s="653"/>
      <c r="B200" s="424"/>
      <c r="C200" s="168">
        <v>4110</v>
      </c>
      <c r="D200" s="397" t="s">
        <v>42</v>
      </c>
      <c r="E200" s="659"/>
      <c r="F200" s="659"/>
      <c r="G200" s="654" t="e">
        <f t="shared" si="0"/>
        <v>#DIV/0!</v>
      </c>
      <c r="H200" s="1169"/>
      <c r="I200" s="1170" t="e">
        <f t="shared" si="1"/>
        <v>#DIV/0!</v>
      </c>
      <c r="J200" s="1170" t="e">
        <f t="shared" si="2"/>
        <v>#DIV/0!</v>
      </c>
      <c r="K200" s="668"/>
    </row>
    <row r="201" spans="1:11" ht="27" hidden="1" customHeight="1" x14ac:dyDescent="0.2">
      <c r="A201" s="653"/>
      <c r="B201" s="424"/>
      <c r="C201" s="168">
        <v>4120</v>
      </c>
      <c r="D201" s="169" t="s">
        <v>270</v>
      </c>
      <c r="E201" s="659"/>
      <c r="F201" s="659"/>
      <c r="G201" s="654" t="e">
        <f t="shared" si="0"/>
        <v>#DIV/0!</v>
      </c>
      <c r="H201" s="1169"/>
      <c r="I201" s="1170" t="e">
        <f t="shared" si="1"/>
        <v>#DIV/0!</v>
      </c>
      <c r="J201" s="1170" t="e">
        <f t="shared" si="2"/>
        <v>#DIV/0!</v>
      </c>
      <c r="K201" s="668"/>
    </row>
    <row r="202" spans="1:11" ht="12.75" hidden="1" customHeight="1" x14ac:dyDescent="0.2">
      <c r="A202" s="653"/>
      <c r="B202" s="424"/>
      <c r="C202" s="168">
        <v>4170</v>
      </c>
      <c r="D202" s="397" t="s">
        <v>45</v>
      </c>
      <c r="E202" s="659"/>
      <c r="F202" s="659"/>
      <c r="G202" s="654" t="e">
        <f t="shared" si="0"/>
        <v>#DIV/0!</v>
      </c>
      <c r="H202" s="660"/>
      <c r="I202" s="654" t="e">
        <f t="shared" si="1"/>
        <v>#DIV/0!</v>
      </c>
      <c r="J202" s="654" t="e">
        <f t="shared" si="2"/>
        <v>#DIV/0!</v>
      </c>
      <c r="K202" s="668"/>
    </row>
    <row r="203" spans="1:11" ht="12.75" hidden="1" customHeight="1" x14ac:dyDescent="0.2">
      <c r="A203" s="653"/>
      <c r="B203" s="424"/>
      <c r="C203" s="168">
        <v>4170</v>
      </c>
      <c r="D203" s="397" t="s">
        <v>45</v>
      </c>
      <c r="E203" s="659"/>
      <c r="F203" s="659"/>
      <c r="G203" s="654" t="e">
        <f t="shared" si="0"/>
        <v>#DIV/0!</v>
      </c>
      <c r="H203" s="660"/>
      <c r="I203" s="1170" t="e">
        <f t="shared" si="1"/>
        <v>#DIV/0!</v>
      </c>
      <c r="J203" s="1170" t="e">
        <f t="shared" si="2"/>
        <v>#DIV/0!</v>
      </c>
      <c r="K203" s="668"/>
    </row>
    <row r="204" spans="1:11" ht="12.75" hidden="1" customHeight="1" x14ac:dyDescent="0.2">
      <c r="A204" s="653"/>
      <c r="B204" s="424"/>
      <c r="C204" s="168">
        <v>4210</v>
      </c>
      <c r="D204" s="397" t="s">
        <v>31</v>
      </c>
      <c r="E204" s="659"/>
      <c r="F204" s="659"/>
      <c r="G204" s="654" t="e">
        <f t="shared" si="0"/>
        <v>#DIV/0!</v>
      </c>
      <c r="H204" s="660"/>
      <c r="I204" s="1170" t="e">
        <f t="shared" si="1"/>
        <v>#DIV/0!</v>
      </c>
      <c r="J204" s="1170" t="e">
        <f t="shared" si="2"/>
        <v>#DIV/0!</v>
      </c>
      <c r="K204" s="668"/>
    </row>
    <row r="205" spans="1:11" ht="36.75" hidden="1" customHeight="1" x14ac:dyDescent="0.2">
      <c r="A205" s="653"/>
      <c r="B205" s="424"/>
      <c r="C205" s="168">
        <v>4230</v>
      </c>
      <c r="D205" s="395" t="s">
        <v>95</v>
      </c>
      <c r="E205" s="659"/>
      <c r="F205" s="659"/>
      <c r="G205" s="654" t="e">
        <f t="shared" si="0"/>
        <v>#DIV/0!</v>
      </c>
      <c r="H205" s="660"/>
      <c r="I205" s="1192" t="e">
        <f>SUM(H205/F205*100)</f>
        <v>#DIV/0!</v>
      </c>
      <c r="J205" s="1192" t="e">
        <f>SUM(H205/E205*100)</f>
        <v>#DIV/0!</v>
      </c>
      <c r="K205" s="668"/>
    </row>
    <row r="206" spans="1:11" ht="17.25" hidden="1" customHeight="1" x14ac:dyDescent="0.2">
      <c r="A206" s="653"/>
      <c r="B206" s="424"/>
      <c r="C206" s="168">
        <v>4240</v>
      </c>
      <c r="D206" s="397" t="s">
        <v>80</v>
      </c>
      <c r="E206" s="659"/>
      <c r="F206" s="659"/>
      <c r="G206" s="654" t="e">
        <f t="shared" si="0"/>
        <v>#DIV/0!</v>
      </c>
      <c r="H206" s="660"/>
      <c r="I206" s="1170" t="e">
        <f t="shared" si="1"/>
        <v>#DIV/0!</v>
      </c>
      <c r="J206" s="1170" t="e">
        <f t="shared" si="2"/>
        <v>#DIV/0!</v>
      </c>
      <c r="K206" s="668"/>
    </row>
    <row r="207" spans="1:11" ht="12.75" hidden="1" customHeight="1" x14ac:dyDescent="0.2">
      <c r="A207" s="653"/>
      <c r="B207" s="424"/>
      <c r="C207" s="168">
        <v>4260</v>
      </c>
      <c r="D207" s="397" t="s">
        <v>46</v>
      </c>
      <c r="E207" s="659"/>
      <c r="F207" s="659"/>
      <c r="G207" s="654" t="e">
        <f t="shared" si="0"/>
        <v>#DIV/0!</v>
      </c>
      <c r="H207" s="660"/>
      <c r="I207" s="1170" t="e">
        <f t="shared" si="1"/>
        <v>#DIV/0!</v>
      </c>
      <c r="J207" s="1170" t="e">
        <f t="shared" si="2"/>
        <v>#DIV/0!</v>
      </c>
      <c r="K207" s="668"/>
    </row>
    <row r="208" spans="1:11" ht="12.75" hidden="1" customHeight="1" x14ac:dyDescent="0.2">
      <c r="A208" s="653"/>
      <c r="B208" s="424"/>
      <c r="C208" s="168">
        <v>4270</v>
      </c>
      <c r="D208" s="397" t="s">
        <v>47</v>
      </c>
      <c r="E208" s="659"/>
      <c r="F208" s="659"/>
      <c r="G208" s="654" t="e">
        <f t="shared" si="0"/>
        <v>#DIV/0!</v>
      </c>
      <c r="H208" s="660"/>
      <c r="I208" s="1170" t="e">
        <f t="shared" si="1"/>
        <v>#DIV/0!</v>
      </c>
      <c r="J208" s="1170" t="e">
        <f t="shared" si="2"/>
        <v>#DIV/0!</v>
      </c>
      <c r="K208" s="668"/>
    </row>
    <row r="209" spans="1:11" ht="12.75" hidden="1" customHeight="1" x14ac:dyDescent="0.2">
      <c r="A209" s="653"/>
      <c r="B209" s="424"/>
      <c r="C209" s="168">
        <v>4280</v>
      </c>
      <c r="D209" s="397" t="s">
        <v>48</v>
      </c>
      <c r="E209" s="659"/>
      <c r="F209" s="659"/>
      <c r="G209" s="654" t="e">
        <f t="shared" si="0"/>
        <v>#DIV/0!</v>
      </c>
      <c r="H209" s="660"/>
      <c r="I209" s="1170" t="e">
        <f t="shared" si="1"/>
        <v>#DIV/0!</v>
      </c>
      <c r="J209" s="1170" t="e">
        <f t="shared" si="2"/>
        <v>#DIV/0!</v>
      </c>
      <c r="K209" s="668"/>
    </row>
    <row r="210" spans="1:11" ht="12.75" hidden="1" customHeight="1" x14ac:dyDescent="0.2">
      <c r="A210" s="653"/>
      <c r="B210" s="424"/>
      <c r="C210" s="168">
        <v>4300</v>
      </c>
      <c r="D210" s="732" t="s">
        <v>22</v>
      </c>
      <c r="E210" s="659"/>
      <c r="F210" s="659"/>
      <c r="G210" s="654" t="e">
        <f t="shared" si="0"/>
        <v>#DIV/0!</v>
      </c>
      <c r="H210" s="660"/>
      <c r="I210" s="1170" t="e">
        <f t="shared" si="1"/>
        <v>#DIV/0!</v>
      </c>
      <c r="J210" s="1170" t="e">
        <f t="shared" si="2"/>
        <v>#DIV/0!</v>
      </c>
      <c r="K210" s="668"/>
    </row>
    <row r="211" spans="1:11" ht="20.25" hidden="1" customHeight="1" x14ac:dyDescent="0.2">
      <c r="A211" s="653"/>
      <c r="B211" s="424"/>
      <c r="C211" s="168">
        <v>4360</v>
      </c>
      <c r="D211" s="732" t="s">
        <v>217</v>
      </c>
      <c r="E211" s="659"/>
      <c r="F211" s="659"/>
      <c r="G211" s="654" t="e">
        <f t="shared" si="0"/>
        <v>#DIV/0!</v>
      </c>
      <c r="H211" s="660"/>
      <c r="I211" s="1170" t="e">
        <f t="shared" si="1"/>
        <v>#DIV/0!</v>
      </c>
      <c r="J211" s="1170" t="e">
        <f t="shared" si="2"/>
        <v>#DIV/0!</v>
      </c>
      <c r="K211" s="668"/>
    </row>
    <row r="212" spans="1:11" ht="12.75" hidden="1" customHeight="1" x14ac:dyDescent="0.2">
      <c r="A212" s="653"/>
      <c r="B212" s="424"/>
      <c r="C212" s="168">
        <v>4410</v>
      </c>
      <c r="D212" s="397" t="s">
        <v>54</v>
      </c>
      <c r="E212" s="659"/>
      <c r="F212" s="659"/>
      <c r="G212" s="654" t="e">
        <f t="shared" si="0"/>
        <v>#DIV/0!</v>
      </c>
      <c r="H212" s="660"/>
      <c r="I212" s="1170" t="e">
        <f t="shared" si="1"/>
        <v>#DIV/0!</v>
      </c>
      <c r="J212" s="1170" t="e">
        <f t="shared" si="2"/>
        <v>#DIV/0!</v>
      </c>
      <c r="K212" s="668"/>
    </row>
    <row r="213" spans="1:11" ht="12.75" hidden="1" customHeight="1" x14ac:dyDescent="0.2">
      <c r="A213" s="653"/>
      <c r="B213" s="424"/>
      <c r="C213" s="168">
        <v>4440</v>
      </c>
      <c r="D213" s="397" t="s">
        <v>55</v>
      </c>
      <c r="E213" s="659"/>
      <c r="F213" s="659"/>
      <c r="G213" s="654" t="e">
        <f t="shared" si="0"/>
        <v>#DIV/0!</v>
      </c>
      <c r="H213" s="660"/>
      <c r="I213" s="1170" t="e">
        <f t="shared" si="1"/>
        <v>#DIV/0!</v>
      </c>
      <c r="J213" s="1170" t="e">
        <f t="shared" si="2"/>
        <v>#DIV/0!</v>
      </c>
      <c r="K213" s="668"/>
    </row>
    <row r="214" spans="1:11" ht="12.75" hidden="1" customHeight="1" x14ac:dyDescent="0.2">
      <c r="A214" s="653"/>
      <c r="B214" s="424"/>
      <c r="C214" s="168">
        <v>4480</v>
      </c>
      <c r="D214" s="397" t="s">
        <v>56</v>
      </c>
      <c r="E214" s="659"/>
      <c r="F214" s="659"/>
      <c r="G214" s="654" t="e">
        <f t="shared" si="0"/>
        <v>#DIV/0!</v>
      </c>
      <c r="H214" s="660"/>
      <c r="I214" s="1170" t="e">
        <f t="shared" si="1"/>
        <v>#DIV/0!</v>
      </c>
      <c r="J214" s="1170" t="e">
        <f t="shared" si="2"/>
        <v>#DIV/0!</v>
      </c>
      <c r="K214" s="668"/>
    </row>
    <row r="215" spans="1:11" ht="27.75" hidden="1" customHeight="1" x14ac:dyDescent="0.2">
      <c r="A215" s="653"/>
      <c r="B215" s="424"/>
      <c r="C215" s="141">
        <v>4700</v>
      </c>
      <c r="D215" s="142" t="s">
        <v>60</v>
      </c>
      <c r="E215" s="667"/>
      <c r="F215" s="667"/>
      <c r="G215" s="434" t="e">
        <f t="shared" si="0"/>
        <v>#DIV/0!</v>
      </c>
      <c r="H215" s="660"/>
      <c r="I215" s="1272" t="e">
        <f t="shared" si="1"/>
        <v>#DIV/0!</v>
      </c>
      <c r="J215" s="1272" t="e">
        <f t="shared" si="2"/>
        <v>#DIV/0!</v>
      </c>
      <c r="K215" s="435"/>
    </row>
    <row r="216" spans="1:11" s="25" customFormat="1" ht="15" hidden="1" customHeight="1" x14ac:dyDescent="0.2">
      <c r="A216" s="630"/>
      <c r="B216" s="1208">
        <v>80130</v>
      </c>
      <c r="C216" s="1208"/>
      <c r="D216" s="1201" t="s">
        <v>134</v>
      </c>
      <c r="E216" s="1209">
        <f>SUM(E217+E238+E258)</f>
        <v>0</v>
      </c>
      <c r="F216" s="1209">
        <f>SUM(F217+F238+F258)</f>
        <v>0</v>
      </c>
      <c r="G216" s="1198" t="e">
        <f t="shared" si="0"/>
        <v>#DIV/0!</v>
      </c>
      <c r="H216" s="1658">
        <f>SUM(H217+H238+H258)</f>
        <v>0</v>
      </c>
      <c r="I216" s="1659" t="e">
        <f t="shared" si="1"/>
        <v>#DIV/0!</v>
      </c>
      <c r="J216" s="1659" t="e">
        <f t="shared" si="2"/>
        <v>#DIV/0!</v>
      </c>
      <c r="K216" s="1660"/>
    </row>
    <row r="217" spans="1:11" s="26" customFormat="1" ht="15" hidden="1" customHeight="1" x14ac:dyDescent="0.2">
      <c r="A217" s="653"/>
      <c r="B217" s="1211"/>
      <c r="C217" s="1200"/>
      <c r="D217" s="1201" t="s">
        <v>133</v>
      </c>
      <c r="E217" s="1209">
        <f>SUM(E218:E237)</f>
        <v>0</v>
      </c>
      <c r="F217" s="1209">
        <f>SUM(F218:F237)</f>
        <v>0</v>
      </c>
      <c r="G217" s="1198" t="e">
        <f>SUM(F217/E217*100)</f>
        <v>#DIV/0!</v>
      </c>
      <c r="H217" s="1661">
        <f>SUM(H218:H237)</f>
        <v>0</v>
      </c>
      <c r="I217" s="1659" t="e">
        <f t="shared" si="1"/>
        <v>#DIV/0!</v>
      </c>
      <c r="J217" s="1659" t="e">
        <f t="shared" si="2"/>
        <v>#DIV/0!</v>
      </c>
      <c r="K217" s="1662"/>
    </row>
    <row r="218" spans="1:11" s="26" customFormat="1" ht="12.75" hidden="1" customHeight="1" x14ac:dyDescent="0.2">
      <c r="A218" s="653"/>
      <c r="B218" s="424"/>
      <c r="C218" s="1203">
        <v>3020</v>
      </c>
      <c r="D218" s="1229" t="s">
        <v>37</v>
      </c>
      <c r="E218" s="1213"/>
      <c r="F218" s="1213"/>
      <c r="G218" s="1205" t="e">
        <f>SUM(F218/E218*100)</f>
        <v>#DIV/0!</v>
      </c>
      <c r="H218" s="1663"/>
      <c r="I218" s="1664" t="e">
        <f t="shared" si="1"/>
        <v>#DIV/0!</v>
      </c>
      <c r="J218" s="1664" t="e">
        <f t="shared" si="2"/>
        <v>#DIV/0!</v>
      </c>
      <c r="K218" s="1665"/>
    </row>
    <row r="219" spans="1:11" ht="12.75" hidden="1" customHeight="1" x14ac:dyDescent="0.2">
      <c r="A219" s="653"/>
      <c r="B219" s="424"/>
      <c r="C219" s="437">
        <v>4010</v>
      </c>
      <c r="D219" s="397" t="s">
        <v>39</v>
      </c>
      <c r="E219" s="659"/>
      <c r="F219" s="659"/>
      <c r="G219" s="654" t="e">
        <f t="shared" si="0"/>
        <v>#DIV/0!</v>
      </c>
      <c r="H219" s="1169"/>
      <c r="I219" s="1170" t="e">
        <f t="shared" si="1"/>
        <v>#DIV/0!</v>
      </c>
      <c r="J219" s="1170" t="e">
        <f t="shared" si="2"/>
        <v>#DIV/0!</v>
      </c>
      <c r="K219" s="919"/>
    </row>
    <row r="220" spans="1:11" ht="12.75" hidden="1" customHeight="1" x14ac:dyDescent="0.2">
      <c r="A220" s="653"/>
      <c r="B220" s="424"/>
      <c r="C220" s="437">
        <v>4040</v>
      </c>
      <c r="D220" s="397" t="s">
        <v>41</v>
      </c>
      <c r="E220" s="659"/>
      <c r="F220" s="659"/>
      <c r="G220" s="654" t="e">
        <f t="shared" si="0"/>
        <v>#DIV/0!</v>
      </c>
      <c r="H220" s="1169"/>
      <c r="I220" s="1170" t="e">
        <f t="shared" si="1"/>
        <v>#DIV/0!</v>
      </c>
      <c r="J220" s="1170" t="e">
        <f t="shared" si="2"/>
        <v>#DIV/0!</v>
      </c>
      <c r="K220" s="919"/>
    </row>
    <row r="221" spans="1:11" ht="12.75" hidden="1" customHeight="1" x14ac:dyDescent="0.2">
      <c r="A221" s="653"/>
      <c r="B221" s="424"/>
      <c r="C221" s="437">
        <v>4110</v>
      </c>
      <c r="D221" s="397" t="s">
        <v>42</v>
      </c>
      <c r="E221" s="659"/>
      <c r="F221" s="659"/>
      <c r="G221" s="654" t="e">
        <f t="shared" si="0"/>
        <v>#DIV/0!</v>
      </c>
      <c r="H221" s="1169"/>
      <c r="I221" s="1170" t="e">
        <f t="shared" si="1"/>
        <v>#DIV/0!</v>
      </c>
      <c r="J221" s="1170" t="e">
        <f t="shared" si="2"/>
        <v>#DIV/0!</v>
      </c>
      <c r="K221" s="919"/>
    </row>
    <row r="222" spans="1:11" ht="12.75" hidden="1" customHeight="1" x14ac:dyDescent="0.2">
      <c r="A222" s="830"/>
      <c r="B222" s="1034"/>
      <c r="C222" s="675">
        <v>4120</v>
      </c>
      <c r="D222" s="1351" t="s">
        <v>43</v>
      </c>
      <c r="E222" s="831"/>
      <c r="F222" s="831"/>
      <c r="G222" s="832" t="e">
        <f t="shared" si="0"/>
        <v>#DIV/0!</v>
      </c>
      <c r="H222" s="1666"/>
      <c r="I222" s="1270" t="e">
        <f t="shared" si="1"/>
        <v>#DIV/0!</v>
      </c>
      <c r="J222" s="1270" t="e">
        <f t="shared" si="2"/>
        <v>#DIV/0!</v>
      </c>
      <c r="K222" s="1667"/>
    </row>
    <row r="223" spans="1:11" ht="12.75" hidden="1" customHeight="1" x14ac:dyDescent="0.2">
      <c r="A223" s="653"/>
      <c r="B223" s="424"/>
      <c r="C223" s="706">
        <v>4170</v>
      </c>
      <c r="D223" s="1358" t="s">
        <v>45</v>
      </c>
      <c r="E223" s="729"/>
      <c r="F223" s="729"/>
      <c r="G223" s="426" t="e">
        <f t="shared" si="0"/>
        <v>#DIV/0!</v>
      </c>
      <c r="H223" s="1429"/>
      <c r="I223" s="1218" t="e">
        <f t="shared" si="1"/>
        <v>#DIV/0!</v>
      </c>
      <c r="J223" s="1218" t="e">
        <f t="shared" si="2"/>
        <v>#DIV/0!</v>
      </c>
      <c r="K223" s="1668"/>
    </row>
    <row r="224" spans="1:11" ht="12.75" hidden="1" customHeight="1" x14ac:dyDescent="0.2">
      <c r="A224" s="653"/>
      <c r="B224" s="424"/>
      <c r="C224" s="437">
        <v>4210</v>
      </c>
      <c r="D224" s="397" t="s">
        <v>31</v>
      </c>
      <c r="E224" s="659"/>
      <c r="F224" s="659"/>
      <c r="G224" s="654" t="e">
        <f t="shared" si="0"/>
        <v>#DIV/0!</v>
      </c>
      <c r="H224" s="1169"/>
      <c r="I224" s="1170" t="e">
        <f t="shared" si="1"/>
        <v>#DIV/0!</v>
      </c>
      <c r="J224" s="1170" t="e">
        <f t="shared" si="2"/>
        <v>#DIV/0!</v>
      </c>
      <c r="K224" s="919"/>
    </row>
    <row r="225" spans="1:11" ht="12.75" hidden="1" customHeight="1" x14ac:dyDescent="0.2">
      <c r="A225" s="653"/>
      <c r="B225" s="424"/>
      <c r="C225" s="168">
        <v>4240</v>
      </c>
      <c r="D225" s="397" t="s">
        <v>80</v>
      </c>
      <c r="E225" s="659"/>
      <c r="F225" s="659"/>
      <c r="G225" s="654" t="e">
        <f t="shared" ref="G225" si="41">SUM(F225/E225*100)</f>
        <v>#DIV/0!</v>
      </c>
      <c r="H225" s="1169"/>
      <c r="I225" s="1170" t="e">
        <f t="shared" ref="I225" si="42">SUM(H225/F225*100)</f>
        <v>#DIV/0!</v>
      </c>
      <c r="J225" s="1170" t="e">
        <f t="shared" ref="J225" si="43">SUM(H225/E225*100)</f>
        <v>#DIV/0!</v>
      </c>
      <c r="K225" s="919"/>
    </row>
    <row r="226" spans="1:11" ht="12.75" hidden="1" customHeight="1" x14ac:dyDescent="0.2">
      <c r="A226" s="653"/>
      <c r="B226" s="424"/>
      <c r="C226" s="437">
        <v>4260</v>
      </c>
      <c r="D226" s="397" t="s">
        <v>46</v>
      </c>
      <c r="E226" s="659"/>
      <c r="F226" s="659"/>
      <c r="G226" s="654" t="e">
        <f t="shared" si="0"/>
        <v>#DIV/0!</v>
      </c>
      <c r="H226" s="1169"/>
      <c r="I226" s="1170" t="e">
        <f t="shared" si="1"/>
        <v>#DIV/0!</v>
      </c>
      <c r="J226" s="1170" t="e">
        <f t="shared" si="2"/>
        <v>#DIV/0!</v>
      </c>
      <c r="K226" s="919"/>
    </row>
    <row r="227" spans="1:11" ht="12.75" hidden="1" customHeight="1" x14ac:dyDescent="0.2">
      <c r="A227" s="653"/>
      <c r="B227" s="424"/>
      <c r="C227" s="437">
        <v>4270</v>
      </c>
      <c r="D227" s="397" t="s">
        <v>47</v>
      </c>
      <c r="E227" s="659"/>
      <c r="F227" s="659"/>
      <c r="G227" s="654" t="e">
        <f t="shared" si="0"/>
        <v>#DIV/0!</v>
      </c>
      <c r="H227" s="1169"/>
      <c r="I227" s="1170" t="e">
        <f t="shared" si="1"/>
        <v>#DIV/0!</v>
      </c>
      <c r="J227" s="1170" t="e">
        <f t="shared" si="2"/>
        <v>#DIV/0!</v>
      </c>
      <c r="K227" s="919"/>
    </row>
    <row r="228" spans="1:11" ht="12.75" hidden="1" customHeight="1" x14ac:dyDescent="0.2">
      <c r="A228" s="653"/>
      <c r="B228" s="424"/>
      <c r="C228" s="437">
        <v>4280</v>
      </c>
      <c r="D228" s="397" t="s">
        <v>48</v>
      </c>
      <c r="E228" s="659"/>
      <c r="F228" s="659"/>
      <c r="G228" s="654" t="e">
        <f t="shared" si="0"/>
        <v>#DIV/0!</v>
      </c>
      <c r="H228" s="1169"/>
      <c r="I228" s="1170" t="e">
        <f t="shared" si="1"/>
        <v>#DIV/0!</v>
      </c>
      <c r="J228" s="1170" t="e">
        <f t="shared" si="2"/>
        <v>#DIV/0!</v>
      </c>
      <c r="K228" s="919"/>
    </row>
    <row r="229" spans="1:11" ht="12.75" hidden="1" customHeight="1" x14ac:dyDescent="0.2">
      <c r="A229" s="653"/>
      <c r="B229" s="424"/>
      <c r="C229" s="437">
        <v>4300</v>
      </c>
      <c r="D229" s="732" t="s">
        <v>22</v>
      </c>
      <c r="E229" s="659"/>
      <c r="F229" s="659"/>
      <c r="G229" s="654" t="e">
        <f t="shared" si="0"/>
        <v>#DIV/0!</v>
      </c>
      <c r="H229" s="1169"/>
      <c r="I229" s="1170" t="e">
        <f t="shared" si="1"/>
        <v>#DIV/0!</v>
      </c>
      <c r="J229" s="1170" t="e">
        <f t="shared" si="2"/>
        <v>#DIV/0!</v>
      </c>
      <c r="K229" s="919"/>
    </row>
    <row r="230" spans="1:11" ht="12.75" hidden="1" customHeight="1" x14ac:dyDescent="0.2">
      <c r="A230" s="653"/>
      <c r="B230" s="424"/>
      <c r="C230" s="437">
        <v>4360</v>
      </c>
      <c r="D230" s="732" t="s">
        <v>217</v>
      </c>
      <c r="E230" s="659"/>
      <c r="F230" s="659"/>
      <c r="G230" s="654" t="e">
        <f t="shared" si="0"/>
        <v>#DIV/0!</v>
      </c>
      <c r="H230" s="1169"/>
      <c r="I230" s="1170" t="e">
        <f t="shared" si="1"/>
        <v>#DIV/0!</v>
      </c>
      <c r="J230" s="1170" t="e">
        <f t="shared" si="2"/>
        <v>#DIV/0!</v>
      </c>
      <c r="K230" s="919"/>
    </row>
    <row r="231" spans="1:11" ht="12.75" hidden="1" customHeight="1" x14ac:dyDescent="0.2">
      <c r="A231" s="653"/>
      <c r="B231" s="424"/>
      <c r="C231" s="437">
        <v>4410</v>
      </c>
      <c r="D231" s="397" t="s">
        <v>54</v>
      </c>
      <c r="E231" s="659"/>
      <c r="F231" s="659"/>
      <c r="G231" s="654" t="e">
        <f t="shared" si="0"/>
        <v>#DIV/0!</v>
      </c>
      <c r="H231" s="1169"/>
      <c r="I231" s="1170" t="e">
        <f t="shared" si="1"/>
        <v>#DIV/0!</v>
      </c>
      <c r="J231" s="1170" t="e">
        <f t="shared" si="2"/>
        <v>#DIV/0!</v>
      </c>
      <c r="K231" s="919"/>
    </row>
    <row r="232" spans="1:11" ht="12.75" hidden="1" customHeight="1" x14ac:dyDescent="0.2">
      <c r="A232" s="653"/>
      <c r="B232" s="424"/>
      <c r="C232" s="168">
        <v>4420</v>
      </c>
      <c r="D232" s="237" t="s">
        <v>97</v>
      </c>
      <c r="E232" s="662"/>
      <c r="F232" s="662"/>
      <c r="G232" s="439" t="e">
        <f t="shared" si="0"/>
        <v>#DIV/0!</v>
      </c>
      <c r="H232" s="1442"/>
      <c r="I232" s="1669" t="e">
        <f t="shared" si="1"/>
        <v>#DIV/0!</v>
      </c>
      <c r="J232" s="1669" t="e">
        <f t="shared" si="2"/>
        <v>#DIV/0!</v>
      </c>
      <c r="K232" s="1251"/>
    </row>
    <row r="233" spans="1:11" ht="12.75" hidden="1" customHeight="1" x14ac:dyDescent="0.2">
      <c r="A233" s="653"/>
      <c r="B233" s="424"/>
      <c r="C233" s="661">
        <v>4440</v>
      </c>
      <c r="D233" s="1250" t="s">
        <v>55</v>
      </c>
      <c r="E233" s="662"/>
      <c r="F233" s="662"/>
      <c r="G233" s="439" t="e">
        <f t="shared" si="0"/>
        <v>#DIV/0!</v>
      </c>
      <c r="H233" s="1442"/>
      <c r="I233" s="1669" t="e">
        <f t="shared" si="1"/>
        <v>#DIV/0!</v>
      </c>
      <c r="J233" s="1669" t="e">
        <f t="shared" si="2"/>
        <v>#DIV/0!</v>
      </c>
      <c r="K233" s="1251"/>
    </row>
    <row r="234" spans="1:11" ht="12.75" hidden="1" customHeight="1" x14ac:dyDescent="0.2">
      <c r="A234" s="653"/>
      <c r="B234" s="424"/>
      <c r="C234" s="437">
        <v>4480</v>
      </c>
      <c r="D234" s="397" t="s">
        <v>56</v>
      </c>
      <c r="E234" s="659"/>
      <c r="F234" s="659"/>
      <c r="G234" s="654" t="e">
        <f t="shared" si="0"/>
        <v>#DIV/0!</v>
      </c>
      <c r="H234" s="1169"/>
      <c r="I234" s="1170" t="e">
        <f t="shared" si="1"/>
        <v>#DIV/0!</v>
      </c>
      <c r="J234" s="1170" t="e">
        <f t="shared" si="2"/>
        <v>#DIV/0!</v>
      </c>
      <c r="K234" s="919"/>
    </row>
    <row r="235" spans="1:11" ht="19.5" hidden="1" customHeight="1" x14ac:dyDescent="0.2">
      <c r="A235" s="653"/>
      <c r="B235" s="424"/>
      <c r="C235" s="168">
        <v>4610</v>
      </c>
      <c r="D235" s="237" t="s">
        <v>87</v>
      </c>
      <c r="E235" s="667"/>
      <c r="F235" s="667"/>
      <c r="G235" s="434" t="e">
        <f t="shared" si="0"/>
        <v>#DIV/0!</v>
      </c>
      <c r="H235" s="1271"/>
      <c r="I235" s="1272" t="e">
        <f t="shared" si="1"/>
        <v>#DIV/0!</v>
      </c>
      <c r="J235" s="1272" t="e">
        <f t="shared" si="2"/>
        <v>#DIV/0!</v>
      </c>
      <c r="K235" s="1670"/>
    </row>
    <row r="236" spans="1:11" ht="37.5" hidden="1" customHeight="1" x14ac:dyDescent="0.2">
      <c r="A236" s="653"/>
      <c r="B236" s="424"/>
      <c r="C236" s="661">
        <v>4700</v>
      </c>
      <c r="D236" s="150" t="s">
        <v>60</v>
      </c>
      <c r="E236" s="662"/>
      <c r="F236" s="662"/>
      <c r="G236" s="439" t="e">
        <f t="shared" si="0"/>
        <v>#DIV/0!</v>
      </c>
      <c r="H236" s="1442"/>
      <c r="I236" s="1669" t="e">
        <f t="shared" si="1"/>
        <v>#DIV/0!</v>
      </c>
      <c r="J236" s="1669" t="e">
        <f t="shared" si="2"/>
        <v>#DIV/0!</v>
      </c>
      <c r="K236" s="1251"/>
    </row>
    <row r="237" spans="1:11" ht="12.75" hidden="1" customHeight="1" x14ac:dyDescent="0.2">
      <c r="A237" s="653"/>
      <c r="B237" s="424"/>
      <c r="C237" s="671">
        <v>6050</v>
      </c>
      <c r="D237" s="270" t="s">
        <v>61</v>
      </c>
      <c r="E237" s="662"/>
      <c r="F237" s="662"/>
      <c r="G237" s="439" t="e">
        <f t="shared" si="0"/>
        <v>#DIV/0!</v>
      </c>
      <c r="H237" s="1442"/>
      <c r="I237" s="1669" t="e">
        <f t="shared" si="1"/>
        <v>#DIV/0!</v>
      </c>
      <c r="J237" s="1669" t="e">
        <f t="shared" si="2"/>
        <v>#DIV/0!</v>
      </c>
      <c r="K237" s="1251"/>
    </row>
    <row r="238" spans="1:11" s="28" customFormat="1" ht="15" hidden="1" customHeight="1" x14ac:dyDescent="0.2">
      <c r="A238" s="653"/>
      <c r="B238" s="424"/>
      <c r="C238" s="1200"/>
      <c r="D238" s="1201" t="s">
        <v>135</v>
      </c>
      <c r="E238" s="1215">
        <f>SUM(E239:E257)</f>
        <v>0</v>
      </c>
      <c r="F238" s="1215">
        <f>SUM(F239:F257)</f>
        <v>0</v>
      </c>
      <c r="G238" s="1199" t="e">
        <f t="shared" ref="G238:G257" si="44">SUM(F238/E238*100)</f>
        <v>#DIV/0!</v>
      </c>
      <c r="H238" s="1661">
        <f>SUM(H239:H257)</f>
        <v>0</v>
      </c>
      <c r="I238" s="1659" t="e">
        <f t="shared" ref="I238:I257" si="45">SUM(H238/F238*100)</f>
        <v>#DIV/0!</v>
      </c>
      <c r="J238" s="1659" t="e">
        <f t="shared" ref="J238:J257" si="46">SUM(H238/E238*100)</f>
        <v>#DIV/0!</v>
      </c>
      <c r="K238" s="1660"/>
    </row>
    <row r="239" spans="1:11" s="28" customFormat="1" ht="12.75" hidden="1" customHeight="1" x14ac:dyDescent="0.2">
      <c r="A239" s="653"/>
      <c r="B239" s="424"/>
      <c r="C239" s="1338">
        <v>3020</v>
      </c>
      <c r="D239" s="1505" t="s">
        <v>37</v>
      </c>
      <c r="E239" s="1501"/>
      <c r="F239" s="1501"/>
      <c r="G239" s="1339" t="e">
        <f t="shared" si="44"/>
        <v>#DIV/0!</v>
      </c>
      <c r="H239" s="1671"/>
      <c r="I239" s="1506" t="e">
        <f t="shared" si="45"/>
        <v>#DIV/0!</v>
      </c>
      <c r="J239" s="1506" t="e">
        <f t="shared" si="46"/>
        <v>#DIV/0!</v>
      </c>
      <c r="K239" s="1672"/>
    </row>
    <row r="240" spans="1:11" ht="12.75" hidden="1" customHeight="1" x14ac:dyDescent="0.2">
      <c r="A240" s="653"/>
      <c r="B240" s="424"/>
      <c r="C240" s="1471">
        <v>4010</v>
      </c>
      <c r="D240" s="1472" t="s">
        <v>39</v>
      </c>
      <c r="E240" s="1473"/>
      <c r="F240" s="1473"/>
      <c r="G240" s="1456" t="e">
        <f t="shared" si="44"/>
        <v>#DIV/0!</v>
      </c>
      <c r="H240" s="1474"/>
      <c r="I240" s="1475" t="e">
        <f t="shared" si="45"/>
        <v>#DIV/0!</v>
      </c>
      <c r="J240" s="1475" t="e">
        <f t="shared" si="46"/>
        <v>#DIV/0!</v>
      </c>
      <c r="K240" s="1673"/>
    </row>
    <row r="241" spans="1:11" ht="12.75" hidden="1" customHeight="1" x14ac:dyDescent="0.2">
      <c r="A241" s="653"/>
      <c r="B241" s="424"/>
      <c r="C241" s="1471">
        <v>4040</v>
      </c>
      <c r="D241" s="1472" t="s">
        <v>41</v>
      </c>
      <c r="E241" s="1473"/>
      <c r="F241" s="1473"/>
      <c r="G241" s="1456" t="e">
        <f t="shared" si="44"/>
        <v>#DIV/0!</v>
      </c>
      <c r="H241" s="1474"/>
      <c r="I241" s="1475" t="e">
        <f t="shared" si="45"/>
        <v>#DIV/0!</v>
      </c>
      <c r="J241" s="1475" t="e">
        <f t="shared" si="46"/>
        <v>#DIV/0!</v>
      </c>
      <c r="K241" s="1673"/>
    </row>
    <row r="242" spans="1:11" ht="12.75" hidden="1" customHeight="1" x14ac:dyDescent="0.2">
      <c r="A242" s="653"/>
      <c r="B242" s="424"/>
      <c r="C242" s="437">
        <v>4110</v>
      </c>
      <c r="D242" s="397" t="s">
        <v>42</v>
      </c>
      <c r="E242" s="659"/>
      <c r="F242" s="659"/>
      <c r="G242" s="654" t="e">
        <f t="shared" si="44"/>
        <v>#DIV/0!</v>
      </c>
      <c r="H242" s="1169"/>
      <c r="I242" s="1170" t="e">
        <f t="shared" si="45"/>
        <v>#DIV/0!</v>
      </c>
      <c r="J242" s="1170" t="e">
        <f t="shared" si="46"/>
        <v>#DIV/0!</v>
      </c>
      <c r="K242" s="919"/>
    </row>
    <row r="243" spans="1:11" ht="29.45" hidden="1" customHeight="1" x14ac:dyDescent="0.2">
      <c r="A243" s="653"/>
      <c r="B243" s="424"/>
      <c r="C243" s="1471">
        <v>4120</v>
      </c>
      <c r="D243" s="1484" t="s">
        <v>270</v>
      </c>
      <c r="E243" s="1473"/>
      <c r="F243" s="1473"/>
      <c r="G243" s="1456" t="e">
        <f t="shared" si="44"/>
        <v>#DIV/0!</v>
      </c>
      <c r="H243" s="1474"/>
      <c r="I243" s="1475" t="e">
        <f t="shared" si="45"/>
        <v>#DIV/0!</v>
      </c>
      <c r="J243" s="1475" t="e">
        <f t="shared" si="46"/>
        <v>#DIV/0!</v>
      </c>
      <c r="K243" s="1673"/>
    </row>
    <row r="244" spans="1:11" ht="12.75" hidden="1" customHeight="1" x14ac:dyDescent="0.2">
      <c r="A244" s="653"/>
      <c r="B244" s="424"/>
      <c r="C244" s="1477">
        <v>4170</v>
      </c>
      <c r="D244" s="1478" t="s">
        <v>45</v>
      </c>
      <c r="E244" s="1479"/>
      <c r="F244" s="1479"/>
      <c r="G244" s="1480" t="e">
        <f t="shared" si="44"/>
        <v>#DIV/0!</v>
      </c>
      <c r="H244" s="1503"/>
      <c r="I244" s="1482" t="e">
        <f t="shared" si="45"/>
        <v>#DIV/0!</v>
      </c>
      <c r="J244" s="1482" t="e">
        <f t="shared" si="46"/>
        <v>#DIV/0!</v>
      </c>
      <c r="K244" s="1483"/>
    </row>
    <row r="245" spans="1:11" ht="12.75" hidden="1" customHeight="1" x14ac:dyDescent="0.2">
      <c r="A245" s="653"/>
      <c r="B245" s="424"/>
      <c r="C245" s="1471">
        <v>4210</v>
      </c>
      <c r="D245" s="1472" t="s">
        <v>31</v>
      </c>
      <c r="E245" s="1473"/>
      <c r="F245" s="1473"/>
      <c r="G245" s="1456" t="e">
        <f t="shared" si="44"/>
        <v>#DIV/0!</v>
      </c>
      <c r="H245" s="1457"/>
      <c r="I245" s="1475" t="e">
        <f t="shared" si="45"/>
        <v>#DIV/0!</v>
      </c>
      <c r="J245" s="1475" t="e">
        <f t="shared" si="46"/>
        <v>#DIV/0!</v>
      </c>
      <c r="K245" s="1476"/>
    </row>
    <row r="246" spans="1:11" ht="33.75" hidden="1" customHeight="1" x14ac:dyDescent="0.2">
      <c r="A246" s="653"/>
      <c r="B246" s="424"/>
      <c r="C246" s="1471">
        <v>4230</v>
      </c>
      <c r="D246" s="1504" t="s">
        <v>95</v>
      </c>
      <c r="E246" s="1473"/>
      <c r="F246" s="1473"/>
      <c r="G246" s="1456" t="e">
        <f t="shared" si="44"/>
        <v>#DIV/0!</v>
      </c>
      <c r="H246" s="1457"/>
      <c r="I246" s="1485" t="e">
        <f>SUM(H246/F246*100)</f>
        <v>#DIV/0!</v>
      </c>
      <c r="J246" s="1485" t="e">
        <f>SUM(H246/E246*100)</f>
        <v>#DIV/0!</v>
      </c>
      <c r="K246" s="1476"/>
    </row>
    <row r="247" spans="1:11" ht="12.75" hidden="1" customHeight="1" x14ac:dyDescent="0.2">
      <c r="A247" s="830"/>
      <c r="B247" s="1502"/>
      <c r="C247" s="1487">
        <v>4240</v>
      </c>
      <c r="D247" s="1488" t="s">
        <v>80</v>
      </c>
      <c r="E247" s="1489"/>
      <c r="F247" s="1489"/>
      <c r="G247" s="1490" t="e">
        <f t="shared" si="44"/>
        <v>#DIV/0!</v>
      </c>
      <c r="H247" s="1495"/>
      <c r="I247" s="1492" t="e">
        <f t="shared" si="45"/>
        <v>#DIV/0!</v>
      </c>
      <c r="J247" s="1492" t="e">
        <f t="shared" si="46"/>
        <v>#DIV/0!</v>
      </c>
      <c r="K247" s="1493"/>
    </row>
    <row r="248" spans="1:11" ht="12.75" hidden="1" customHeight="1" x14ac:dyDescent="0.2">
      <c r="A248" s="653"/>
      <c r="B248" s="424"/>
      <c r="C248" s="706">
        <v>4260</v>
      </c>
      <c r="D248" s="1358" t="s">
        <v>46</v>
      </c>
      <c r="E248" s="729"/>
      <c r="F248" s="729"/>
      <c r="G248" s="426" t="e">
        <f t="shared" si="44"/>
        <v>#DIV/0!</v>
      </c>
      <c r="H248" s="734"/>
      <c r="I248" s="1218" t="e">
        <f t="shared" si="45"/>
        <v>#DIV/0!</v>
      </c>
      <c r="J248" s="1218" t="e">
        <f t="shared" si="46"/>
        <v>#DIV/0!</v>
      </c>
      <c r="K248" s="730"/>
    </row>
    <row r="249" spans="1:11" ht="12.75" hidden="1" customHeight="1" x14ac:dyDescent="0.2">
      <c r="A249" s="653"/>
      <c r="B249" s="424"/>
      <c r="C249" s="437">
        <v>4270</v>
      </c>
      <c r="D249" s="397" t="s">
        <v>47</v>
      </c>
      <c r="E249" s="659"/>
      <c r="F249" s="659"/>
      <c r="G249" s="654" t="e">
        <f t="shared" si="44"/>
        <v>#DIV/0!</v>
      </c>
      <c r="H249" s="660"/>
      <c r="I249" s="1170" t="e">
        <f t="shared" si="45"/>
        <v>#DIV/0!</v>
      </c>
      <c r="J249" s="1170" t="e">
        <f t="shared" si="46"/>
        <v>#DIV/0!</v>
      </c>
      <c r="K249" s="668"/>
    </row>
    <row r="250" spans="1:11" ht="12.75" hidden="1" customHeight="1" x14ac:dyDescent="0.2">
      <c r="A250" s="653"/>
      <c r="B250" s="424"/>
      <c r="C250" s="437">
        <v>4270</v>
      </c>
      <c r="D250" s="397" t="s">
        <v>47</v>
      </c>
      <c r="E250" s="659"/>
      <c r="F250" s="659"/>
      <c r="G250" s="654" t="e">
        <f>SUM(F250/E250*100)</f>
        <v>#DIV/0!</v>
      </c>
      <c r="H250" s="660"/>
      <c r="I250" s="1170" t="e">
        <f t="shared" ref="I250" si="47">SUM(H250/F250*100)</f>
        <v>#DIV/0!</v>
      </c>
      <c r="J250" s="1170" t="e">
        <f t="shared" ref="J250" si="48">SUM(H250/E250*100)</f>
        <v>#DIV/0!</v>
      </c>
      <c r="K250" s="668"/>
    </row>
    <row r="251" spans="1:11" ht="12.75" hidden="1" customHeight="1" x14ac:dyDescent="0.2">
      <c r="A251" s="653"/>
      <c r="B251" s="424"/>
      <c r="C251" s="437">
        <v>4280</v>
      </c>
      <c r="D251" s="397" t="s">
        <v>48</v>
      </c>
      <c r="E251" s="659"/>
      <c r="F251" s="659"/>
      <c r="G251" s="654" t="e">
        <f t="shared" si="44"/>
        <v>#DIV/0!</v>
      </c>
      <c r="H251" s="660"/>
      <c r="I251" s="1170" t="e">
        <f t="shared" si="45"/>
        <v>#DIV/0!</v>
      </c>
      <c r="J251" s="1170" t="e">
        <f t="shared" si="46"/>
        <v>#DIV/0!</v>
      </c>
      <c r="K251" s="668"/>
    </row>
    <row r="252" spans="1:11" ht="12.75" hidden="1" customHeight="1" x14ac:dyDescent="0.2">
      <c r="A252" s="653"/>
      <c r="B252" s="424"/>
      <c r="C252" s="437">
        <v>4300</v>
      </c>
      <c r="D252" s="732" t="s">
        <v>22</v>
      </c>
      <c r="E252" s="659"/>
      <c r="F252" s="659"/>
      <c r="G252" s="654" t="e">
        <f t="shared" si="44"/>
        <v>#DIV/0!</v>
      </c>
      <c r="H252" s="660"/>
      <c r="I252" s="1170" t="e">
        <f t="shared" si="45"/>
        <v>#DIV/0!</v>
      </c>
      <c r="J252" s="1170" t="e">
        <f t="shared" si="46"/>
        <v>#DIV/0!</v>
      </c>
      <c r="K252" s="668"/>
    </row>
    <row r="253" spans="1:11" ht="16.5" hidden="1" customHeight="1" x14ac:dyDescent="0.2">
      <c r="A253" s="653"/>
      <c r="B253" s="424"/>
      <c r="C253" s="437">
        <v>4360</v>
      </c>
      <c r="D253" s="732" t="s">
        <v>217</v>
      </c>
      <c r="E253" s="659"/>
      <c r="F253" s="659"/>
      <c r="G253" s="654" t="e">
        <f t="shared" si="44"/>
        <v>#DIV/0!</v>
      </c>
      <c r="H253" s="660"/>
      <c r="I253" s="1170" t="e">
        <f t="shared" si="45"/>
        <v>#DIV/0!</v>
      </c>
      <c r="J253" s="1462" t="e">
        <f t="shared" si="46"/>
        <v>#DIV/0!</v>
      </c>
      <c r="K253" s="668"/>
    </row>
    <row r="254" spans="1:11" ht="12.75" hidden="1" customHeight="1" x14ac:dyDescent="0.2">
      <c r="A254" s="653"/>
      <c r="B254" s="424"/>
      <c r="C254" s="437">
        <v>4410</v>
      </c>
      <c r="D254" s="397" t="s">
        <v>54</v>
      </c>
      <c r="E254" s="659"/>
      <c r="F254" s="659"/>
      <c r="G254" s="659" t="e">
        <f t="shared" si="44"/>
        <v>#DIV/0!</v>
      </c>
      <c r="H254" s="660"/>
      <c r="I254" s="1462" t="e">
        <f t="shared" si="45"/>
        <v>#DIV/0!</v>
      </c>
      <c r="J254" s="1462" t="e">
        <f t="shared" si="46"/>
        <v>#DIV/0!</v>
      </c>
      <c r="K254" s="668"/>
    </row>
    <row r="255" spans="1:11" ht="12.75" hidden="1" customHeight="1" x14ac:dyDescent="0.2">
      <c r="A255" s="653"/>
      <c r="B255" s="424"/>
      <c r="C255" s="437">
        <v>4440</v>
      </c>
      <c r="D255" s="397" t="s">
        <v>55</v>
      </c>
      <c r="E255" s="659"/>
      <c r="F255" s="659"/>
      <c r="G255" s="659" t="e">
        <f t="shared" si="44"/>
        <v>#DIV/0!</v>
      </c>
      <c r="H255" s="660"/>
      <c r="I255" s="1462" t="e">
        <f t="shared" si="45"/>
        <v>#DIV/0!</v>
      </c>
      <c r="J255" s="1462" t="e">
        <f t="shared" si="46"/>
        <v>#DIV/0!</v>
      </c>
      <c r="K255" s="668"/>
    </row>
    <row r="256" spans="1:11" ht="12.75" hidden="1" customHeight="1" x14ac:dyDescent="0.2">
      <c r="A256" s="653"/>
      <c r="B256" s="424"/>
      <c r="C256" s="437">
        <v>4480</v>
      </c>
      <c r="D256" s="397" t="s">
        <v>56</v>
      </c>
      <c r="E256" s="659"/>
      <c r="F256" s="659"/>
      <c r="G256" s="659" t="e">
        <f t="shared" si="44"/>
        <v>#DIV/0!</v>
      </c>
      <c r="H256" s="660"/>
      <c r="I256" s="1462" t="e">
        <f t="shared" si="45"/>
        <v>#DIV/0!</v>
      </c>
      <c r="J256" s="1462" t="e">
        <f t="shared" si="46"/>
        <v>#DIV/0!</v>
      </c>
      <c r="K256" s="668"/>
    </row>
    <row r="257" spans="1:11" ht="33.75" hidden="1" customHeight="1" x14ac:dyDescent="0.2">
      <c r="A257" s="653"/>
      <c r="B257" s="424"/>
      <c r="C257" s="437">
        <v>4700</v>
      </c>
      <c r="D257" s="169" t="s">
        <v>60</v>
      </c>
      <c r="E257" s="654"/>
      <c r="F257" s="654"/>
      <c r="G257" s="659" t="e">
        <f t="shared" si="44"/>
        <v>#DIV/0!</v>
      </c>
      <c r="H257" s="655"/>
      <c r="I257" s="1462" t="e">
        <f t="shared" si="45"/>
        <v>#DIV/0!</v>
      </c>
      <c r="J257" s="1462" t="e">
        <f t="shared" si="46"/>
        <v>#DIV/0!</v>
      </c>
      <c r="K257" s="672"/>
    </row>
    <row r="258" spans="1:11" ht="15" hidden="1" customHeight="1" x14ac:dyDescent="0.2">
      <c r="A258" s="653"/>
      <c r="B258" s="424"/>
      <c r="C258" s="448"/>
      <c r="D258" s="423" t="s">
        <v>128</v>
      </c>
      <c r="E258" s="677">
        <f>SUM(E259:E268)</f>
        <v>0</v>
      </c>
      <c r="F258" s="677">
        <f>SUM(F259:F268)</f>
        <v>0</v>
      </c>
      <c r="G258" s="428" t="e">
        <f t="shared" ref="G258:G270" si="49">SUM(F258/E258*100)</f>
        <v>#DIV/0!</v>
      </c>
      <c r="H258" s="1674">
        <f>SUM(H259:H268)</f>
        <v>0</v>
      </c>
      <c r="I258" s="1190" t="e">
        <f t="shared" ref="I258:I270" si="50">SUM(H258/F258*100)</f>
        <v>#DIV/0!</v>
      </c>
      <c r="J258" s="1191" t="e">
        <f t="shared" ref="J258:J270" si="51">SUM(H258/E258*100)</f>
        <v>#DIV/0!</v>
      </c>
      <c r="K258" s="1675"/>
    </row>
    <row r="259" spans="1:11" ht="60" hidden="1" customHeight="1" x14ac:dyDescent="0.2">
      <c r="A259" s="653"/>
      <c r="B259" s="424"/>
      <c r="C259" s="961">
        <v>2320</v>
      </c>
      <c r="D259" s="962" t="s">
        <v>155</v>
      </c>
      <c r="E259" s="963"/>
      <c r="F259" s="963"/>
      <c r="G259" s="654" t="e">
        <f t="shared" si="49"/>
        <v>#DIV/0!</v>
      </c>
      <c r="H259" s="963"/>
      <c r="I259" s="1170" t="e">
        <f t="shared" ref="I259" si="52">SUM(H259/F259*100)</f>
        <v>#DIV/0!</v>
      </c>
      <c r="J259" s="1170" t="e">
        <f t="shared" ref="J259" si="53">SUM(H259/E259*100)</f>
        <v>#DIV/0!</v>
      </c>
      <c r="K259" s="964"/>
    </row>
    <row r="260" spans="1:11" ht="12.75" hidden="1" customHeight="1" x14ac:dyDescent="0.2">
      <c r="A260" s="653"/>
      <c r="B260" s="424"/>
      <c r="C260" s="437">
        <v>4010</v>
      </c>
      <c r="D260" s="397" t="s">
        <v>39</v>
      </c>
      <c r="E260" s="659"/>
      <c r="F260" s="659"/>
      <c r="G260" s="654" t="e">
        <f t="shared" si="49"/>
        <v>#DIV/0!</v>
      </c>
      <c r="H260" s="660"/>
      <c r="I260" s="1170" t="e">
        <f t="shared" si="50"/>
        <v>#DIV/0!</v>
      </c>
      <c r="J260" s="1170" t="e">
        <f t="shared" si="51"/>
        <v>#DIV/0!</v>
      </c>
      <c r="K260" s="668"/>
    </row>
    <row r="261" spans="1:11" ht="12.75" hidden="1" customHeight="1" x14ac:dyDescent="0.2">
      <c r="A261" s="653"/>
      <c r="B261" s="424"/>
      <c r="C261" s="437">
        <v>4110</v>
      </c>
      <c r="D261" s="397" t="s">
        <v>42</v>
      </c>
      <c r="E261" s="659"/>
      <c r="F261" s="659"/>
      <c r="G261" s="654" t="e">
        <f t="shared" si="49"/>
        <v>#DIV/0!</v>
      </c>
      <c r="H261" s="660"/>
      <c r="I261" s="654" t="e">
        <f t="shared" si="50"/>
        <v>#DIV/0!</v>
      </c>
      <c r="J261" s="654" t="e">
        <f t="shared" si="51"/>
        <v>#DIV/0!</v>
      </c>
      <c r="K261" s="668"/>
    </row>
    <row r="262" spans="1:11" ht="12.75" hidden="1" customHeight="1" x14ac:dyDescent="0.2">
      <c r="A262" s="653"/>
      <c r="B262" s="424"/>
      <c r="C262" s="437">
        <v>4110</v>
      </c>
      <c r="D262" s="397" t="s">
        <v>42</v>
      </c>
      <c r="E262" s="659"/>
      <c r="F262" s="659"/>
      <c r="G262" s="654"/>
      <c r="H262" s="660"/>
      <c r="I262" s="654"/>
      <c r="J262" s="654"/>
      <c r="K262" s="668"/>
    </row>
    <row r="263" spans="1:11" ht="31.15" hidden="1" customHeight="1" x14ac:dyDescent="0.2">
      <c r="A263" s="653"/>
      <c r="B263" s="424"/>
      <c r="C263" s="437">
        <v>4120</v>
      </c>
      <c r="D263" s="169" t="s">
        <v>270</v>
      </c>
      <c r="E263" s="659"/>
      <c r="F263" s="659"/>
      <c r="G263" s="654"/>
      <c r="H263" s="660"/>
      <c r="I263" s="654"/>
      <c r="J263" s="654"/>
      <c r="K263" s="668"/>
    </row>
    <row r="264" spans="1:11" ht="12.75" hidden="1" customHeight="1" x14ac:dyDescent="0.2">
      <c r="A264" s="653"/>
      <c r="B264" s="424"/>
      <c r="C264" s="437">
        <v>4170</v>
      </c>
      <c r="D264" s="397" t="s">
        <v>45</v>
      </c>
      <c r="E264" s="659"/>
      <c r="F264" s="659"/>
      <c r="G264" s="654" t="e">
        <f t="shared" si="49"/>
        <v>#DIV/0!</v>
      </c>
      <c r="H264" s="660"/>
      <c r="I264" s="654" t="e">
        <f t="shared" si="50"/>
        <v>#DIV/0!</v>
      </c>
      <c r="J264" s="654" t="e">
        <f t="shared" si="51"/>
        <v>#DIV/0!</v>
      </c>
      <c r="K264" s="668"/>
    </row>
    <row r="265" spans="1:11" ht="12.75" hidden="1" customHeight="1" x14ac:dyDescent="0.2">
      <c r="A265" s="653"/>
      <c r="B265" s="424"/>
      <c r="C265" s="437">
        <v>4270</v>
      </c>
      <c r="D265" s="397" t="s">
        <v>47</v>
      </c>
      <c r="E265" s="659"/>
      <c r="F265" s="659"/>
      <c r="G265" s="654" t="e">
        <f t="shared" si="49"/>
        <v>#DIV/0!</v>
      </c>
      <c r="H265" s="660"/>
      <c r="I265" s="654" t="e">
        <f t="shared" si="50"/>
        <v>#DIV/0!</v>
      </c>
      <c r="J265" s="654" t="e">
        <f t="shared" si="51"/>
        <v>#DIV/0!</v>
      </c>
      <c r="K265" s="668"/>
    </row>
    <row r="266" spans="1:11" ht="30" hidden="1" customHeight="1" x14ac:dyDescent="0.2">
      <c r="A266" s="653"/>
      <c r="B266" s="424"/>
      <c r="C266" s="437">
        <v>6060</v>
      </c>
      <c r="D266" s="169" t="s">
        <v>62</v>
      </c>
      <c r="E266" s="659"/>
      <c r="F266" s="659"/>
      <c r="G266" s="654" t="e">
        <f t="shared" si="49"/>
        <v>#DIV/0!</v>
      </c>
      <c r="H266" s="660"/>
      <c r="I266" s="654"/>
      <c r="J266" s="654"/>
      <c r="K266" s="668"/>
    </row>
    <row r="267" spans="1:11" ht="15" hidden="1" customHeight="1" x14ac:dyDescent="0.2">
      <c r="A267" s="653"/>
      <c r="B267" s="424"/>
      <c r="C267" s="437">
        <v>4210</v>
      </c>
      <c r="D267" s="397" t="s">
        <v>31</v>
      </c>
      <c r="E267" s="659"/>
      <c r="F267" s="659"/>
      <c r="G267" s="654" t="e">
        <f t="shared" si="49"/>
        <v>#DIV/0!</v>
      </c>
      <c r="H267" s="660"/>
      <c r="I267" s="654"/>
      <c r="J267" s="654"/>
      <c r="K267" s="668"/>
    </row>
    <row r="268" spans="1:11" ht="14.25" hidden="1" customHeight="1" x14ac:dyDescent="0.2">
      <c r="A268" s="653"/>
      <c r="B268" s="424"/>
      <c r="C268" s="421">
        <v>4260</v>
      </c>
      <c r="D268" s="397" t="s">
        <v>46</v>
      </c>
      <c r="E268" s="664"/>
      <c r="F268" s="664"/>
      <c r="G268" s="654" t="e">
        <f t="shared" si="49"/>
        <v>#DIV/0!</v>
      </c>
      <c r="H268" s="678"/>
      <c r="I268" s="665"/>
      <c r="J268" s="665"/>
      <c r="K268" s="679"/>
    </row>
    <row r="269" spans="1:11" s="25" customFormat="1" ht="15" customHeight="1" x14ac:dyDescent="0.2">
      <c r="A269" s="630"/>
      <c r="B269" s="422">
        <v>80134</v>
      </c>
      <c r="C269" s="422"/>
      <c r="D269" s="423" t="s">
        <v>136</v>
      </c>
      <c r="E269" s="692">
        <f>SUM(E270+E283)</f>
        <v>941480</v>
      </c>
      <c r="F269" s="692">
        <f>SUM(F270+F283)</f>
        <v>941480</v>
      </c>
      <c r="G269" s="690">
        <f t="shared" si="49"/>
        <v>100</v>
      </c>
      <c r="H269" s="693">
        <f>SUM(H270+H283)</f>
        <v>898952</v>
      </c>
      <c r="I269" s="428">
        <f t="shared" si="50"/>
        <v>95.48285677868887</v>
      </c>
      <c r="J269" s="867">
        <f t="shared" si="51"/>
        <v>95.48285677868887</v>
      </c>
      <c r="K269" s="869"/>
    </row>
    <row r="270" spans="1:11" s="26" customFormat="1" ht="15" customHeight="1" x14ac:dyDescent="0.2">
      <c r="A270" s="653"/>
      <c r="B270" s="424"/>
      <c r="C270" s="448"/>
      <c r="D270" s="423" t="s">
        <v>126</v>
      </c>
      <c r="E270" s="692">
        <f>SUM(E271:E282)</f>
        <v>941480</v>
      </c>
      <c r="F270" s="692">
        <f>SUM(F271:F282)</f>
        <v>941480</v>
      </c>
      <c r="G270" s="690">
        <f t="shared" si="49"/>
        <v>100</v>
      </c>
      <c r="H270" s="693">
        <f>SUM(H271:H282)</f>
        <v>898952</v>
      </c>
      <c r="I270" s="428">
        <f t="shared" si="50"/>
        <v>95.48285677868887</v>
      </c>
      <c r="J270" s="867">
        <f t="shared" si="51"/>
        <v>95.48285677868887</v>
      </c>
      <c r="K270" s="868"/>
    </row>
    <row r="271" spans="1:11" s="26" customFormat="1" ht="12.75" customHeight="1" x14ac:dyDescent="0.2">
      <c r="A271" s="653"/>
      <c r="B271" s="424"/>
      <c r="C271" s="425">
        <v>3020</v>
      </c>
      <c r="D271" s="227" t="s">
        <v>37</v>
      </c>
      <c r="E271" s="669">
        <v>900</v>
      </c>
      <c r="F271" s="669">
        <v>900</v>
      </c>
      <c r="G271" s="670">
        <f t="shared" ref="G271:G282" si="54">SUM(F271/E271*100)</f>
        <v>100</v>
      </c>
      <c r="H271" s="673">
        <v>900</v>
      </c>
      <c r="I271" s="674">
        <f t="shared" ref="I271:I282" si="55">SUM(H271/F271*100)</f>
        <v>100</v>
      </c>
      <c r="J271" s="836">
        <f t="shared" ref="J271:J282" si="56">SUM(H271/E271*100)</f>
        <v>100</v>
      </c>
      <c r="K271" s="837"/>
    </row>
    <row r="272" spans="1:11" ht="12.75" customHeight="1" x14ac:dyDescent="0.2">
      <c r="A272" s="653"/>
      <c r="B272" s="424"/>
      <c r="C272" s="437">
        <v>4010</v>
      </c>
      <c r="D272" s="397" t="s">
        <v>39</v>
      </c>
      <c r="E272" s="659">
        <v>584101</v>
      </c>
      <c r="F272" s="659">
        <v>584101</v>
      </c>
      <c r="G272" s="654">
        <f t="shared" si="54"/>
        <v>100</v>
      </c>
      <c r="H272" s="660">
        <v>538500</v>
      </c>
      <c r="I272" s="654">
        <f t="shared" si="55"/>
        <v>92.192959779216267</v>
      </c>
      <c r="J272" s="654">
        <f t="shared" si="56"/>
        <v>92.192959779216267</v>
      </c>
      <c r="K272" s="668"/>
    </row>
    <row r="273" spans="1:11" ht="12.75" customHeight="1" x14ac:dyDescent="0.2">
      <c r="A273" s="653"/>
      <c r="B273" s="424"/>
      <c r="C273" s="437">
        <v>4040</v>
      </c>
      <c r="D273" s="397" t="s">
        <v>41</v>
      </c>
      <c r="E273" s="659">
        <v>34609</v>
      </c>
      <c r="F273" s="659">
        <v>34609</v>
      </c>
      <c r="G273" s="654">
        <f t="shared" si="54"/>
        <v>100</v>
      </c>
      <c r="H273" s="660">
        <v>39000</v>
      </c>
      <c r="I273" s="654">
        <f t="shared" si="55"/>
        <v>112.68745124100667</v>
      </c>
      <c r="J273" s="654">
        <f t="shared" si="56"/>
        <v>112.68745124100667</v>
      </c>
      <c r="K273" s="668"/>
    </row>
    <row r="274" spans="1:11" ht="12.75" customHeight="1" x14ac:dyDescent="0.2">
      <c r="A274" s="653"/>
      <c r="B274" s="424"/>
      <c r="C274" s="437">
        <v>4110</v>
      </c>
      <c r="D274" s="397" t="s">
        <v>42</v>
      </c>
      <c r="E274" s="659">
        <v>101648</v>
      </c>
      <c r="F274" s="659">
        <v>101648</v>
      </c>
      <c r="G274" s="654">
        <f t="shared" si="54"/>
        <v>100</v>
      </c>
      <c r="H274" s="660">
        <v>100830</v>
      </c>
      <c r="I274" s="654">
        <f t="shared" si="55"/>
        <v>99.195262080906659</v>
      </c>
      <c r="J274" s="654">
        <f t="shared" si="56"/>
        <v>99.195262080906659</v>
      </c>
      <c r="K274" s="668"/>
    </row>
    <row r="275" spans="1:11" ht="26.45" customHeight="1" x14ac:dyDescent="0.2">
      <c r="A275" s="653"/>
      <c r="B275" s="424"/>
      <c r="C275" s="437">
        <v>4120</v>
      </c>
      <c r="D275" s="169" t="s">
        <v>270</v>
      </c>
      <c r="E275" s="659">
        <v>14231</v>
      </c>
      <c r="F275" s="659">
        <v>14231</v>
      </c>
      <c r="G275" s="654">
        <f t="shared" si="54"/>
        <v>100</v>
      </c>
      <c r="H275" s="660">
        <v>14200</v>
      </c>
      <c r="I275" s="654">
        <f t="shared" si="55"/>
        <v>99.782165694610356</v>
      </c>
      <c r="J275" s="654">
        <f t="shared" si="56"/>
        <v>99.782165694610356</v>
      </c>
      <c r="K275" s="668"/>
    </row>
    <row r="276" spans="1:11" ht="12.75" customHeight="1" x14ac:dyDescent="0.2">
      <c r="A276" s="653"/>
      <c r="B276" s="1909"/>
      <c r="C276" s="1709">
        <v>4210</v>
      </c>
      <c r="D276" s="1830" t="s">
        <v>31</v>
      </c>
      <c r="E276" s="1899">
        <v>31426</v>
      </c>
      <c r="F276" s="1899">
        <v>31426</v>
      </c>
      <c r="G276" s="1710">
        <f t="shared" si="54"/>
        <v>100</v>
      </c>
      <c r="H276" s="1697">
        <v>31426</v>
      </c>
      <c r="I276" s="2132">
        <f t="shared" si="55"/>
        <v>100</v>
      </c>
      <c r="J276" s="2132">
        <f t="shared" si="56"/>
        <v>100</v>
      </c>
      <c r="K276" s="1695"/>
    </row>
    <row r="277" spans="1:11" ht="12.75" customHeight="1" x14ac:dyDescent="0.2">
      <c r="A277" s="653"/>
      <c r="B277" s="1909"/>
      <c r="C277" s="1709">
        <v>4220</v>
      </c>
      <c r="D277" s="1830" t="s">
        <v>149</v>
      </c>
      <c r="E277" s="1899">
        <v>3000</v>
      </c>
      <c r="F277" s="1899">
        <v>3000</v>
      </c>
      <c r="G277" s="1710">
        <f t="shared" si="54"/>
        <v>100</v>
      </c>
      <c r="H277" s="1697">
        <v>3000</v>
      </c>
      <c r="I277" s="2132">
        <f t="shared" si="55"/>
        <v>100</v>
      </c>
      <c r="J277" s="2132">
        <f t="shared" si="56"/>
        <v>100</v>
      </c>
      <c r="K277" s="1695"/>
    </row>
    <row r="278" spans="1:11" ht="12.75" customHeight="1" x14ac:dyDescent="0.2">
      <c r="A278" s="830"/>
      <c r="B278" s="1904"/>
      <c r="C278" s="2047">
        <v>4240</v>
      </c>
      <c r="D278" s="1828" t="s">
        <v>80</v>
      </c>
      <c r="E278" s="2128">
        <v>76260</v>
      </c>
      <c r="F278" s="2128">
        <v>76260</v>
      </c>
      <c r="G278" s="2134">
        <f t="shared" si="54"/>
        <v>100</v>
      </c>
      <c r="H278" s="2130">
        <v>76260</v>
      </c>
      <c r="I278" s="2187">
        <f t="shared" si="55"/>
        <v>100</v>
      </c>
      <c r="J278" s="2187">
        <f t="shared" si="56"/>
        <v>100</v>
      </c>
      <c r="K278" s="2131"/>
    </row>
    <row r="279" spans="1:11" ht="12.75" customHeight="1" x14ac:dyDescent="0.2">
      <c r="A279" s="653"/>
      <c r="B279" s="1909"/>
      <c r="C279" s="706">
        <v>4260</v>
      </c>
      <c r="D279" s="1358" t="s">
        <v>46</v>
      </c>
      <c r="E279" s="729">
        <v>67995</v>
      </c>
      <c r="F279" s="729">
        <v>67995</v>
      </c>
      <c r="G279" s="426">
        <f t="shared" si="54"/>
        <v>100</v>
      </c>
      <c r="H279" s="734">
        <v>67995</v>
      </c>
      <c r="I279" s="1531">
        <f t="shared" si="55"/>
        <v>100</v>
      </c>
      <c r="J279" s="1531">
        <f t="shared" si="56"/>
        <v>100</v>
      </c>
      <c r="K279" s="730"/>
    </row>
    <row r="280" spans="1:11" ht="12.75" customHeight="1" x14ac:dyDescent="0.2">
      <c r="A280" s="653"/>
      <c r="B280" s="424"/>
      <c r="C280" s="437">
        <v>4440</v>
      </c>
      <c r="D280" s="397" t="s">
        <v>55</v>
      </c>
      <c r="E280" s="659">
        <v>18169</v>
      </c>
      <c r="F280" s="659">
        <v>18169</v>
      </c>
      <c r="G280" s="654">
        <f t="shared" si="54"/>
        <v>100</v>
      </c>
      <c r="H280" s="660">
        <v>15141</v>
      </c>
      <c r="I280" s="654">
        <f t="shared" si="55"/>
        <v>83.334250646705925</v>
      </c>
      <c r="J280" s="654">
        <f t="shared" si="56"/>
        <v>83.334250646705925</v>
      </c>
      <c r="K280" s="668"/>
    </row>
    <row r="281" spans="1:11" ht="27.75" customHeight="1" x14ac:dyDescent="0.2">
      <c r="A281" s="653"/>
      <c r="B281" s="424"/>
      <c r="C281" s="1477">
        <v>4710</v>
      </c>
      <c r="D281" s="1900" t="s">
        <v>297</v>
      </c>
      <c r="E281" s="1479"/>
      <c r="F281" s="1479"/>
      <c r="G281" s="1480"/>
      <c r="H281" s="1503">
        <v>3600</v>
      </c>
      <c r="I281" s="1480"/>
      <c r="J281" s="1480"/>
      <c r="K281" s="1483"/>
    </row>
    <row r="282" spans="1:11" ht="12.75" customHeight="1" x14ac:dyDescent="0.2">
      <c r="A282" s="653"/>
      <c r="B282" s="1034"/>
      <c r="C282" s="675">
        <v>4780</v>
      </c>
      <c r="D282" s="676" t="s">
        <v>127</v>
      </c>
      <c r="E282" s="831">
        <v>9141</v>
      </c>
      <c r="F282" s="831">
        <v>9141</v>
      </c>
      <c r="G282" s="832">
        <f t="shared" si="54"/>
        <v>100</v>
      </c>
      <c r="H282" s="833">
        <v>8100</v>
      </c>
      <c r="I282" s="832">
        <f t="shared" si="55"/>
        <v>88.611749261568747</v>
      </c>
      <c r="J282" s="832">
        <f t="shared" si="56"/>
        <v>88.611749261568747</v>
      </c>
      <c r="K282" s="834"/>
    </row>
    <row r="283" spans="1:11" ht="12.75" hidden="1" customHeight="1" x14ac:dyDescent="0.2">
      <c r="A283" s="653"/>
      <c r="B283" s="424"/>
      <c r="C283" s="424"/>
      <c r="D283" s="694" t="s">
        <v>128</v>
      </c>
      <c r="E283" s="1430">
        <f>SUM(E284:E285)</f>
        <v>0</v>
      </c>
      <c r="F283" s="1430">
        <f>SUM(F284:F285)</f>
        <v>0</v>
      </c>
      <c r="G283" s="1431"/>
      <c r="H283" s="1432">
        <f>SUM(H284:H285)</f>
        <v>0</v>
      </c>
      <c r="I283" s="1431"/>
      <c r="J283" s="1431"/>
      <c r="K283" s="1318"/>
    </row>
    <row r="284" spans="1:11" ht="12.75" hidden="1" customHeight="1" x14ac:dyDescent="0.2">
      <c r="A284" s="653"/>
      <c r="B284" s="424"/>
      <c r="C284" s="1433">
        <v>4010</v>
      </c>
      <c r="D284" s="1434" t="s">
        <v>39</v>
      </c>
      <c r="E284" s="1435"/>
      <c r="F284" s="1435"/>
      <c r="G284" s="836"/>
      <c r="H284" s="1436"/>
      <c r="I284" s="836"/>
      <c r="J284" s="836"/>
      <c r="K284" s="837"/>
    </row>
    <row r="285" spans="1:11" ht="12.75" hidden="1" customHeight="1" x14ac:dyDescent="0.2">
      <c r="A285" s="653"/>
      <c r="B285" s="424"/>
      <c r="C285" s="706">
        <v>4110</v>
      </c>
      <c r="D285" s="1358" t="s">
        <v>42</v>
      </c>
      <c r="E285" s="1437"/>
      <c r="F285" s="1437"/>
      <c r="G285" s="666"/>
      <c r="H285" s="859"/>
      <c r="I285" s="666"/>
      <c r="J285" s="666"/>
      <c r="K285" s="860"/>
    </row>
    <row r="286" spans="1:11" ht="15" customHeight="1" x14ac:dyDescent="0.2">
      <c r="A286" s="653"/>
      <c r="B286" s="1507">
        <v>80146</v>
      </c>
      <c r="C286" s="1507"/>
      <c r="D286" s="1497" t="s">
        <v>137</v>
      </c>
      <c r="E286" s="1498">
        <f>SUM(E287+E291+E295+E299+E303)</f>
        <v>41300</v>
      </c>
      <c r="F286" s="1498">
        <f>SUM(F287+F291+F295+F299+F303)</f>
        <v>41300</v>
      </c>
      <c r="G286" s="1499">
        <f t="shared" ref="G286:G305" si="57">SUM(F286/E286*100)</f>
        <v>100</v>
      </c>
      <c r="H286" s="1508">
        <f>SUM(H287+H291+H295+H299+H303)</f>
        <v>51482</v>
      </c>
      <c r="I286" s="1499">
        <f t="shared" ref="I286:I304" si="58">SUM(H286/F286*100)</f>
        <v>124.65375302663438</v>
      </c>
      <c r="J286" s="1499">
        <f t="shared" ref="J286:J304" si="59">SUM(H286/E286*100)</f>
        <v>124.65375302663438</v>
      </c>
      <c r="K286" s="1500"/>
    </row>
    <row r="287" spans="1:11" ht="15" customHeight="1" x14ac:dyDescent="0.2">
      <c r="A287" s="653"/>
      <c r="B287" s="424"/>
      <c r="C287" s="1509"/>
      <c r="D287" s="1510" t="s">
        <v>131</v>
      </c>
      <c r="E287" s="1511">
        <f>SUM(E288:E290)</f>
        <v>7000</v>
      </c>
      <c r="F287" s="1511">
        <f>SUM(F288:F290)</f>
        <v>7000</v>
      </c>
      <c r="G287" s="1512">
        <f t="shared" si="57"/>
        <v>100</v>
      </c>
      <c r="H287" s="1513">
        <f>SUM(H288:H290)</f>
        <v>0</v>
      </c>
      <c r="I287" s="1514">
        <f t="shared" si="58"/>
        <v>0</v>
      </c>
      <c r="J287" s="1514">
        <f t="shared" si="59"/>
        <v>0</v>
      </c>
      <c r="K287" s="1515"/>
    </row>
    <row r="288" spans="1:11" ht="12.75" hidden="1" customHeight="1" x14ac:dyDescent="0.2">
      <c r="A288" s="830"/>
      <c r="B288" s="1502"/>
      <c r="C288" s="1502">
        <v>4300</v>
      </c>
      <c r="D288" s="1494" t="s">
        <v>22</v>
      </c>
      <c r="E288" s="1516"/>
      <c r="F288" s="1516"/>
      <c r="G288" s="1320" t="e">
        <f t="shared" si="57"/>
        <v>#DIV/0!</v>
      </c>
      <c r="H288" s="1517"/>
      <c r="I288" s="1518" t="e">
        <f t="shared" si="58"/>
        <v>#DIV/0!</v>
      </c>
      <c r="J288" s="1518" t="e">
        <f t="shared" si="59"/>
        <v>#DIV/0!</v>
      </c>
      <c r="K288" s="1048"/>
    </row>
    <row r="289" spans="1:11" ht="12.75" hidden="1" customHeight="1" x14ac:dyDescent="0.2">
      <c r="A289" s="653"/>
      <c r="B289" s="424"/>
      <c r="C289" s="706">
        <v>4410</v>
      </c>
      <c r="D289" s="1358" t="s">
        <v>54</v>
      </c>
      <c r="E289" s="667"/>
      <c r="F289" s="667"/>
      <c r="G289" s="434"/>
      <c r="H289" s="1271"/>
      <c r="I289" s="1272"/>
      <c r="J289" s="1272"/>
      <c r="K289" s="435"/>
    </row>
    <row r="290" spans="1:11" ht="32.25" customHeight="1" x14ac:dyDescent="0.2">
      <c r="A290" s="653"/>
      <c r="B290" s="424"/>
      <c r="C290" s="421">
        <v>4700</v>
      </c>
      <c r="D290" s="470" t="s">
        <v>60</v>
      </c>
      <c r="E290" s="664">
        <v>7000</v>
      </c>
      <c r="F290" s="664">
        <v>7000</v>
      </c>
      <c r="G290" s="665">
        <f t="shared" si="57"/>
        <v>100</v>
      </c>
      <c r="H290" s="1187"/>
      <c r="I290" s="1188">
        <f t="shared" si="58"/>
        <v>0</v>
      </c>
      <c r="J290" s="1188">
        <f t="shared" si="59"/>
        <v>0</v>
      </c>
      <c r="K290" s="679"/>
    </row>
    <row r="291" spans="1:11" ht="15" customHeight="1" x14ac:dyDescent="0.2">
      <c r="A291" s="653"/>
      <c r="B291" s="424"/>
      <c r="C291" s="448"/>
      <c r="D291" s="423" t="s">
        <v>135</v>
      </c>
      <c r="E291" s="677">
        <f>SUM(E292:E294)</f>
        <v>18300</v>
      </c>
      <c r="F291" s="677">
        <f>SUM(F292:F294)</f>
        <v>18300</v>
      </c>
      <c r="G291" s="428">
        <f t="shared" si="57"/>
        <v>100</v>
      </c>
      <c r="H291" s="1189">
        <f>SUM(H292:H294)</f>
        <v>0</v>
      </c>
      <c r="I291" s="1190">
        <f t="shared" si="58"/>
        <v>0</v>
      </c>
      <c r="J291" s="1191">
        <f t="shared" si="59"/>
        <v>0</v>
      </c>
      <c r="K291" s="868"/>
    </row>
    <row r="292" spans="1:11" ht="12.75" customHeight="1" x14ac:dyDescent="0.2">
      <c r="A292" s="653"/>
      <c r="B292" s="424"/>
      <c r="C292" s="425">
        <v>4300</v>
      </c>
      <c r="D292" s="1438" t="s">
        <v>22</v>
      </c>
      <c r="E292" s="657">
        <v>2000</v>
      </c>
      <c r="F292" s="657">
        <v>2000</v>
      </c>
      <c r="G292" s="433">
        <f t="shared" si="57"/>
        <v>100</v>
      </c>
      <c r="H292" s="1439"/>
      <c r="I292" s="1440">
        <f t="shared" si="58"/>
        <v>0</v>
      </c>
      <c r="J292" s="1441">
        <f t="shared" si="59"/>
        <v>0</v>
      </c>
      <c r="K292" s="837"/>
    </row>
    <row r="293" spans="1:11" ht="12.75" hidden="1" customHeight="1" x14ac:dyDescent="0.2">
      <c r="A293" s="653"/>
      <c r="B293" s="424"/>
      <c r="C293" s="437">
        <v>4410</v>
      </c>
      <c r="D293" s="397" t="s">
        <v>54</v>
      </c>
      <c r="E293" s="659"/>
      <c r="F293" s="659"/>
      <c r="G293" s="654" t="e">
        <f t="shared" si="57"/>
        <v>#DIV/0!</v>
      </c>
      <c r="H293" s="1169"/>
      <c r="I293" s="1170" t="e">
        <f t="shared" si="58"/>
        <v>#DIV/0!</v>
      </c>
      <c r="J293" s="1170" t="e">
        <f t="shared" si="59"/>
        <v>#DIV/0!</v>
      </c>
      <c r="K293" s="668"/>
    </row>
    <row r="294" spans="1:11" ht="30" customHeight="1" x14ac:dyDescent="0.2">
      <c r="A294" s="653"/>
      <c r="B294" s="424"/>
      <c r="C294" s="421">
        <v>4700</v>
      </c>
      <c r="D294" s="470" t="s">
        <v>60</v>
      </c>
      <c r="E294" s="664">
        <v>16300</v>
      </c>
      <c r="F294" s="664">
        <v>16300</v>
      </c>
      <c r="G294" s="665">
        <f t="shared" si="57"/>
        <v>100</v>
      </c>
      <c r="H294" s="1187"/>
      <c r="I294" s="1188">
        <f t="shared" si="58"/>
        <v>0</v>
      </c>
      <c r="J294" s="1188">
        <f t="shared" si="59"/>
        <v>0</v>
      </c>
      <c r="K294" s="679"/>
    </row>
    <row r="295" spans="1:11" ht="15" customHeight="1" x14ac:dyDescent="0.2">
      <c r="A295" s="653"/>
      <c r="B295" s="424"/>
      <c r="C295" s="448"/>
      <c r="D295" s="423" t="s">
        <v>133</v>
      </c>
      <c r="E295" s="677">
        <f>SUM(E296:E298)</f>
        <v>12000</v>
      </c>
      <c r="F295" s="677">
        <f>SUM(F296:F298)</f>
        <v>12000</v>
      </c>
      <c r="G295" s="428">
        <f t="shared" si="57"/>
        <v>100</v>
      </c>
      <c r="H295" s="1189">
        <f>SUM(H296:H298)</f>
        <v>0</v>
      </c>
      <c r="I295" s="1190">
        <f t="shared" si="58"/>
        <v>0</v>
      </c>
      <c r="J295" s="1191">
        <f t="shared" si="59"/>
        <v>0</v>
      </c>
      <c r="K295" s="869"/>
    </row>
    <row r="296" spans="1:11" ht="12.75" customHeight="1" x14ac:dyDescent="0.2">
      <c r="A296" s="653"/>
      <c r="B296" s="424"/>
      <c r="C296" s="425">
        <v>4300</v>
      </c>
      <c r="D296" s="1438" t="s">
        <v>22</v>
      </c>
      <c r="E296" s="659">
        <v>4000</v>
      </c>
      <c r="F296" s="659">
        <v>4000</v>
      </c>
      <c r="G296" s="654">
        <f t="shared" si="57"/>
        <v>100</v>
      </c>
      <c r="H296" s="1169"/>
      <c r="I296" s="1170">
        <f t="shared" si="58"/>
        <v>0</v>
      </c>
      <c r="J296" s="1170">
        <f t="shared" si="59"/>
        <v>0</v>
      </c>
      <c r="K296" s="668"/>
    </row>
    <row r="297" spans="1:11" ht="12.75" hidden="1" customHeight="1" x14ac:dyDescent="0.2">
      <c r="A297" s="653"/>
      <c r="B297" s="424"/>
      <c r="C297" s="437">
        <v>4410</v>
      </c>
      <c r="D297" s="397" t="s">
        <v>54</v>
      </c>
      <c r="E297" s="662"/>
      <c r="F297" s="662"/>
      <c r="G297" s="439" t="e">
        <f t="shared" si="57"/>
        <v>#DIV/0!</v>
      </c>
      <c r="H297" s="1442"/>
      <c r="I297" s="1192" t="e">
        <f>SUM(H297/F297*100)</f>
        <v>#DIV/0!</v>
      </c>
      <c r="J297" s="1192" t="e">
        <f>SUM(H297/E297*100)</f>
        <v>#DIV/0!</v>
      </c>
      <c r="K297" s="440"/>
    </row>
    <row r="298" spans="1:11" ht="33.6" customHeight="1" x14ac:dyDescent="0.2">
      <c r="A298" s="653"/>
      <c r="B298" s="424"/>
      <c r="C298" s="421">
        <v>4700</v>
      </c>
      <c r="D298" s="470" t="s">
        <v>60</v>
      </c>
      <c r="E298" s="664">
        <v>8000</v>
      </c>
      <c r="F298" s="664">
        <v>8000</v>
      </c>
      <c r="G298" s="665">
        <f t="shared" si="57"/>
        <v>100</v>
      </c>
      <c r="H298" s="1187"/>
      <c r="I298" s="1188">
        <f t="shared" si="58"/>
        <v>0</v>
      </c>
      <c r="J298" s="1188">
        <f t="shared" si="59"/>
        <v>0</v>
      </c>
      <c r="K298" s="679"/>
    </row>
    <row r="299" spans="1:11" ht="15" hidden="1" customHeight="1" x14ac:dyDescent="0.2">
      <c r="A299" s="653"/>
      <c r="B299" s="424"/>
      <c r="C299" s="448"/>
      <c r="D299" s="423" t="s">
        <v>126</v>
      </c>
      <c r="E299" s="677">
        <f>SUM(E300:E302)</f>
        <v>0</v>
      </c>
      <c r="F299" s="677">
        <f>SUM(F300:F302)</f>
        <v>0</v>
      </c>
      <c r="G299" s="428" t="e">
        <f t="shared" si="57"/>
        <v>#DIV/0!</v>
      </c>
      <c r="H299" s="1189">
        <f>SUM(H300:H302)</f>
        <v>0</v>
      </c>
      <c r="I299" s="1190" t="e">
        <f t="shared" si="58"/>
        <v>#DIV/0!</v>
      </c>
      <c r="J299" s="1191" t="e">
        <f t="shared" si="59"/>
        <v>#DIV/0!</v>
      </c>
      <c r="K299" s="869"/>
    </row>
    <row r="300" spans="1:11" ht="12.75" hidden="1" customHeight="1" x14ac:dyDescent="0.2">
      <c r="A300" s="653"/>
      <c r="B300" s="424"/>
      <c r="C300" s="425">
        <v>4300</v>
      </c>
      <c r="D300" s="1438" t="s">
        <v>22</v>
      </c>
      <c r="E300" s="657"/>
      <c r="F300" s="657"/>
      <c r="G300" s="433" t="e">
        <f t="shared" si="57"/>
        <v>#DIV/0!</v>
      </c>
      <c r="H300" s="1439"/>
      <c r="I300" s="1440" t="e">
        <f t="shared" si="58"/>
        <v>#DIV/0!</v>
      </c>
      <c r="J300" s="1441" t="e">
        <f t="shared" si="59"/>
        <v>#DIV/0!</v>
      </c>
      <c r="K300" s="837"/>
    </row>
    <row r="301" spans="1:11" ht="12.75" hidden="1" customHeight="1" x14ac:dyDescent="0.2">
      <c r="A301" s="653"/>
      <c r="B301" s="424"/>
      <c r="C301" s="437">
        <v>4410</v>
      </c>
      <c r="D301" s="397" t="s">
        <v>54</v>
      </c>
      <c r="E301" s="659"/>
      <c r="F301" s="659"/>
      <c r="G301" s="654" t="e">
        <f t="shared" si="57"/>
        <v>#DIV/0!</v>
      </c>
      <c r="H301" s="1169"/>
      <c r="I301" s="1170" t="e">
        <f t="shared" si="58"/>
        <v>#DIV/0!</v>
      </c>
      <c r="J301" s="1170" t="e">
        <f t="shared" si="59"/>
        <v>#DIV/0!</v>
      </c>
      <c r="K301" s="668"/>
    </row>
    <row r="302" spans="1:11" ht="38.25" hidden="1" customHeight="1" x14ac:dyDescent="0.2">
      <c r="A302" s="653"/>
      <c r="B302" s="424"/>
      <c r="C302" s="421">
        <v>4700</v>
      </c>
      <c r="D302" s="212" t="s">
        <v>60</v>
      </c>
      <c r="E302" s="664"/>
      <c r="F302" s="664"/>
      <c r="G302" s="665" t="e">
        <f t="shared" si="57"/>
        <v>#DIV/0!</v>
      </c>
      <c r="H302" s="1187"/>
      <c r="I302" s="1188" t="e">
        <f t="shared" si="58"/>
        <v>#DIV/0!</v>
      </c>
      <c r="J302" s="1188" t="e">
        <f t="shared" si="59"/>
        <v>#DIV/0!</v>
      </c>
      <c r="K302" s="679"/>
    </row>
    <row r="303" spans="1:11" ht="18" customHeight="1" x14ac:dyDescent="0.2">
      <c r="A303" s="653"/>
      <c r="B303" s="424"/>
      <c r="C303" s="448"/>
      <c r="D303" s="423" t="s">
        <v>128</v>
      </c>
      <c r="E303" s="677">
        <f>SUM(E304:E306)</f>
        <v>4000</v>
      </c>
      <c r="F303" s="677">
        <f>SUM(F304:F306)</f>
        <v>4000</v>
      </c>
      <c r="G303" s="428">
        <f t="shared" si="57"/>
        <v>100</v>
      </c>
      <c r="H303" s="427">
        <f>SUM(H304:H306)</f>
        <v>51482</v>
      </c>
      <c r="I303" s="428">
        <f t="shared" si="58"/>
        <v>1287.05</v>
      </c>
      <c r="J303" s="867">
        <f t="shared" si="59"/>
        <v>1287.05</v>
      </c>
      <c r="K303" s="869"/>
    </row>
    <row r="304" spans="1:11" ht="12.75" customHeight="1" x14ac:dyDescent="0.2">
      <c r="A304" s="653"/>
      <c r="B304" s="424"/>
      <c r="C304" s="961">
        <v>4300</v>
      </c>
      <c r="D304" s="1443" t="s">
        <v>22</v>
      </c>
      <c r="E304" s="963"/>
      <c r="F304" s="963"/>
      <c r="G304" s="2301" t="e">
        <f t="shared" si="57"/>
        <v>#DIV/0!</v>
      </c>
      <c r="H304" s="1013">
        <v>25000</v>
      </c>
      <c r="I304" s="2301" t="e">
        <f t="shared" si="58"/>
        <v>#DIV/0!</v>
      </c>
      <c r="J304" s="2301" t="e">
        <f t="shared" si="59"/>
        <v>#DIV/0!</v>
      </c>
      <c r="K304" s="1067"/>
    </row>
    <row r="305" spans="1:11" ht="12.75" hidden="1" customHeight="1" x14ac:dyDescent="0.2">
      <c r="A305" s="653"/>
      <c r="B305" s="424"/>
      <c r="C305" s="437">
        <v>4410</v>
      </c>
      <c r="D305" s="397" t="s">
        <v>54</v>
      </c>
      <c r="E305" s="659"/>
      <c r="F305" s="659"/>
      <c r="G305" s="654" t="e">
        <f t="shared" si="57"/>
        <v>#DIV/0!</v>
      </c>
      <c r="H305" s="170"/>
      <c r="I305" s="760" t="e">
        <f>SUM(H305/F305*100)</f>
        <v>#DIV/0!</v>
      </c>
      <c r="J305" s="760" t="e">
        <f>SUM(H305/E305*100)</f>
        <v>#DIV/0!</v>
      </c>
      <c r="K305" s="668"/>
    </row>
    <row r="306" spans="1:11" ht="26.25" customHeight="1" x14ac:dyDescent="0.2">
      <c r="A306" s="653"/>
      <c r="B306" s="424"/>
      <c r="C306" s="421">
        <v>4700</v>
      </c>
      <c r="D306" s="212" t="s">
        <v>60</v>
      </c>
      <c r="E306" s="664">
        <v>4000</v>
      </c>
      <c r="F306" s="664">
        <v>4000</v>
      </c>
      <c r="G306" s="1207">
        <f t="shared" ref="G306" si="60">SUM(F306/E306*100)</f>
        <v>100</v>
      </c>
      <c r="H306" s="1014">
        <v>26482</v>
      </c>
      <c r="I306" s="1036">
        <f t="shared" ref="I306" si="61">SUM(H306/F306*100)</f>
        <v>662.05</v>
      </c>
      <c r="J306" s="1036">
        <f t="shared" ref="J306" si="62">SUM(H306/E306*100)</f>
        <v>662.05</v>
      </c>
      <c r="K306" s="679"/>
    </row>
    <row r="307" spans="1:11" ht="28.15" hidden="1" customHeight="1" x14ac:dyDescent="0.2">
      <c r="A307" s="653"/>
      <c r="B307" s="1082">
        <v>80151</v>
      </c>
      <c r="C307" s="1082"/>
      <c r="D307" s="1081" t="s">
        <v>251</v>
      </c>
      <c r="E307" s="1083">
        <f>SUM(E308)</f>
        <v>0</v>
      </c>
      <c r="F307" s="1084">
        <f>SUM(F308)</f>
        <v>0</v>
      </c>
      <c r="G307" s="690" t="e">
        <f t="shared" ref="G307:G308" si="63">SUM(F307/E307*100)</f>
        <v>#DIV/0!</v>
      </c>
      <c r="H307" s="1460">
        <f>SUM(H308)</f>
        <v>0</v>
      </c>
      <c r="I307" s="1190" t="e">
        <f t="shared" ref="I307:I308" si="64">SUM(H307/F307*100)</f>
        <v>#DIV/0!</v>
      </c>
      <c r="J307" s="1191" t="e">
        <f t="shared" ref="J307:J308" si="65">SUM(H307/E307*100)</f>
        <v>#DIV/0!</v>
      </c>
      <c r="K307" s="1063"/>
    </row>
    <row r="308" spans="1:11" ht="46.5" hidden="1" customHeight="1" x14ac:dyDescent="0.2">
      <c r="A308" s="653"/>
      <c r="B308" s="1034"/>
      <c r="C308" s="1034">
        <v>2540</v>
      </c>
      <c r="D308" s="1046" t="s">
        <v>250</v>
      </c>
      <c r="E308" s="1035"/>
      <c r="F308" s="1035"/>
      <c r="G308" s="1096" t="e">
        <f t="shared" si="63"/>
        <v>#DIV/0!</v>
      </c>
      <c r="H308" s="1461"/>
      <c r="I308" s="1218" t="e">
        <f t="shared" si="64"/>
        <v>#DIV/0!</v>
      </c>
      <c r="J308" s="1218" t="e">
        <f t="shared" si="65"/>
        <v>#DIV/0!</v>
      </c>
      <c r="K308" s="1048"/>
    </row>
    <row r="309" spans="1:11" ht="164.25" customHeight="1" x14ac:dyDescent="0.2">
      <c r="A309" s="653"/>
      <c r="B309" s="1082">
        <v>80152</v>
      </c>
      <c r="C309" s="1082"/>
      <c r="D309" s="1444" t="s">
        <v>244</v>
      </c>
      <c r="E309" s="987">
        <f t="shared" ref="E309:F309" si="66">SUM(E310+E319+E338)</f>
        <v>73341</v>
      </c>
      <c r="F309" s="987">
        <f t="shared" si="66"/>
        <v>73341</v>
      </c>
      <c r="G309" s="1198">
        <f t="shared" ref="G309:G310" si="67">SUM(F309/E309*100)</f>
        <v>100</v>
      </c>
      <c r="H309" s="1092">
        <f>SUM(H310+H319+H338)</f>
        <v>76168</v>
      </c>
      <c r="I309" s="1199">
        <f t="shared" ref="I309:I310" si="68">SUM(H309/F309*100)</f>
        <v>103.85459701940252</v>
      </c>
      <c r="J309" s="1199">
        <f t="shared" ref="J309:J310" si="69">SUM(H309/E309*100)</f>
        <v>103.85459701940252</v>
      </c>
      <c r="K309" s="1093"/>
    </row>
    <row r="310" spans="1:11" ht="19.899999999999999" hidden="1" customHeight="1" x14ac:dyDescent="0.2">
      <c r="A310" s="653"/>
      <c r="B310" s="1009"/>
      <c r="C310" s="1009"/>
      <c r="D310" s="1010" t="s">
        <v>131</v>
      </c>
      <c r="E310" s="1094">
        <f t="shared" ref="E310:F310" si="70">SUM(E311:E318)</f>
        <v>0</v>
      </c>
      <c r="F310" s="1094">
        <f t="shared" si="70"/>
        <v>0</v>
      </c>
      <c r="G310" s="1198" t="e">
        <f t="shared" si="67"/>
        <v>#DIV/0!</v>
      </c>
      <c r="H310" s="1080">
        <f>SUM(H311:H318)</f>
        <v>0</v>
      </c>
      <c r="I310" s="426" t="e">
        <f t="shared" si="68"/>
        <v>#DIV/0!</v>
      </c>
      <c r="J310" s="426" t="e">
        <f t="shared" si="69"/>
        <v>#DIV/0!</v>
      </c>
      <c r="K310" s="1011"/>
    </row>
    <row r="311" spans="1:11" ht="12.75" hidden="1" customHeight="1" x14ac:dyDescent="0.2">
      <c r="A311" s="653"/>
      <c r="B311" s="424"/>
      <c r="C311" s="1015">
        <v>4010</v>
      </c>
      <c r="D311" s="1016" t="s">
        <v>39</v>
      </c>
      <c r="E311" s="754"/>
      <c r="F311" s="754"/>
      <c r="G311" s="1017"/>
      <c r="H311" s="889"/>
      <c r="I311" s="1017"/>
      <c r="J311" s="1017"/>
      <c r="K311" s="1018"/>
    </row>
    <row r="312" spans="1:11" ht="12.75" hidden="1" customHeight="1" x14ac:dyDescent="0.2">
      <c r="A312" s="653"/>
      <c r="B312" s="424"/>
      <c r="C312" s="437">
        <v>4040</v>
      </c>
      <c r="D312" s="397" t="s">
        <v>41</v>
      </c>
      <c r="E312" s="396"/>
      <c r="F312" s="396"/>
      <c r="G312" s="654"/>
      <c r="H312" s="170"/>
      <c r="I312" s="654"/>
      <c r="J312" s="654"/>
      <c r="K312" s="668"/>
    </row>
    <row r="313" spans="1:11" ht="12.75" hidden="1" customHeight="1" x14ac:dyDescent="0.2">
      <c r="A313" s="653"/>
      <c r="B313" s="424"/>
      <c r="C313" s="437">
        <v>4110</v>
      </c>
      <c r="D313" s="397" t="s">
        <v>42</v>
      </c>
      <c r="E313" s="396"/>
      <c r="F313" s="396"/>
      <c r="G313" s="654"/>
      <c r="H313" s="170"/>
      <c r="I313" s="654"/>
      <c r="J313" s="654"/>
      <c r="K313" s="668"/>
    </row>
    <row r="314" spans="1:11" ht="12.75" hidden="1" customHeight="1" x14ac:dyDescent="0.2">
      <c r="A314" s="653"/>
      <c r="B314" s="424"/>
      <c r="C314" s="437">
        <v>4120</v>
      </c>
      <c r="D314" s="397" t="s">
        <v>43</v>
      </c>
      <c r="E314" s="396"/>
      <c r="F314" s="396"/>
      <c r="G314" s="654"/>
      <c r="H314" s="170"/>
      <c r="I314" s="654"/>
      <c r="J314" s="654"/>
      <c r="K314" s="668"/>
    </row>
    <row r="315" spans="1:11" ht="12.75" hidden="1" customHeight="1" x14ac:dyDescent="0.2">
      <c r="A315" s="653"/>
      <c r="B315" s="424"/>
      <c r="C315" s="437">
        <v>4210</v>
      </c>
      <c r="D315" s="397" t="s">
        <v>31</v>
      </c>
      <c r="E315" s="396"/>
      <c r="F315" s="396"/>
      <c r="G315" s="654"/>
      <c r="H315" s="170"/>
      <c r="I315" s="654"/>
      <c r="J315" s="654"/>
      <c r="K315" s="668"/>
    </row>
    <row r="316" spans="1:11" ht="12.75" hidden="1" customHeight="1" x14ac:dyDescent="0.2">
      <c r="A316" s="653"/>
      <c r="B316" s="424"/>
      <c r="C316" s="437">
        <v>4260</v>
      </c>
      <c r="D316" s="397" t="s">
        <v>46</v>
      </c>
      <c r="E316" s="396"/>
      <c r="F316" s="396"/>
      <c r="G316" s="654"/>
      <c r="H316" s="170"/>
      <c r="I316" s="654"/>
      <c r="J316" s="654"/>
      <c r="K316" s="668"/>
    </row>
    <row r="317" spans="1:11" ht="12.75" hidden="1" customHeight="1" x14ac:dyDescent="0.2">
      <c r="A317" s="653"/>
      <c r="B317" s="424"/>
      <c r="C317" s="437">
        <v>4300</v>
      </c>
      <c r="D317" s="732" t="s">
        <v>22</v>
      </c>
      <c r="E317" s="396"/>
      <c r="F317" s="396"/>
      <c r="G317" s="654"/>
      <c r="H317" s="170"/>
      <c r="I317" s="654"/>
      <c r="J317" s="654"/>
      <c r="K317" s="668"/>
    </row>
    <row r="318" spans="1:11" ht="12.75" hidden="1" customHeight="1" x14ac:dyDescent="0.2">
      <c r="A318" s="653"/>
      <c r="B318" s="424"/>
      <c r="C318" s="421">
        <v>4440</v>
      </c>
      <c r="D318" s="1019" t="s">
        <v>55</v>
      </c>
      <c r="E318" s="214"/>
      <c r="F318" s="214"/>
      <c r="G318" s="665"/>
      <c r="H318" s="213"/>
      <c r="I318" s="665"/>
      <c r="J318" s="665"/>
      <c r="K318" s="679"/>
    </row>
    <row r="319" spans="1:11" ht="12.75" customHeight="1" x14ac:dyDescent="0.2">
      <c r="A319" s="653"/>
      <c r="B319" s="1909"/>
      <c r="C319" s="1200"/>
      <c r="D319" s="1201" t="s">
        <v>135</v>
      </c>
      <c r="E319" s="1146">
        <f t="shared" ref="E319:F319" si="71">SUM(E320:E336)</f>
        <v>53595</v>
      </c>
      <c r="F319" s="1146">
        <f t="shared" si="71"/>
        <v>53595</v>
      </c>
      <c r="G319" s="1198">
        <f t="shared" ref="G319:G357" si="72">SUM(F319/E319*100)</f>
        <v>100</v>
      </c>
      <c r="H319" s="1148">
        <f>SUM(H320:H337)</f>
        <v>56373</v>
      </c>
      <c r="I319" s="1199">
        <f t="shared" ref="I319:I320" si="73">SUM(H319/F319*100)</f>
        <v>105.18331933949064</v>
      </c>
      <c r="J319" s="1199">
        <f t="shared" ref="J319:J320" si="74">SUM(H319/E319*100)</f>
        <v>105.18331933949064</v>
      </c>
      <c r="K319" s="1202"/>
    </row>
    <row r="320" spans="1:11" ht="12.75" hidden="1" customHeight="1" x14ac:dyDescent="0.2">
      <c r="A320" s="653"/>
      <c r="B320" s="1909"/>
      <c r="C320" s="1203">
        <v>3020</v>
      </c>
      <c r="D320" s="1229" t="s">
        <v>37</v>
      </c>
      <c r="E320" s="1204"/>
      <c r="F320" s="1204"/>
      <c r="G320" s="1205" t="e">
        <f t="shared" si="72"/>
        <v>#DIV/0!</v>
      </c>
      <c r="H320" s="1013"/>
      <c r="I320" s="426" t="e">
        <f t="shared" si="73"/>
        <v>#DIV/0!</v>
      </c>
      <c r="J320" s="426" t="e">
        <f t="shared" si="74"/>
        <v>#DIV/0!</v>
      </c>
      <c r="K320" s="1206"/>
    </row>
    <row r="321" spans="1:11" ht="12.75" customHeight="1" x14ac:dyDescent="0.2">
      <c r="A321" s="653"/>
      <c r="B321" s="1909"/>
      <c r="C321" s="1709">
        <v>4010</v>
      </c>
      <c r="D321" s="1830" t="s">
        <v>39</v>
      </c>
      <c r="E321" s="1899">
        <v>39452</v>
      </c>
      <c r="F321" s="1899">
        <v>39452</v>
      </c>
      <c r="G321" s="1694">
        <f t="shared" si="72"/>
        <v>100</v>
      </c>
      <c r="H321" s="2135">
        <v>38198</v>
      </c>
      <c r="I321" s="1710">
        <f t="shared" ref="I321:I339" si="75">SUM(H321/F321*100)</f>
        <v>96.821453918685989</v>
      </c>
      <c r="J321" s="1710">
        <f t="shared" ref="J321:J339" si="76">SUM(H321/E321*100)</f>
        <v>96.821453918685989</v>
      </c>
      <c r="K321" s="1695"/>
    </row>
    <row r="322" spans="1:11" ht="12.75" customHeight="1" x14ac:dyDescent="0.2">
      <c r="A322" s="830"/>
      <c r="B322" s="1904"/>
      <c r="C322" s="2047">
        <v>4040</v>
      </c>
      <c r="D322" s="1828" t="s">
        <v>41</v>
      </c>
      <c r="E322" s="2128">
        <v>1350</v>
      </c>
      <c r="F322" s="2128">
        <v>1350</v>
      </c>
      <c r="G322" s="2172">
        <f t="shared" si="72"/>
        <v>100</v>
      </c>
      <c r="H322" s="2188">
        <v>2147</v>
      </c>
      <c r="I322" s="2134">
        <f t="shared" si="75"/>
        <v>159.03703703703704</v>
      </c>
      <c r="J322" s="2134">
        <f t="shared" si="76"/>
        <v>159.03703703703704</v>
      </c>
      <c r="K322" s="2131"/>
    </row>
    <row r="323" spans="1:11" ht="12.75" customHeight="1" x14ac:dyDescent="0.2">
      <c r="A323" s="653"/>
      <c r="B323" s="1909"/>
      <c r="C323" s="706">
        <v>4110</v>
      </c>
      <c r="D323" s="1358" t="s">
        <v>42</v>
      </c>
      <c r="E323" s="729">
        <v>6781</v>
      </c>
      <c r="F323" s="729">
        <v>6781</v>
      </c>
      <c r="G323" s="1196">
        <f t="shared" si="72"/>
        <v>100</v>
      </c>
      <c r="H323" s="1197">
        <v>6935</v>
      </c>
      <c r="I323" s="426">
        <f t="shared" si="75"/>
        <v>102.2710514673352</v>
      </c>
      <c r="J323" s="426">
        <f t="shared" si="76"/>
        <v>102.2710514673352</v>
      </c>
      <c r="K323" s="730"/>
    </row>
    <row r="324" spans="1:11" ht="30" customHeight="1" x14ac:dyDescent="0.2">
      <c r="A324" s="653"/>
      <c r="B324" s="424"/>
      <c r="C324" s="437">
        <v>4120</v>
      </c>
      <c r="D324" s="169" t="s">
        <v>270</v>
      </c>
      <c r="E324" s="659">
        <v>1012</v>
      </c>
      <c r="F324" s="659">
        <v>1012</v>
      </c>
      <c r="G324" s="1097">
        <f t="shared" si="72"/>
        <v>100</v>
      </c>
      <c r="H324" s="731">
        <v>988</v>
      </c>
      <c r="I324" s="426">
        <f t="shared" si="75"/>
        <v>97.628458498023718</v>
      </c>
      <c r="J324" s="426">
        <f t="shared" si="76"/>
        <v>97.628458498023718</v>
      </c>
      <c r="K324" s="668"/>
    </row>
    <row r="325" spans="1:11" ht="12.75" hidden="1" customHeight="1" x14ac:dyDescent="0.2">
      <c r="A325" s="653"/>
      <c r="B325" s="424"/>
      <c r="C325" s="437">
        <v>4170</v>
      </c>
      <c r="D325" s="397" t="s">
        <v>45</v>
      </c>
      <c r="E325" s="659"/>
      <c r="F325" s="659"/>
      <c r="G325" s="1097" t="e">
        <f t="shared" si="72"/>
        <v>#DIV/0!</v>
      </c>
      <c r="H325" s="731"/>
      <c r="I325" s="1218" t="e">
        <f t="shared" si="75"/>
        <v>#DIV/0!</v>
      </c>
      <c r="J325" s="1218" t="e">
        <f t="shared" si="76"/>
        <v>#DIV/0!</v>
      </c>
      <c r="K325" s="668"/>
    </row>
    <row r="326" spans="1:11" ht="12.75" customHeight="1" x14ac:dyDescent="0.2">
      <c r="A326" s="653"/>
      <c r="B326" s="424"/>
      <c r="C326" s="437">
        <v>4210</v>
      </c>
      <c r="D326" s="397" t="s">
        <v>31</v>
      </c>
      <c r="E326" s="659">
        <v>2000</v>
      </c>
      <c r="F326" s="659">
        <v>2000</v>
      </c>
      <c r="G326" s="1097">
        <f t="shared" si="72"/>
        <v>100</v>
      </c>
      <c r="H326" s="731">
        <v>2000</v>
      </c>
      <c r="I326" s="426">
        <f t="shared" si="75"/>
        <v>100</v>
      </c>
      <c r="J326" s="426">
        <f t="shared" si="76"/>
        <v>100</v>
      </c>
      <c r="K326" s="668"/>
    </row>
    <row r="327" spans="1:11" ht="12.75" customHeight="1" x14ac:dyDescent="0.2">
      <c r="A327" s="653"/>
      <c r="B327" s="424"/>
      <c r="C327" s="437">
        <v>4240</v>
      </c>
      <c r="D327" s="725" t="s">
        <v>80</v>
      </c>
      <c r="E327" s="659">
        <v>2000</v>
      </c>
      <c r="F327" s="659">
        <v>2000</v>
      </c>
      <c r="G327" s="1097">
        <f t="shared" si="72"/>
        <v>100</v>
      </c>
      <c r="H327" s="731">
        <v>3500</v>
      </c>
      <c r="I327" s="426">
        <f t="shared" si="75"/>
        <v>175</v>
      </c>
      <c r="J327" s="426">
        <f t="shared" si="76"/>
        <v>175</v>
      </c>
      <c r="K327" s="668"/>
    </row>
    <row r="328" spans="1:11" ht="12.75" hidden="1" customHeight="1" x14ac:dyDescent="0.2">
      <c r="A328" s="653"/>
      <c r="B328" s="424"/>
      <c r="C328" s="437">
        <v>4260</v>
      </c>
      <c r="D328" s="397" t="s">
        <v>46</v>
      </c>
      <c r="E328" s="659"/>
      <c r="F328" s="659"/>
      <c r="G328" s="1097" t="e">
        <f t="shared" si="72"/>
        <v>#DIV/0!</v>
      </c>
      <c r="H328" s="731"/>
      <c r="I328" s="1218" t="e">
        <f t="shared" si="75"/>
        <v>#DIV/0!</v>
      </c>
      <c r="J328" s="1218" t="e">
        <f t="shared" si="76"/>
        <v>#DIV/0!</v>
      </c>
      <c r="K328" s="668"/>
    </row>
    <row r="329" spans="1:11" ht="12.75" hidden="1" customHeight="1" x14ac:dyDescent="0.2">
      <c r="A329" s="653"/>
      <c r="B329" s="424"/>
      <c r="C329" s="437">
        <v>4270</v>
      </c>
      <c r="D329" s="397" t="s">
        <v>47</v>
      </c>
      <c r="E329" s="659"/>
      <c r="F329" s="659"/>
      <c r="G329" s="1097" t="e">
        <f t="shared" si="72"/>
        <v>#DIV/0!</v>
      </c>
      <c r="H329" s="731"/>
      <c r="I329" s="1218" t="e">
        <f t="shared" si="75"/>
        <v>#DIV/0!</v>
      </c>
      <c r="J329" s="1218" t="e">
        <f t="shared" si="76"/>
        <v>#DIV/0!</v>
      </c>
      <c r="K329" s="668"/>
    </row>
    <row r="330" spans="1:11" ht="12.75" hidden="1" customHeight="1" x14ac:dyDescent="0.2">
      <c r="A330" s="653"/>
      <c r="B330" s="424"/>
      <c r="C330" s="437">
        <v>4280</v>
      </c>
      <c r="D330" s="397" t="s">
        <v>48</v>
      </c>
      <c r="E330" s="659"/>
      <c r="F330" s="659"/>
      <c r="G330" s="1097" t="e">
        <f t="shared" si="72"/>
        <v>#DIV/0!</v>
      </c>
      <c r="H330" s="731"/>
      <c r="I330" s="1218" t="e">
        <f t="shared" si="75"/>
        <v>#DIV/0!</v>
      </c>
      <c r="J330" s="1218" t="e">
        <f t="shared" si="76"/>
        <v>#DIV/0!</v>
      </c>
      <c r="K330" s="919"/>
    </row>
    <row r="331" spans="1:11" ht="12.75" customHeight="1" x14ac:dyDescent="0.2">
      <c r="A331" s="653"/>
      <c r="B331" s="424"/>
      <c r="C331" s="1709">
        <v>4300</v>
      </c>
      <c r="D331" s="1889" t="s">
        <v>22</v>
      </c>
      <c r="E331" s="1899"/>
      <c r="F331" s="1899"/>
      <c r="G331" s="2136" t="e">
        <f t="shared" si="72"/>
        <v>#DIV/0!</v>
      </c>
      <c r="H331" s="2135">
        <v>1000</v>
      </c>
      <c r="I331" s="2120" t="e">
        <f t="shared" si="75"/>
        <v>#DIV/0!</v>
      </c>
      <c r="J331" s="2120" t="e">
        <f t="shared" si="76"/>
        <v>#DIV/0!</v>
      </c>
      <c r="K331" s="2121"/>
    </row>
    <row r="332" spans="1:11" ht="12.75" hidden="1" customHeight="1" x14ac:dyDescent="0.2">
      <c r="A332" s="653"/>
      <c r="B332" s="424"/>
      <c r="C332" s="1709">
        <v>4360</v>
      </c>
      <c r="D332" s="1889" t="s">
        <v>217</v>
      </c>
      <c r="E332" s="1899"/>
      <c r="F332" s="1899"/>
      <c r="G332" s="1694" t="e">
        <f t="shared" si="72"/>
        <v>#DIV/0!</v>
      </c>
      <c r="H332" s="2135"/>
      <c r="I332" s="2120" t="e">
        <f t="shared" si="75"/>
        <v>#DIV/0!</v>
      </c>
      <c r="J332" s="2120" t="e">
        <f t="shared" si="76"/>
        <v>#DIV/0!</v>
      </c>
      <c r="K332" s="2121"/>
    </row>
    <row r="333" spans="1:11" ht="12.75" hidden="1" customHeight="1" x14ac:dyDescent="0.2">
      <c r="A333" s="653"/>
      <c r="B333" s="424"/>
      <c r="C333" s="1709">
        <v>4410</v>
      </c>
      <c r="D333" s="1830" t="s">
        <v>54</v>
      </c>
      <c r="E333" s="1899"/>
      <c r="F333" s="1899"/>
      <c r="G333" s="1694" t="e">
        <f t="shared" si="72"/>
        <v>#DIV/0!</v>
      </c>
      <c r="H333" s="2135"/>
      <c r="I333" s="2120" t="e">
        <f t="shared" si="75"/>
        <v>#DIV/0!</v>
      </c>
      <c r="J333" s="2120" t="e">
        <f t="shared" si="76"/>
        <v>#DIV/0!</v>
      </c>
      <c r="K333" s="2121"/>
    </row>
    <row r="334" spans="1:11" ht="12.75" hidden="1" customHeight="1" x14ac:dyDescent="0.2">
      <c r="A334" s="653"/>
      <c r="B334" s="424"/>
      <c r="C334" s="1709">
        <v>4440</v>
      </c>
      <c r="D334" s="1830" t="s">
        <v>55</v>
      </c>
      <c r="E334" s="1899"/>
      <c r="F334" s="1899"/>
      <c r="G334" s="1694" t="e">
        <f t="shared" si="72"/>
        <v>#DIV/0!</v>
      </c>
      <c r="H334" s="2135"/>
      <c r="I334" s="2120" t="e">
        <f t="shared" si="75"/>
        <v>#DIV/0!</v>
      </c>
      <c r="J334" s="2120" t="e">
        <f t="shared" si="76"/>
        <v>#DIV/0!</v>
      </c>
      <c r="K334" s="2121"/>
    </row>
    <row r="335" spans="1:11" ht="12.75" hidden="1" customHeight="1" x14ac:dyDescent="0.2">
      <c r="A335" s="653"/>
      <c r="B335" s="424"/>
      <c r="C335" s="1709">
        <v>4480</v>
      </c>
      <c r="D335" s="1830" t="s">
        <v>56</v>
      </c>
      <c r="E335" s="1899"/>
      <c r="F335" s="1899"/>
      <c r="G335" s="1694" t="e">
        <f t="shared" si="72"/>
        <v>#DIV/0!</v>
      </c>
      <c r="H335" s="2135"/>
      <c r="I335" s="2120" t="e">
        <f t="shared" si="75"/>
        <v>#DIV/0!</v>
      </c>
      <c r="J335" s="2120" t="e">
        <f t="shared" si="76"/>
        <v>#DIV/0!</v>
      </c>
      <c r="K335" s="1695"/>
    </row>
    <row r="336" spans="1:11" ht="12.75" customHeight="1" x14ac:dyDescent="0.2">
      <c r="A336" s="653"/>
      <c r="B336" s="424"/>
      <c r="C336" s="1709">
        <v>4700</v>
      </c>
      <c r="D336" s="1698" t="s">
        <v>60</v>
      </c>
      <c r="E336" s="1899">
        <v>1000</v>
      </c>
      <c r="F336" s="1899">
        <v>1000</v>
      </c>
      <c r="G336" s="1694">
        <f t="shared" si="72"/>
        <v>100</v>
      </c>
      <c r="H336" s="2135">
        <v>1000</v>
      </c>
      <c r="I336" s="1710">
        <f t="shared" si="75"/>
        <v>100</v>
      </c>
      <c r="J336" s="1710">
        <f t="shared" si="76"/>
        <v>100</v>
      </c>
      <c r="K336" s="1695"/>
    </row>
    <row r="337" spans="1:11" ht="28.5" customHeight="1" x14ac:dyDescent="0.2">
      <c r="A337" s="653"/>
      <c r="B337" s="1909"/>
      <c r="C337" s="2046">
        <v>4710</v>
      </c>
      <c r="D337" s="1823" t="s">
        <v>297</v>
      </c>
      <c r="E337" s="2137"/>
      <c r="F337" s="2137"/>
      <c r="G337" s="2138"/>
      <c r="H337" s="2139">
        <v>605</v>
      </c>
      <c r="I337" s="2125"/>
      <c r="J337" s="2125"/>
      <c r="K337" s="2127"/>
    </row>
    <row r="338" spans="1:11" ht="12.75" customHeight="1" x14ac:dyDescent="0.2">
      <c r="A338" s="653"/>
      <c r="B338" s="424"/>
      <c r="C338" s="1012"/>
      <c r="D338" s="904" t="s">
        <v>133</v>
      </c>
      <c r="E338" s="1091">
        <f t="shared" ref="E338:F338" si="77">SUM(E339:E357)</f>
        <v>19746</v>
      </c>
      <c r="F338" s="1091">
        <f t="shared" si="77"/>
        <v>19746</v>
      </c>
      <c r="G338" s="690">
        <f t="shared" si="72"/>
        <v>100</v>
      </c>
      <c r="H338" s="1049">
        <f>SUM(H339:H358)</f>
        <v>19795</v>
      </c>
      <c r="I338" s="428">
        <f t="shared" si="75"/>
        <v>100.24815152435937</v>
      </c>
      <c r="J338" s="867">
        <f t="shared" si="76"/>
        <v>100.24815152435937</v>
      </c>
      <c r="K338" s="868"/>
    </row>
    <row r="339" spans="1:11" ht="12.75" hidden="1" customHeight="1" x14ac:dyDescent="0.2">
      <c r="A339" s="653"/>
      <c r="B339" s="424"/>
      <c r="C339" s="961">
        <v>3020</v>
      </c>
      <c r="D339" s="1030" t="s">
        <v>37</v>
      </c>
      <c r="E339" s="963"/>
      <c r="F339" s="963"/>
      <c r="G339" s="1096" t="e">
        <f t="shared" si="72"/>
        <v>#DIV/0!</v>
      </c>
      <c r="H339" s="1013"/>
      <c r="I339" s="426" t="e">
        <f t="shared" si="75"/>
        <v>#DIV/0!</v>
      </c>
      <c r="J339" s="426" t="e">
        <f t="shared" si="76"/>
        <v>#DIV/0!</v>
      </c>
      <c r="K339" s="964"/>
    </row>
    <row r="340" spans="1:11" ht="12.75" customHeight="1" x14ac:dyDescent="0.2">
      <c r="A340" s="653"/>
      <c r="B340" s="424"/>
      <c r="C340" s="437">
        <v>4010</v>
      </c>
      <c r="D340" s="397" t="s">
        <v>39</v>
      </c>
      <c r="E340" s="659">
        <v>6518</v>
      </c>
      <c r="F340" s="659">
        <v>6518</v>
      </c>
      <c r="G340" s="1097">
        <f t="shared" si="72"/>
        <v>100</v>
      </c>
      <c r="H340" s="731">
        <v>4391</v>
      </c>
      <c r="I340" s="426">
        <f t="shared" ref="I340:I357" si="78">SUM(H340/F340*100)</f>
        <v>67.367290579932487</v>
      </c>
      <c r="J340" s="426">
        <f t="shared" ref="J340:J357" si="79">SUM(H340/E340*100)</f>
        <v>67.367290579932487</v>
      </c>
      <c r="K340" s="668"/>
    </row>
    <row r="341" spans="1:11" ht="12.75" customHeight="1" x14ac:dyDescent="0.2">
      <c r="A341" s="653"/>
      <c r="B341" s="424"/>
      <c r="C341" s="437">
        <v>4040</v>
      </c>
      <c r="D341" s="397" t="s">
        <v>41</v>
      </c>
      <c r="E341" s="659">
        <v>67</v>
      </c>
      <c r="F341" s="659">
        <v>67</v>
      </c>
      <c r="G341" s="1097">
        <f t="shared" si="72"/>
        <v>100</v>
      </c>
      <c r="H341" s="731">
        <v>250</v>
      </c>
      <c r="I341" s="426">
        <f t="shared" si="78"/>
        <v>373.13432835820896</v>
      </c>
      <c r="J341" s="426">
        <f t="shared" si="79"/>
        <v>373.13432835820896</v>
      </c>
      <c r="K341" s="668"/>
    </row>
    <row r="342" spans="1:11" ht="12.75" customHeight="1" x14ac:dyDescent="0.2">
      <c r="A342" s="653"/>
      <c r="B342" s="424"/>
      <c r="C342" s="437">
        <v>4110</v>
      </c>
      <c r="D342" s="397" t="s">
        <v>42</v>
      </c>
      <c r="E342" s="659">
        <v>1176</v>
      </c>
      <c r="F342" s="659">
        <v>1176</v>
      </c>
      <c r="G342" s="1097">
        <f t="shared" si="72"/>
        <v>100</v>
      </c>
      <c r="H342" s="731">
        <v>798</v>
      </c>
      <c r="I342" s="426">
        <f t="shared" si="78"/>
        <v>67.857142857142861</v>
      </c>
      <c r="J342" s="426">
        <f t="shared" si="79"/>
        <v>67.857142857142861</v>
      </c>
      <c r="K342" s="668"/>
    </row>
    <row r="343" spans="1:11" ht="25.9" customHeight="1" x14ac:dyDescent="0.2">
      <c r="A343" s="653"/>
      <c r="B343" s="424"/>
      <c r="C343" s="437">
        <v>4120</v>
      </c>
      <c r="D343" s="169" t="s">
        <v>270</v>
      </c>
      <c r="E343" s="659">
        <v>168</v>
      </c>
      <c r="F343" s="659">
        <v>168</v>
      </c>
      <c r="G343" s="1097">
        <f t="shared" si="72"/>
        <v>100</v>
      </c>
      <c r="H343" s="731">
        <v>114</v>
      </c>
      <c r="I343" s="426">
        <f t="shared" si="78"/>
        <v>67.857142857142861</v>
      </c>
      <c r="J343" s="426">
        <f t="shared" si="79"/>
        <v>67.857142857142861</v>
      </c>
      <c r="K343" s="668"/>
    </row>
    <row r="344" spans="1:11" ht="12.75" hidden="1" customHeight="1" x14ac:dyDescent="0.2">
      <c r="A344" s="653"/>
      <c r="B344" s="424"/>
      <c r="C344" s="437">
        <v>4170</v>
      </c>
      <c r="D344" s="397" t="s">
        <v>45</v>
      </c>
      <c r="E344" s="659"/>
      <c r="F344" s="659"/>
      <c r="G344" s="1097" t="e">
        <f t="shared" si="72"/>
        <v>#DIV/0!</v>
      </c>
      <c r="H344" s="731"/>
      <c r="I344" s="1218" t="e">
        <f t="shared" si="78"/>
        <v>#DIV/0!</v>
      </c>
      <c r="J344" s="1218" t="e">
        <f t="shared" si="79"/>
        <v>#DIV/0!</v>
      </c>
      <c r="K344" s="668"/>
    </row>
    <row r="345" spans="1:11" ht="12.75" customHeight="1" x14ac:dyDescent="0.2">
      <c r="A345" s="653"/>
      <c r="B345" s="1909"/>
      <c r="C345" s="1709">
        <v>4210</v>
      </c>
      <c r="D345" s="1830" t="s">
        <v>31</v>
      </c>
      <c r="E345" s="1899">
        <v>5000</v>
      </c>
      <c r="F345" s="1899">
        <v>5000</v>
      </c>
      <c r="G345" s="1694">
        <f t="shared" si="72"/>
        <v>100</v>
      </c>
      <c r="H345" s="2135">
        <v>6150</v>
      </c>
      <c r="I345" s="426">
        <f t="shared" si="78"/>
        <v>123</v>
      </c>
      <c r="J345" s="426">
        <f t="shared" si="79"/>
        <v>123</v>
      </c>
      <c r="K345" s="1695"/>
    </row>
    <row r="346" spans="1:11" ht="12.75" customHeight="1" x14ac:dyDescent="0.2">
      <c r="A346" s="653"/>
      <c r="B346" s="1909"/>
      <c r="C346" s="1709">
        <v>4240</v>
      </c>
      <c r="D346" s="1830" t="s">
        <v>80</v>
      </c>
      <c r="E346" s="1899">
        <v>6817</v>
      </c>
      <c r="F346" s="1899">
        <v>6817</v>
      </c>
      <c r="G346" s="1694">
        <f t="shared" si="72"/>
        <v>100</v>
      </c>
      <c r="H346" s="2135">
        <v>8043</v>
      </c>
      <c r="I346" s="426">
        <f t="shared" si="78"/>
        <v>117.9844506381106</v>
      </c>
      <c r="J346" s="426">
        <f t="shared" si="79"/>
        <v>117.9844506381106</v>
      </c>
      <c r="K346" s="1695"/>
    </row>
    <row r="347" spans="1:11" ht="12.75" hidden="1" customHeight="1" x14ac:dyDescent="0.2">
      <c r="A347" s="653"/>
      <c r="B347" s="1909"/>
      <c r="C347" s="1709">
        <v>4260</v>
      </c>
      <c r="D347" s="1830" t="s">
        <v>46</v>
      </c>
      <c r="E347" s="1899"/>
      <c r="F347" s="1899"/>
      <c r="G347" s="1694" t="e">
        <f t="shared" si="72"/>
        <v>#DIV/0!</v>
      </c>
      <c r="H347" s="2135"/>
      <c r="I347" s="1218" t="e">
        <f t="shared" si="78"/>
        <v>#DIV/0!</v>
      </c>
      <c r="J347" s="1218" t="e">
        <f t="shared" si="79"/>
        <v>#DIV/0!</v>
      </c>
      <c r="K347" s="1695"/>
    </row>
    <row r="348" spans="1:11" ht="12.75" hidden="1" customHeight="1" x14ac:dyDescent="0.2">
      <c r="A348" s="653"/>
      <c r="B348" s="1909"/>
      <c r="C348" s="1709">
        <v>4270</v>
      </c>
      <c r="D348" s="1830" t="s">
        <v>47</v>
      </c>
      <c r="E348" s="1899"/>
      <c r="F348" s="1899"/>
      <c r="G348" s="1694" t="e">
        <f t="shared" si="72"/>
        <v>#DIV/0!</v>
      </c>
      <c r="H348" s="2135"/>
      <c r="I348" s="1218" t="e">
        <f t="shared" si="78"/>
        <v>#DIV/0!</v>
      </c>
      <c r="J348" s="1218" t="e">
        <f t="shared" si="79"/>
        <v>#DIV/0!</v>
      </c>
      <c r="K348" s="1695"/>
    </row>
    <row r="349" spans="1:11" ht="12.75" hidden="1" customHeight="1" x14ac:dyDescent="0.2">
      <c r="A349" s="653"/>
      <c r="B349" s="1909"/>
      <c r="C349" s="1709">
        <v>4280</v>
      </c>
      <c r="D349" s="1830" t="s">
        <v>48</v>
      </c>
      <c r="E349" s="1899"/>
      <c r="F349" s="1899"/>
      <c r="G349" s="1694" t="e">
        <f t="shared" si="72"/>
        <v>#DIV/0!</v>
      </c>
      <c r="H349" s="2135"/>
      <c r="I349" s="1218" t="e">
        <f t="shared" si="78"/>
        <v>#DIV/0!</v>
      </c>
      <c r="J349" s="1218" t="e">
        <f t="shared" si="79"/>
        <v>#DIV/0!</v>
      </c>
      <c r="K349" s="1695"/>
    </row>
    <row r="350" spans="1:11" ht="12.75" hidden="1" customHeight="1" x14ac:dyDescent="0.2">
      <c r="A350" s="653"/>
      <c r="B350" s="1909"/>
      <c r="C350" s="1709">
        <v>4300</v>
      </c>
      <c r="D350" s="1889" t="s">
        <v>22</v>
      </c>
      <c r="E350" s="1899"/>
      <c r="F350" s="1899"/>
      <c r="G350" s="1694" t="e">
        <f t="shared" si="72"/>
        <v>#DIV/0!</v>
      </c>
      <c r="H350" s="2135"/>
      <c r="I350" s="1218" t="e">
        <f t="shared" si="78"/>
        <v>#DIV/0!</v>
      </c>
      <c r="J350" s="1218" t="e">
        <f t="shared" si="79"/>
        <v>#DIV/0!</v>
      </c>
      <c r="K350" s="1695"/>
    </row>
    <row r="351" spans="1:11" ht="12.75" hidden="1" customHeight="1" x14ac:dyDescent="0.2">
      <c r="A351" s="653"/>
      <c r="B351" s="1909"/>
      <c r="C351" s="1709">
        <v>4360</v>
      </c>
      <c r="D351" s="1889" t="s">
        <v>217</v>
      </c>
      <c r="E351" s="1899"/>
      <c r="F351" s="1899"/>
      <c r="G351" s="1694" t="e">
        <f t="shared" si="72"/>
        <v>#DIV/0!</v>
      </c>
      <c r="H351" s="2135"/>
      <c r="I351" s="1218" t="e">
        <f t="shared" si="78"/>
        <v>#DIV/0!</v>
      </c>
      <c r="J351" s="1218" t="e">
        <f t="shared" si="79"/>
        <v>#DIV/0!</v>
      </c>
      <c r="K351" s="1695"/>
    </row>
    <row r="352" spans="1:11" ht="12.75" hidden="1" customHeight="1" x14ac:dyDescent="0.2">
      <c r="A352" s="653"/>
      <c r="B352" s="1909"/>
      <c r="C352" s="1709">
        <v>4410</v>
      </c>
      <c r="D352" s="1830" t="s">
        <v>54</v>
      </c>
      <c r="E352" s="1899"/>
      <c r="F352" s="1899"/>
      <c r="G352" s="1694" t="e">
        <f t="shared" si="72"/>
        <v>#DIV/0!</v>
      </c>
      <c r="H352" s="2135"/>
      <c r="I352" s="1218" t="e">
        <f t="shared" si="78"/>
        <v>#DIV/0!</v>
      </c>
      <c r="J352" s="1218" t="e">
        <f t="shared" si="79"/>
        <v>#DIV/0!</v>
      </c>
      <c r="K352" s="1695"/>
    </row>
    <row r="353" spans="1:11" ht="12.75" hidden="1" customHeight="1" x14ac:dyDescent="0.2">
      <c r="A353" s="653"/>
      <c r="B353" s="1909"/>
      <c r="C353" s="1709">
        <v>4420</v>
      </c>
      <c r="D353" s="1714" t="s">
        <v>97</v>
      </c>
      <c r="E353" s="1899"/>
      <c r="F353" s="1899"/>
      <c r="G353" s="1694" t="e">
        <f t="shared" si="72"/>
        <v>#DIV/0!</v>
      </c>
      <c r="H353" s="2135"/>
      <c r="I353" s="1218" t="e">
        <f t="shared" si="78"/>
        <v>#DIV/0!</v>
      </c>
      <c r="J353" s="1218" t="e">
        <f t="shared" si="79"/>
        <v>#DIV/0!</v>
      </c>
      <c r="K353" s="1695"/>
    </row>
    <row r="354" spans="1:11" ht="12.75" hidden="1" customHeight="1" x14ac:dyDescent="0.2">
      <c r="A354" s="653"/>
      <c r="B354" s="1909"/>
      <c r="C354" s="1709">
        <v>4440</v>
      </c>
      <c r="D354" s="1830" t="s">
        <v>55</v>
      </c>
      <c r="E354" s="1899"/>
      <c r="F354" s="1899"/>
      <c r="G354" s="1694" t="e">
        <f t="shared" si="72"/>
        <v>#DIV/0!</v>
      </c>
      <c r="H354" s="2135"/>
      <c r="I354" s="1218" t="e">
        <f t="shared" si="78"/>
        <v>#DIV/0!</v>
      </c>
      <c r="J354" s="1218" t="e">
        <f t="shared" si="79"/>
        <v>#DIV/0!</v>
      </c>
      <c r="K354" s="1695"/>
    </row>
    <row r="355" spans="1:11" ht="12.75" hidden="1" customHeight="1" x14ac:dyDescent="0.2">
      <c r="A355" s="653"/>
      <c r="B355" s="1909"/>
      <c r="C355" s="1709">
        <v>4480</v>
      </c>
      <c r="D355" s="1830" t="s">
        <v>56</v>
      </c>
      <c r="E355" s="1899"/>
      <c r="F355" s="1899"/>
      <c r="G355" s="1694" t="e">
        <f t="shared" si="72"/>
        <v>#DIV/0!</v>
      </c>
      <c r="H355" s="2135"/>
      <c r="I355" s="1218" t="e">
        <f t="shared" si="78"/>
        <v>#DIV/0!</v>
      </c>
      <c r="J355" s="1218" t="e">
        <f t="shared" si="79"/>
        <v>#DIV/0!</v>
      </c>
      <c r="K355" s="1695"/>
    </row>
    <row r="356" spans="1:11" ht="12.75" hidden="1" customHeight="1" x14ac:dyDescent="0.2">
      <c r="A356" s="653"/>
      <c r="B356" s="1909"/>
      <c r="C356" s="1709">
        <v>4520</v>
      </c>
      <c r="D356" s="1696" t="s">
        <v>198</v>
      </c>
      <c r="E356" s="1899"/>
      <c r="F356" s="1899"/>
      <c r="G356" s="1694" t="e">
        <f t="shared" si="72"/>
        <v>#DIV/0!</v>
      </c>
      <c r="H356" s="2135"/>
      <c r="I356" s="1218" t="e">
        <f t="shared" si="78"/>
        <v>#DIV/0!</v>
      </c>
      <c r="J356" s="1218" t="e">
        <f t="shared" si="79"/>
        <v>#DIV/0!</v>
      </c>
      <c r="K356" s="1695"/>
    </row>
    <row r="357" spans="1:11" ht="36.6" hidden="1" customHeight="1" x14ac:dyDescent="0.2">
      <c r="A357" s="653"/>
      <c r="B357" s="1909"/>
      <c r="C357" s="2147">
        <v>4700</v>
      </c>
      <c r="D357" s="2148" t="s">
        <v>60</v>
      </c>
      <c r="E357" s="2149"/>
      <c r="F357" s="2149"/>
      <c r="G357" s="1694" t="e">
        <f t="shared" si="72"/>
        <v>#DIV/0!</v>
      </c>
      <c r="H357" s="1525"/>
      <c r="I357" s="1218" t="e">
        <f t="shared" si="78"/>
        <v>#DIV/0!</v>
      </c>
      <c r="J357" s="1218" t="e">
        <f t="shared" si="79"/>
        <v>#DIV/0!</v>
      </c>
      <c r="K357" s="2150"/>
    </row>
    <row r="358" spans="1:11" ht="36.6" customHeight="1" x14ac:dyDescent="0.2">
      <c r="A358" s="653"/>
      <c r="B358" s="1904"/>
      <c r="C358" s="1904">
        <v>4710</v>
      </c>
      <c r="D358" s="1905" t="s">
        <v>297</v>
      </c>
      <c r="E358" s="1906"/>
      <c r="F358" s="1906"/>
      <c r="G358" s="2151"/>
      <c r="H358" s="2152">
        <v>49</v>
      </c>
      <c r="I358" s="2153"/>
      <c r="J358" s="2153"/>
      <c r="K358" s="1908"/>
    </row>
    <row r="359" spans="1:11" ht="48" customHeight="1" x14ac:dyDescent="0.2">
      <c r="A359" s="653"/>
      <c r="B359" s="2140">
        <v>80153</v>
      </c>
      <c r="C359" s="2140"/>
      <c r="D359" s="2141" t="s">
        <v>252</v>
      </c>
      <c r="E359" s="2142">
        <f>SUM(E360)</f>
        <v>16775.490000000002</v>
      </c>
      <c r="F359" s="2142">
        <f>SUM(F360)</f>
        <v>16775.490000000002</v>
      </c>
      <c r="G359" s="2143">
        <f>SUM(F359/E359*100)</f>
        <v>100</v>
      </c>
      <c r="H359" s="2144">
        <f>SUM(H360)</f>
        <v>0</v>
      </c>
      <c r="I359" s="2145">
        <f>SUM(H359/F359*100)</f>
        <v>0</v>
      </c>
      <c r="J359" s="2145">
        <f>SUM(H359/E359*100)</f>
        <v>0</v>
      </c>
      <c r="K359" s="2146"/>
    </row>
    <row r="360" spans="1:11" ht="17.45" customHeight="1" x14ac:dyDescent="0.2">
      <c r="A360" s="653"/>
      <c r="B360" s="1502"/>
      <c r="C360" s="1502">
        <v>4240</v>
      </c>
      <c r="D360" s="1527" t="s">
        <v>80</v>
      </c>
      <c r="E360" s="1516">
        <v>16775.490000000002</v>
      </c>
      <c r="F360" s="1516">
        <v>16775.490000000002</v>
      </c>
      <c r="G360" s="1320">
        <f t="shared" ref="G360" si="80">SUM(F360/E360*100)</f>
        <v>100</v>
      </c>
      <c r="H360" s="1528"/>
      <c r="I360" s="1529">
        <f t="shared" ref="I360" si="81">SUM(H360/F360*100)</f>
        <v>0</v>
      </c>
      <c r="J360" s="1529">
        <f t="shared" ref="J360" si="82">SUM(H360/E360*100)</f>
        <v>0</v>
      </c>
      <c r="K360" s="1048"/>
    </row>
    <row r="361" spans="1:11" s="25" customFormat="1" ht="15" customHeight="1" x14ac:dyDescent="0.2">
      <c r="A361" s="630"/>
      <c r="B361" s="1519">
        <v>80195</v>
      </c>
      <c r="C361" s="1519"/>
      <c r="D361" s="1520" t="s">
        <v>65</v>
      </c>
      <c r="E361" s="1521">
        <f>SUM(E398+E458+E465+E467+E362+E388+E433)</f>
        <v>3199609</v>
      </c>
      <c r="F361" s="1521">
        <f>SUM(F398+F458+F465+F467+F362+F388+F433)</f>
        <v>3199609</v>
      </c>
      <c r="G361" s="1522">
        <f>SUM(F361/E361*100)</f>
        <v>100</v>
      </c>
      <c r="H361" s="1521">
        <f>SUM(H398+H458+H465+H467+H362+H388+H433)</f>
        <v>1417088</v>
      </c>
      <c r="I361" s="1522">
        <f>SUM(H361/F361*100)</f>
        <v>44.289411612481402</v>
      </c>
      <c r="J361" s="1522">
        <f>SUM(H361/E361*100)</f>
        <v>44.289411612481402</v>
      </c>
      <c r="K361" s="1523"/>
    </row>
    <row r="362" spans="1:11" s="25" customFormat="1" ht="15" customHeight="1" x14ac:dyDescent="0.2">
      <c r="A362" s="630"/>
      <c r="B362" s="877"/>
      <c r="C362" s="938"/>
      <c r="D362" s="922" t="s">
        <v>135</v>
      </c>
      <c r="E362" s="939">
        <f>SUM(E363:E387)</f>
        <v>614938</v>
      </c>
      <c r="F362" s="939">
        <f>SUM(F363:F387)</f>
        <v>614938</v>
      </c>
      <c r="G362" s="428">
        <f>SUM(F362/E362*100)</f>
        <v>100</v>
      </c>
      <c r="H362" s="939">
        <f>SUM(H363:H387)</f>
        <v>513128</v>
      </c>
      <c r="I362" s="867">
        <f>SUM(H362/F362*100)</f>
        <v>83.443859380945725</v>
      </c>
      <c r="J362" s="867">
        <f>SUM(H362/E362*100)</f>
        <v>83.443859380945725</v>
      </c>
      <c r="K362" s="923"/>
    </row>
    <row r="363" spans="1:11" s="25" customFormat="1" ht="15" customHeight="1" x14ac:dyDescent="0.2">
      <c r="A363" s="630"/>
      <c r="B363" s="695"/>
      <c r="C363" s="751">
        <v>3247</v>
      </c>
      <c r="D363" s="1544" t="s">
        <v>182</v>
      </c>
      <c r="E363" s="839"/>
      <c r="F363" s="839"/>
      <c r="G363" s="1170" t="e">
        <f t="shared" ref="G363:G399" si="83">SUM(F363/E363*100)</f>
        <v>#DIV/0!</v>
      </c>
      <c r="H363" s="901">
        <v>113333</v>
      </c>
      <c r="I363" s="1192" t="e">
        <f t="shared" ref="I363:I384" si="84">SUM(H363/F363*100)</f>
        <v>#DIV/0!</v>
      </c>
      <c r="J363" s="1192" t="e">
        <f t="shared" ref="J363:J384" si="85">SUM(H363/E363*100)</f>
        <v>#DIV/0!</v>
      </c>
      <c r="K363" s="730"/>
    </row>
    <row r="364" spans="1:11" s="25" customFormat="1" ht="15" customHeight="1" x14ac:dyDescent="0.2">
      <c r="A364" s="630"/>
      <c r="B364" s="695"/>
      <c r="C364" s="751">
        <v>3249</v>
      </c>
      <c r="D364" s="1544" t="s">
        <v>182</v>
      </c>
      <c r="E364" s="839"/>
      <c r="F364" s="839"/>
      <c r="G364" s="1170" t="e">
        <f t="shared" si="83"/>
        <v>#DIV/0!</v>
      </c>
      <c r="H364" s="901">
        <v>6667</v>
      </c>
      <c r="I364" s="1192" t="e">
        <f t="shared" ref="I364:I366" si="86">SUM(H364/F364*100)</f>
        <v>#DIV/0!</v>
      </c>
      <c r="J364" s="1192" t="e">
        <f t="shared" ref="J364:J366" si="87">SUM(H364/E364*100)</f>
        <v>#DIV/0!</v>
      </c>
      <c r="K364" s="730"/>
    </row>
    <row r="365" spans="1:11" s="25" customFormat="1" ht="15" hidden="1" customHeight="1" x14ac:dyDescent="0.2">
      <c r="A365" s="630"/>
      <c r="B365" s="695"/>
      <c r="C365" s="751">
        <v>4017</v>
      </c>
      <c r="D365" s="952" t="s">
        <v>39</v>
      </c>
      <c r="E365" s="839"/>
      <c r="F365" s="839"/>
      <c r="G365" s="1170" t="e">
        <f t="shared" si="83"/>
        <v>#DIV/0!</v>
      </c>
      <c r="H365" s="901"/>
      <c r="I365" s="760" t="e">
        <f t="shared" si="86"/>
        <v>#DIV/0!</v>
      </c>
      <c r="J365" s="760" t="e">
        <f t="shared" si="87"/>
        <v>#DIV/0!</v>
      </c>
      <c r="K365" s="730"/>
    </row>
    <row r="366" spans="1:11" s="25" customFormat="1" ht="15" customHeight="1" x14ac:dyDescent="0.2">
      <c r="A366" s="630"/>
      <c r="B366" s="695"/>
      <c r="C366" s="751">
        <v>4019</v>
      </c>
      <c r="D366" s="952" t="s">
        <v>39</v>
      </c>
      <c r="E366" s="839"/>
      <c r="F366" s="839"/>
      <c r="G366" s="1170" t="e">
        <f t="shared" si="83"/>
        <v>#DIV/0!</v>
      </c>
      <c r="H366" s="901">
        <v>9790</v>
      </c>
      <c r="I366" s="1192" t="e">
        <f t="shared" si="86"/>
        <v>#DIV/0!</v>
      </c>
      <c r="J366" s="1192" t="e">
        <f t="shared" si="87"/>
        <v>#DIV/0!</v>
      </c>
      <c r="K366" s="730"/>
    </row>
    <row r="367" spans="1:11" s="25" customFormat="1" ht="15" hidden="1" customHeight="1" x14ac:dyDescent="0.2">
      <c r="A367" s="630"/>
      <c r="B367" s="695"/>
      <c r="C367" s="471">
        <v>4117</v>
      </c>
      <c r="D367" s="952" t="s">
        <v>42</v>
      </c>
      <c r="E367" s="680"/>
      <c r="F367" s="680"/>
      <c r="G367" s="1170" t="e">
        <f t="shared" si="83"/>
        <v>#DIV/0!</v>
      </c>
      <c r="H367" s="734"/>
      <c r="I367" s="1192" t="e">
        <f t="shared" si="84"/>
        <v>#DIV/0!</v>
      </c>
      <c r="J367" s="1192" t="e">
        <f t="shared" si="85"/>
        <v>#DIV/0!</v>
      </c>
      <c r="K367" s="668"/>
    </row>
    <row r="368" spans="1:11" s="25" customFormat="1" ht="15" customHeight="1" x14ac:dyDescent="0.2">
      <c r="A368" s="630"/>
      <c r="B368" s="695"/>
      <c r="C368" s="471">
        <v>4119</v>
      </c>
      <c r="D368" s="952" t="s">
        <v>42</v>
      </c>
      <c r="E368" s="680"/>
      <c r="F368" s="680"/>
      <c r="G368" s="1170" t="e">
        <f t="shared" si="83"/>
        <v>#DIV/0!</v>
      </c>
      <c r="H368" s="734">
        <v>1683</v>
      </c>
      <c r="I368" s="1192" t="e">
        <f t="shared" ref="I368" si="88">SUM(H368/F368*100)</f>
        <v>#DIV/0!</v>
      </c>
      <c r="J368" s="1192" t="e">
        <f t="shared" ref="J368" si="89">SUM(H368/E368*100)</f>
        <v>#DIV/0!</v>
      </c>
      <c r="K368" s="668"/>
    </row>
    <row r="369" spans="1:11" s="25" customFormat="1" ht="28.15" hidden="1" customHeight="1" x14ac:dyDescent="0.2">
      <c r="A369" s="630"/>
      <c r="B369" s="695"/>
      <c r="C369" s="471">
        <v>4127</v>
      </c>
      <c r="D369" s="169" t="s">
        <v>270</v>
      </c>
      <c r="E369" s="680"/>
      <c r="F369" s="680"/>
      <c r="G369" s="654" t="e">
        <f t="shared" si="83"/>
        <v>#DIV/0!</v>
      </c>
      <c r="H369" s="734"/>
      <c r="I369" s="1192" t="e">
        <f t="shared" si="84"/>
        <v>#DIV/0!</v>
      </c>
      <c r="J369" s="1192" t="e">
        <f t="shared" si="85"/>
        <v>#DIV/0!</v>
      </c>
      <c r="K369" s="668"/>
    </row>
    <row r="370" spans="1:11" s="25" customFormat="1" ht="27" hidden="1" customHeight="1" x14ac:dyDescent="0.2">
      <c r="A370" s="630"/>
      <c r="B370" s="695"/>
      <c r="C370" s="471">
        <v>4129</v>
      </c>
      <c r="D370" s="169" t="s">
        <v>270</v>
      </c>
      <c r="E370" s="680"/>
      <c r="F370" s="680"/>
      <c r="G370" s="654" t="e">
        <f t="shared" si="83"/>
        <v>#DIV/0!</v>
      </c>
      <c r="H370" s="734"/>
      <c r="I370" s="1192" t="e">
        <f t="shared" ref="I370:I372" si="90">SUM(H370/F370*100)</f>
        <v>#DIV/0!</v>
      </c>
      <c r="J370" s="1192" t="e">
        <f t="shared" ref="J370:J372" si="91">SUM(H370/E370*100)</f>
        <v>#DIV/0!</v>
      </c>
      <c r="K370" s="668"/>
    </row>
    <row r="371" spans="1:11" s="25" customFormat="1" ht="15" customHeight="1" x14ac:dyDescent="0.2">
      <c r="A371" s="630"/>
      <c r="B371" s="695"/>
      <c r="C371" s="471">
        <v>4177</v>
      </c>
      <c r="D371" s="952" t="s">
        <v>45</v>
      </c>
      <c r="E371" s="680">
        <v>56895</v>
      </c>
      <c r="F371" s="680">
        <v>56895</v>
      </c>
      <c r="G371" s="654">
        <f t="shared" si="83"/>
        <v>100</v>
      </c>
      <c r="H371" s="734">
        <v>55262</v>
      </c>
      <c r="I371" s="760">
        <f t="shared" si="90"/>
        <v>97.129800509710876</v>
      </c>
      <c r="J371" s="760">
        <f t="shared" si="91"/>
        <v>97.129800509710876</v>
      </c>
      <c r="K371" s="668"/>
    </row>
    <row r="372" spans="1:11" s="25" customFormat="1" ht="15" customHeight="1" x14ac:dyDescent="0.2">
      <c r="A372" s="630"/>
      <c r="B372" s="695"/>
      <c r="C372" s="471">
        <v>4179</v>
      </c>
      <c r="D372" s="952" t="s">
        <v>45</v>
      </c>
      <c r="E372" s="680">
        <v>63594</v>
      </c>
      <c r="F372" s="680">
        <v>63594</v>
      </c>
      <c r="G372" s="654">
        <f t="shared" si="83"/>
        <v>100</v>
      </c>
      <c r="H372" s="734">
        <v>43089</v>
      </c>
      <c r="I372" s="760">
        <f t="shared" si="90"/>
        <v>67.756392112463431</v>
      </c>
      <c r="J372" s="760">
        <f t="shared" si="91"/>
        <v>67.756392112463431</v>
      </c>
      <c r="K372" s="668"/>
    </row>
    <row r="373" spans="1:11" s="25" customFormat="1" ht="15" customHeight="1" x14ac:dyDescent="0.2">
      <c r="A373" s="630"/>
      <c r="B373" s="2167"/>
      <c r="C373" s="1711">
        <v>4217</v>
      </c>
      <c r="D373" s="2185" t="s">
        <v>31</v>
      </c>
      <c r="E373" s="1693">
        <v>171310</v>
      </c>
      <c r="F373" s="1693">
        <v>171310</v>
      </c>
      <c r="G373" s="1710">
        <f t="shared" si="83"/>
        <v>100</v>
      </c>
      <c r="H373" s="734">
        <v>18134</v>
      </c>
      <c r="I373" s="2132">
        <f t="shared" si="84"/>
        <v>10.58548829607145</v>
      </c>
      <c r="J373" s="2132">
        <f t="shared" si="85"/>
        <v>10.58548829607145</v>
      </c>
      <c r="K373" s="1695"/>
    </row>
    <row r="374" spans="1:11" s="25" customFormat="1" ht="15" customHeight="1" x14ac:dyDescent="0.2">
      <c r="A374" s="630"/>
      <c r="B374" s="2167"/>
      <c r="C374" s="1711">
        <v>4219</v>
      </c>
      <c r="D374" s="2185" t="s">
        <v>31</v>
      </c>
      <c r="E374" s="1693">
        <v>10077</v>
      </c>
      <c r="F374" s="1693">
        <v>10077</v>
      </c>
      <c r="G374" s="1710">
        <f t="shared" si="83"/>
        <v>100</v>
      </c>
      <c r="H374" s="734">
        <v>1067</v>
      </c>
      <c r="I374" s="2132">
        <f t="shared" ref="I374" si="92">SUM(H374/F374*100)</f>
        <v>10.588468790314577</v>
      </c>
      <c r="J374" s="2132">
        <f t="shared" ref="J374" si="93">SUM(H374/E374*100)</f>
        <v>10.588468790314577</v>
      </c>
      <c r="K374" s="1695"/>
    </row>
    <row r="375" spans="1:11" s="25" customFormat="1" ht="15" hidden="1" customHeight="1" x14ac:dyDescent="0.2">
      <c r="A375" s="630"/>
      <c r="B375" s="2167"/>
      <c r="C375" s="1711">
        <v>4247</v>
      </c>
      <c r="D375" s="2185" t="s">
        <v>80</v>
      </c>
      <c r="E375" s="1693"/>
      <c r="F375" s="1693"/>
      <c r="G375" s="1710" t="e">
        <f t="shared" si="83"/>
        <v>#DIV/0!</v>
      </c>
      <c r="H375" s="734"/>
      <c r="I375" s="2169" t="e">
        <f t="shared" si="84"/>
        <v>#DIV/0!</v>
      </c>
      <c r="J375" s="2169" t="e">
        <f t="shared" si="85"/>
        <v>#DIV/0!</v>
      </c>
      <c r="K375" s="1695"/>
    </row>
    <row r="376" spans="1:11" s="25" customFormat="1" ht="15" hidden="1" customHeight="1" x14ac:dyDescent="0.2">
      <c r="A376" s="630"/>
      <c r="B376" s="2167"/>
      <c r="C376" s="1711">
        <v>4277</v>
      </c>
      <c r="D376" s="1830" t="s">
        <v>47</v>
      </c>
      <c r="E376" s="1693"/>
      <c r="F376" s="1693"/>
      <c r="G376" s="1710" t="e">
        <f t="shared" si="83"/>
        <v>#DIV/0!</v>
      </c>
      <c r="H376" s="734"/>
      <c r="I376" s="2169" t="e">
        <f t="shared" ref="I376:I377" si="94">SUM(H376/F376*100)</f>
        <v>#DIV/0!</v>
      </c>
      <c r="J376" s="2169" t="e">
        <f t="shared" ref="J376:J377" si="95">SUM(H376/E376*100)</f>
        <v>#DIV/0!</v>
      </c>
      <c r="K376" s="1695"/>
    </row>
    <row r="377" spans="1:11" s="25" customFormat="1" ht="15" hidden="1" customHeight="1" x14ac:dyDescent="0.2">
      <c r="A377" s="630"/>
      <c r="B377" s="2167"/>
      <c r="C377" s="1711">
        <v>4279</v>
      </c>
      <c r="D377" s="1830" t="s">
        <v>47</v>
      </c>
      <c r="E377" s="1693"/>
      <c r="F377" s="1693"/>
      <c r="G377" s="1710" t="e">
        <f t="shared" si="83"/>
        <v>#DIV/0!</v>
      </c>
      <c r="H377" s="734"/>
      <c r="I377" s="2169" t="e">
        <f t="shared" si="94"/>
        <v>#DIV/0!</v>
      </c>
      <c r="J377" s="2169" t="e">
        <f t="shared" si="95"/>
        <v>#DIV/0!</v>
      </c>
      <c r="K377" s="1695"/>
    </row>
    <row r="378" spans="1:11" s="25" customFormat="1" ht="15" customHeight="1" x14ac:dyDescent="0.2">
      <c r="A378" s="1194"/>
      <c r="B378" s="2180"/>
      <c r="C378" s="1713">
        <v>4307</v>
      </c>
      <c r="D378" s="2186" t="s">
        <v>22</v>
      </c>
      <c r="E378" s="1699">
        <v>63311</v>
      </c>
      <c r="F378" s="1699">
        <v>63311</v>
      </c>
      <c r="G378" s="2134">
        <f t="shared" si="83"/>
        <v>100</v>
      </c>
      <c r="H378" s="1907">
        <v>244044</v>
      </c>
      <c r="I378" s="2187">
        <f t="shared" si="84"/>
        <v>385.46855996588272</v>
      </c>
      <c r="J378" s="2187">
        <f t="shared" si="85"/>
        <v>385.46855996588272</v>
      </c>
      <c r="K378" s="2131"/>
    </row>
    <row r="379" spans="1:11" s="25" customFormat="1" ht="15" customHeight="1" x14ac:dyDescent="0.2">
      <c r="A379" s="630"/>
      <c r="B379" s="2167"/>
      <c r="C379" s="751">
        <v>4309</v>
      </c>
      <c r="D379" s="2184" t="s">
        <v>22</v>
      </c>
      <c r="E379" s="839">
        <v>3724</v>
      </c>
      <c r="F379" s="839">
        <v>3724</v>
      </c>
      <c r="G379" s="426">
        <f t="shared" si="83"/>
        <v>100</v>
      </c>
      <c r="H379" s="734">
        <v>14356</v>
      </c>
      <c r="I379" s="1531">
        <f t="shared" ref="I379:I381" si="96">SUM(H379/F379*100)</f>
        <v>385.49946294307193</v>
      </c>
      <c r="J379" s="1531">
        <f t="shared" ref="J379:J381" si="97">SUM(H379/E379*100)</f>
        <v>385.49946294307193</v>
      </c>
      <c r="K379" s="730"/>
    </row>
    <row r="380" spans="1:11" s="25" customFormat="1" ht="30.6" customHeight="1" x14ac:dyDescent="0.2">
      <c r="A380" s="630"/>
      <c r="B380" s="695"/>
      <c r="C380" s="471">
        <v>4707</v>
      </c>
      <c r="D380" s="169" t="s">
        <v>60</v>
      </c>
      <c r="E380" s="680">
        <v>77121</v>
      </c>
      <c r="F380" s="680">
        <v>77121</v>
      </c>
      <c r="G380" s="654">
        <f t="shared" si="83"/>
        <v>100</v>
      </c>
      <c r="H380" s="660">
        <v>5386</v>
      </c>
      <c r="I380" s="760">
        <f t="shared" si="96"/>
        <v>6.9838306038562781</v>
      </c>
      <c r="J380" s="760">
        <f t="shared" si="97"/>
        <v>6.9838306038562781</v>
      </c>
      <c r="K380" s="668"/>
    </row>
    <row r="381" spans="1:11" s="25" customFormat="1" ht="30.6" customHeight="1" x14ac:dyDescent="0.2">
      <c r="A381" s="630"/>
      <c r="B381" s="695"/>
      <c r="C381" s="471">
        <v>4709</v>
      </c>
      <c r="D381" s="169" t="s">
        <v>60</v>
      </c>
      <c r="E381" s="680">
        <v>4536</v>
      </c>
      <c r="F381" s="680">
        <v>4536</v>
      </c>
      <c r="G381" s="654">
        <f t="shared" si="83"/>
        <v>100</v>
      </c>
      <c r="H381" s="660">
        <v>317</v>
      </c>
      <c r="I381" s="760">
        <f t="shared" si="96"/>
        <v>6.988536155202822</v>
      </c>
      <c r="J381" s="760">
        <f t="shared" si="97"/>
        <v>6.988536155202822</v>
      </c>
      <c r="K381" s="668"/>
    </row>
    <row r="382" spans="1:11" s="25" customFormat="1" ht="15" customHeight="1" x14ac:dyDescent="0.2">
      <c r="A382" s="630"/>
      <c r="B382" s="695"/>
      <c r="C382" s="471">
        <v>4417</v>
      </c>
      <c r="D382" s="474" t="s">
        <v>199</v>
      </c>
      <c r="E382" s="680">
        <v>5948</v>
      </c>
      <c r="F382" s="680">
        <v>5948</v>
      </c>
      <c r="G382" s="654">
        <f t="shared" si="83"/>
        <v>100</v>
      </c>
      <c r="H382" s="660"/>
      <c r="I382" s="1192">
        <f t="shared" ref="I382:I383" si="98">SUM(H382/F382*100)</f>
        <v>0</v>
      </c>
      <c r="J382" s="1192">
        <f t="shared" si="85"/>
        <v>0</v>
      </c>
      <c r="K382" s="668"/>
    </row>
    <row r="383" spans="1:11" s="25" customFormat="1" ht="15" customHeight="1" x14ac:dyDescent="0.2">
      <c r="A383" s="630"/>
      <c r="B383" s="695"/>
      <c r="C383" s="471">
        <v>4419</v>
      </c>
      <c r="D383" s="474" t="s">
        <v>199</v>
      </c>
      <c r="E383" s="680">
        <v>350</v>
      </c>
      <c r="F383" s="680">
        <v>350</v>
      </c>
      <c r="G383" s="654">
        <f t="shared" si="83"/>
        <v>100</v>
      </c>
      <c r="H383" s="660"/>
      <c r="I383" s="1192">
        <f t="shared" si="98"/>
        <v>0</v>
      </c>
      <c r="J383" s="1192">
        <f t="shared" ref="J383" si="99">SUM(H383/E383*100)</f>
        <v>0</v>
      </c>
      <c r="K383" s="668"/>
    </row>
    <row r="384" spans="1:11" s="25" customFormat="1" ht="15" hidden="1" customHeight="1" x14ac:dyDescent="0.2">
      <c r="A384" s="630"/>
      <c r="B384" s="695"/>
      <c r="C384" s="471">
        <v>4427</v>
      </c>
      <c r="D384" s="398" t="s">
        <v>97</v>
      </c>
      <c r="E384" s="680"/>
      <c r="F384" s="680"/>
      <c r="G384" s="654" t="e">
        <f t="shared" si="83"/>
        <v>#DIV/0!</v>
      </c>
      <c r="H384" s="660"/>
      <c r="I384" s="1192" t="e">
        <f t="shared" si="84"/>
        <v>#DIV/0!</v>
      </c>
      <c r="J384" s="1192" t="e">
        <f t="shared" si="85"/>
        <v>#DIV/0!</v>
      </c>
      <c r="K384" s="668"/>
    </row>
    <row r="385" spans="1:11" s="25" customFormat="1" ht="15" hidden="1" customHeight="1" x14ac:dyDescent="0.2">
      <c r="A385" s="630"/>
      <c r="B385" s="695"/>
      <c r="C385" s="471">
        <v>4429</v>
      </c>
      <c r="D385" s="398" t="s">
        <v>97</v>
      </c>
      <c r="E385" s="680"/>
      <c r="F385" s="680"/>
      <c r="G385" s="654" t="e">
        <f t="shared" si="83"/>
        <v>#DIV/0!</v>
      </c>
      <c r="H385" s="660"/>
      <c r="I385" s="1192" t="e">
        <f t="shared" ref="I385:I397" si="100">SUM(H385/F385*100)</f>
        <v>#DIV/0!</v>
      </c>
      <c r="J385" s="1192" t="e">
        <f t="shared" ref="J385:J397" si="101">SUM(H385/E385*100)</f>
        <v>#DIV/0!</v>
      </c>
      <c r="K385" s="668"/>
    </row>
    <row r="386" spans="1:11" s="25" customFormat="1" ht="25.15" customHeight="1" x14ac:dyDescent="0.2">
      <c r="A386" s="630"/>
      <c r="B386" s="695"/>
      <c r="C386" s="471">
        <v>6067</v>
      </c>
      <c r="D386" s="1128" t="s">
        <v>62</v>
      </c>
      <c r="E386" s="680">
        <v>149290</v>
      </c>
      <c r="F386" s="680">
        <v>149290</v>
      </c>
      <c r="G386" s="654">
        <f t="shared" si="83"/>
        <v>100</v>
      </c>
      <c r="H386" s="660"/>
      <c r="I386" s="1192">
        <f t="shared" si="100"/>
        <v>0</v>
      </c>
      <c r="J386" s="1192">
        <f t="shared" si="101"/>
        <v>0</v>
      </c>
      <c r="K386" s="668"/>
    </row>
    <row r="387" spans="1:11" s="25" customFormat="1" ht="26.45" customHeight="1" x14ac:dyDescent="0.2">
      <c r="A387" s="630"/>
      <c r="B387" s="695"/>
      <c r="C387" s="916">
        <v>6069</v>
      </c>
      <c r="D387" s="1129" t="s">
        <v>62</v>
      </c>
      <c r="E387" s="917">
        <v>8782</v>
      </c>
      <c r="F387" s="917">
        <v>8782</v>
      </c>
      <c r="G387" s="832">
        <f t="shared" si="83"/>
        <v>100</v>
      </c>
      <c r="H387" s="833"/>
      <c r="I387" s="2154">
        <f t="shared" si="100"/>
        <v>0</v>
      </c>
      <c r="J387" s="2155">
        <f t="shared" si="101"/>
        <v>0</v>
      </c>
      <c r="K387" s="834"/>
    </row>
    <row r="388" spans="1:11" s="25" customFormat="1" ht="15" customHeight="1" x14ac:dyDescent="0.2">
      <c r="A388" s="630"/>
      <c r="B388" s="695"/>
      <c r="C388" s="2156"/>
      <c r="D388" s="2157" t="s">
        <v>131</v>
      </c>
      <c r="E388" s="2158">
        <f>SUM(E389:E397)</f>
        <v>234471</v>
      </c>
      <c r="F388" s="2158">
        <f>SUM(F389:F397)</f>
        <v>234471</v>
      </c>
      <c r="G388" s="2159">
        <f t="shared" si="83"/>
        <v>100</v>
      </c>
      <c r="H388" s="2161">
        <f>SUM(H389:H397)</f>
        <v>0</v>
      </c>
      <c r="I388" s="2162">
        <f t="shared" ref="I388" si="102">SUM(H388/F388*100)</f>
        <v>0</v>
      </c>
      <c r="J388" s="2162">
        <f t="shared" ref="J388" si="103">SUM(H388/E388*100)</f>
        <v>0</v>
      </c>
      <c r="K388" s="2160"/>
    </row>
    <row r="389" spans="1:11" s="25" customFormat="1" ht="15" hidden="1" customHeight="1" x14ac:dyDescent="0.2">
      <c r="A389" s="630"/>
      <c r="B389" s="695"/>
      <c r="C389" s="751">
        <v>4174</v>
      </c>
      <c r="D389" s="733" t="s">
        <v>45</v>
      </c>
      <c r="E389" s="839"/>
      <c r="F389" s="839"/>
      <c r="G389" s="426" t="e">
        <f t="shared" si="83"/>
        <v>#DIV/0!</v>
      </c>
      <c r="H389" s="2163"/>
      <c r="I389" s="1193" t="e">
        <f t="shared" si="100"/>
        <v>#DIV/0!</v>
      </c>
      <c r="J389" s="1193" t="e">
        <f t="shared" si="101"/>
        <v>#DIV/0!</v>
      </c>
      <c r="K389" s="730"/>
    </row>
    <row r="390" spans="1:11" s="25" customFormat="1" ht="15" customHeight="1" x14ac:dyDescent="0.2">
      <c r="A390" s="630"/>
      <c r="B390" s="695"/>
      <c r="C390" s="751">
        <v>4217</v>
      </c>
      <c r="D390" s="473" t="s">
        <v>31</v>
      </c>
      <c r="E390" s="839">
        <v>140330</v>
      </c>
      <c r="F390" s="839">
        <v>140330</v>
      </c>
      <c r="G390" s="1456">
        <f t="shared" si="83"/>
        <v>100</v>
      </c>
      <c r="H390" s="2163"/>
      <c r="I390" s="1485">
        <f t="shared" ref="I390:I395" si="104">SUM(H390/F390*100)</f>
        <v>0</v>
      </c>
      <c r="J390" s="1485">
        <f t="shared" ref="J390:J395" si="105">SUM(H390/E390*100)</f>
        <v>0</v>
      </c>
      <c r="K390" s="730"/>
    </row>
    <row r="391" spans="1:11" s="25" customFormat="1" ht="15" customHeight="1" x14ac:dyDescent="0.2">
      <c r="A391" s="630"/>
      <c r="B391" s="695"/>
      <c r="C391" s="751">
        <v>4219</v>
      </c>
      <c r="D391" s="1532" t="s">
        <v>31</v>
      </c>
      <c r="E391" s="839">
        <v>29440</v>
      </c>
      <c r="F391" s="839">
        <v>29440</v>
      </c>
      <c r="G391" s="1456">
        <f t="shared" si="83"/>
        <v>100</v>
      </c>
      <c r="H391" s="2163"/>
      <c r="I391" s="1485">
        <f t="shared" si="104"/>
        <v>0</v>
      </c>
      <c r="J391" s="1485">
        <f t="shared" si="105"/>
        <v>0</v>
      </c>
      <c r="K391" s="730"/>
    </row>
    <row r="392" spans="1:11" s="25" customFormat="1" ht="15" customHeight="1" x14ac:dyDescent="0.2">
      <c r="A392" s="630"/>
      <c r="B392" s="695"/>
      <c r="C392" s="751">
        <v>4277</v>
      </c>
      <c r="D392" s="397" t="s">
        <v>47</v>
      </c>
      <c r="E392" s="839">
        <v>29750</v>
      </c>
      <c r="F392" s="839">
        <v>29750</v>
      </c>
      <c r="G392" s="1456">
        <f t="shared" si="83"/>
        <v>100</v>
      </c>
      <c r="H392" s="2163"/>
      <c r="I392" s="1485">
        <f t="shared" si="104"/>
        <v>0</v>
      </c>
      <c r="J392" s="1485">
        <f t="shared" si="105"/>
        <v>0</v>
      </c>
      <c r="K392" s="730"/>
    </row>
    <row r="393" spans="1:11" s="25" customFormat="1" ht="15" customHeight="1" x14ac:dyDescent="0.2">
      <c r="A393" s="630"/>
      <c r="B393" s="695"/>
      <c r="C393" s="751">
        <v>4279</v>
      </c>
      <c r="D393" s="397" t="s">
        <v>47</v>
      </c>
      <c r="E393" s="839">
        <v>5250</v>
      </c>
      <c r="F393" s="839">
        <v>5250</v>
      </c>
      <c r="G393" s="1456">
        <f t="shared" si="83"/>
        <v>100</v>
      </c>
      <c r="H393" s="2163"/>
      <c r="I393" s="1485">
        <f t="shared" si="104"/>
        <v>0</v>
      </c>
      <c r="J393" s="1485">
        <f t="shared" si="105"/>
        <v>0</v>
      </c>
      <c r="K393" s="730"/>
    </row>
    <row r="394" spans="1:11" s="25" customFormat="1" ht="15" customHeight="1" x14ac:dyDescent="0.2">
      <c r="A394" s="630"/>
      <c r="B394" s="695"/>
      <c r="C394" s="751">
        <v>4307</v>
      </c>
      <c r="D394" s="474" t="s">
        <v>22</v>
      </c>
      <c r="E394" s="839">
        <v>25246</v>
      </c>
      <c r="F394" s="839">
        <v>25246</v>
      </c>
      <c r="G394" s="1456">
        <f t="shared" si="83"/>
        <v>100</v>
      </c>
      <c r="H394" s="2163"/>
      <c r="I394" s="1485">
        <f t="shared" si="104"/>
        <v>0</v>
      </c>
      <c r="J394" s="1485">
        <f t="shared" si="105"/>
        <v>0</v>
      </c>
      <c r="K394" s="730"/>
    </row>
    <row r="395" spans="1:11" s="25" customFormat="1" ht="15" customHeight="1" x14ac:dyDescent="0.2">
      <c r="A395" s="630"/>
      <c r="B395" s="695"/>
      <c r="C395" s="751">
        <v>4309</v>
      </c>
      <c r="D395" s="474" t="s">
        <v>22</v>
      </c>
      <c r="E395" s="839">
        <v>4455</v>
      </c>
      <c r="F395" s="839">
        <v>4455</v>
      </c>
      <c r="G395" s="1456">
        <f t="shared" si="83"/>
        <v>100</v>
      </c>
      <c r="H395" s="2163"/>
      <c r="I395" s="1485">
        <f t="shared" si="104"/>
        <v>0</v>
      </c>
      <c r="J395" s="1485">
        <f t="shared" si="105"/>
        <v>0</v>
      </c>
      <c r="K395" s="730"/>
    </row>
    <row r="396" spans="1:11" s="25" customFormat="1" ht="15" hidden="1" customHeight="1" x14ac:dyDescent="0.2">
      <c r="A396" s="630"/>
      <c r="B396" s="2167"/>
      <c r="C396" s="1533">
        <v>4304</v>
      </c>
      <c r="D396" s="1534" t="s">
        <v>22</v>
      </c>
      <c r="E396" s="1455"/>
      <c r="F396" s="1455"/>
      <c r="G396" s="1456" t="e">
        <f t="shared" si="83"/>
        <v>#DIV/0!</v>
      </c>
      <c r="H396" s="2164"/>
      <c r="I396" s="1485" t="e">
        <f t="shared" si="100"/>
        <v>#DIV/0!</v>
      </c>
      <c r="J396" s="1485" t="e">
        <f t="shared" si="101"/>
        <v>#DIV/0!</v>
      </c>
      <c r="K396" s="1476"/>
    </row>
    <row r="397" spans="1:11" s="25" customFormat="1" ht="15" hidden="1" customHeight="1" x14ac:dyDescent="0.2">
      <c r="A397" s="630"/>
      <c r="B397" s="2167"/>
      <c r="C397" s="1536">
        <v>6050</v>
      </c>
      <c r="D397" s="1537" t="s">
        <v>61</v>
      </c>
      <c r="E397" s="1538"/>
      <c r="F397" s="1538"/>
      <c r="G397" s="1490" t="e">
        <f t="shared" si="83"/>
        <v>#DIV/0!</v>
      </c>
      <c r="H397" s="2165"/>
      <c r="I397" s="2166" t="e">
        <f t="shared" si="100"/>
        <v>#DIV/0!</v>
      </c>
      <c r="J397" s="2166" t="e">
        <f t="shared" si="101"/>
        <v>#DIV/0!</v>
      </c>
      <c r="K397" s="1493"/>
    </row>
    <row r="398" spans="1:11" s="25" customFormat="1" ht="15" customHeight="1" x14ac:dyDescent="0.2">
      <c r="A398" s="630"/>
      <c r="B398" s="2167"/>
      <c r="C398" s="1535"/>
      <c r="D398" s="1539" t="s">
        <v>133</v>
      </c>
      <c r="E398" s="1540">
        <f>SUM(E399:E430)</f>
        <v>1813415</v>
      </c>
      <c r="F398" s="1540">
        <f>SUM(F399:F430)</f>
        <v>1813415</v>
      </c>
      <c r="G398" s="1320">
        <f t="shared" ref="G398:G457" si="106">SUM(F398/E398*100)</f>
        <v>100</v>
      </c>
      <c r="H398" s="1541">
        <f>SUM(H399:H430)</f>
        <v>612415</v>
      </c>
      <c r="I398" s="1542">
        <f>SUM(H398/F398*100)</f>
        <v>33.771365076389017</v>
      </c>
      <c r="J398" s="1542">
        <f t="shared" ref="J398:J428" si="107">SUM(H398/E398*100)</f>
        <v>33.771365076389017</v>
      </c>
      <c r="K398" s="1063"/>
    </row>
    <row r="399" spans="1:11" s="25" customFormat="1" ht="15" customHeight="1" x14ac:dyDescent="0.2">
      <c r="A399" s="630"/>
      <c r="B399" s="2167"/>
      <c r="C399" s="1543">
        <v>3247</v>
      </c>
      <c r="D399" s="1544" t="s">
        <v>182</v>
      </c>
      <c r="E399" s="1545">
        <v>188929</v>
      </c>
      <c r="F399" s="1545">
        <v>188929</v>
      </c>
      <c r="G399" s="1320">
        <f t="shared" si="83"/>
        <v>100</v>
      </c>
      <c r="H399" s="1546">
        <v>113333</v>
      </c>
      <c r="I399" s="1547">
        <f t="shared" ref="I399:I400" si="108">SUM(H399/F399*100)</f>
        <v>59.987085095459136</v>
      </c>
      <c r="J399" s="1547">
        <f t="shared" ref="J399:J400" si="109">SUM(H399/E399*100)</f>
        <v>59.987085095459136</v>
      </c>
      <c r="K399" s="1548"/>
    </row>
    <row r="400" spans="1:11" s="25" customFormat="1" ht="12" customHeight="1" x14ac:dyDescent="0.2">
      <c r="A400" s="630"/>
      <c r="B400" s="2167"/>
      <c r="C400" s="751">
        <v>3249</v>
      </c>
      <c r="D400" s="733" t="s">
        <v>182</v>
      </c>
      <c r="E400" s="1530">
        <v>11111</v>
      </c>
      <c r="F400" s="1530">
        <v>11111</v>
      </c>
      <c r="G400" s="426">
        <f t="shared" si="106"/>
        <v>100</v>
      </c>
      <c r="H400" s="901">
        <v>6667</v>
      </c>
      <c r="I400" s="1531">
        <f t="shared" si="108"/>
        <v>60.003600036000357</v>
      </c>
      <c r="J400" s="1531">
        <f t="shared" si="109"/>
        <v>60.003600036000357</v>
      </c>
      <c r="K400" s="730"/>
    </row>
    <row r="401" spans="1:11" s="25" customFormat="1" ht="20.25" customHeight="1" x14ac:dyDescent="0.2">
      <c r="A401" s="630"/>
      <c r="B401" s="2167"/>
      <c r="C401" s="471">
        <v>3267</v>
      </c>
      <c r="D401" s="952" t="s">
        <v>204</v>
      </c>
      <c r="E401" s="736">
        <v>20426</v>
      </c>
      <c r="F401" s="736">
        <v>20426</v>
      </c>
      <c r="G401" s="654">
        <f t="shared" si="106"/>
        <v>100</v>
      </c>
      <c r="H401" s="1169">
        <v>0</v>
      </c>
      <c r="I401" s="1192">
        <f t="shared" ref="I401:I419" si="110">SUM(H401/F401*100)</f>
        <v>0</v>
      </c>
      <c r="J401" s="1192">
        <f t="shared" si="107"/>
        <v>0</v>
      </c>
      <c r="K401" s="668"/>
    </row>
    <row r="402" spans="1:11" s="25" customFormat="1" ht="17.25" hidden="1" customHeight="1" x14ac:dyDescent="0.2">
      <c r="A402" s="630"/>
      <c r="B402" s="696"/>
      <c r="C402" s="471">
        <v>3269</v>
      </c>
      <c r="D402" s="952" t="s">
        <v>204</v>
      </c>
      <c r="E402" s="736"/>
      <c r="F402" s="736"/>
      <c r="G402" s="654" t="e">
        <f t="shared" si="106"/>
        <v>#DIV/0!</v>
      </c>
      <c r="H402" s="660"/>
      <c r="I402" s="1192" t="e">
        <f t="shared" ref="I402" si="111">SUM(H402/F402*100)</f>
        <v>#DIV/0!</v>
      </c>
      <c r="J402" s="1192" t="e">
        <f t="shared" ref="J402" si="112">SUM(H402/E402*100)</f>
        <v>#DIV/0!</v>
      </c>
      <c r="K402" s="668"/>
    </row>
    <row r="403" spans="1:11" s="25" customFormat="1" ht="15" customHeight="1" x14ac:dyDescent="0.2">
      <c r="A403" s="630"/>
      <c r="B403" s="696"/>
      <c r="C403" s="471">
        <v>4017</v>
      </c>
      <c r="D403" s="952" t="s">
        <v>39</v>
      </c>
      <c r="E403" s="736">
        <v>8815</v>
      </c>
      <c r="F403" s="736">
        <v>8815</v>
      </c>
      <c r="G403" s="654">
        <f t="shared" si="106"/>
        <v>100</v>
      </c>
      <c r="H403" s="660">
        <v>7763</v>
      </c>
      <c r="I403" s="760">
        <f t="shared" si="110"/>
        <v>88.065796937039138</v>
      </c>
      <c r="J403" s="760">
        <f t="shared" si="107"/>
        <v>88.065796937039138</v>
      </c>
      <c r="K403" s="682"/>
    </row>
    <row r="404" spans="1:11" s="25" customFormat="1" ht="15" customHeight="1" x14ac:dyDescent="0.2">
      <c r="A404" s="630"/>
      <c r="B404" s="695"/>
      <c r="C404" s="951">
        <v>4019</v>
      </c>
      <c r="D404" s="952" t="s">
        <v>39</v>
      </c>
      <c r="E404" s="736">
        <v>14518</v>
      </c>
      <c r="F404" s="736">
        <v>14518</v>
      </c>
      <c r="G404" s="654">
        <f t="shared" si="106"/>
        <v>100</v>
      </c>
      <c r="H404" s="660">
        <v>3648</v>
      </c>
      <c r="I404" s="760">
        <f t="shared" si="110"/>
        <v>25.127428020388482</v>
      </c>
      <c r="J404" s="760">
        <f t="shared" si="107"/>
        <v>25.127428020388482</v>
      </c>
      <c r="K404" s="682"/>
    </row>
    <row r="405" spans="1:11" s="25" customFormat="1" ht="15" customHeight="1" x14ac:dyDescent="0.2">
      <c r="A405" s="630"/>
      <c r="B405" s="695"/>
      <c r="C405" s="951">
        <v>4117</v>
      </c>
      <c r="D405" s="952" t="s">
        <v>42</v>
      </c>
      <c r="E405" s="736">
        <v>4209</v>
      </c>
      <c r="F405" s="736">
        <v>4209</v>
      </c>
      <c r="G405" s="654">
        <f t="shared" si="106"/>
        <v>100</v>
      </c>
      <c r="H405" s="660">
        <v>2311</v>
      </c>
      <c r="I405" s="760">
        <f t="shared" si="110"/>
        <v>54.906153480636732</v>
      </c>
      <c r="J405" s="760">
        <f t="shared" si="107"/>
        <v>54.906153480636732</v>
      </c>
      <c r="K405" s="682"/>
    </row>
    <row r="406" spans="1:11" s="25" customFormat="1" ht="15" customHeight="1" x14ac:dyDescent="0.2">
      <c r="A406" s="630"/>
      <c r="B406" s="695"/>
      <c r="C406" s="756">
        <v>4119</v>
      </c>
      <c r="D406" s="952" t="s">
        <v>42</v>
      </c>
      <c r="E406" s="736">
        <v>2362</v>
      </c>
      <c r="F406" s="736">
        <v>2362</v>
      </c>
      <c r="G406" s="654">
        <f t="shared" si="106"/>
        <v>100</v>
      </c>
      <c r="H406" s="660">
        <v>685</v>
      </c>
      <c r="I406" s="760">
        <f t="shared" si="110"/>
        <v>29.000846740050807</v>
      </c>
      <c r="J406" s="760">
        <f t="shared" si="107"/>
        <v>29.000846740050807</v>
      </c>
      <c r="K406" s="682"/>
    </row>
    <row r="407" spans="1:11" s="25" customFormat="1" ht="27" customHeight="1" x14ac:dyDescent="0.2">
      <c r="A407" s="630"/>
      <c r="B407" s="2167"/>
      <c r="C407" s="2178">
        <v>4127</v>
      </c>
      <c r="D407" s="1698" t="s">
        <v>270</v>
      </c>
      <c r="E407" s="1454">
        <v>612</v>
      </c>
      <c r="F407" s="1454">
        <v>612</v>
      </c>
      <c r="G407" s="1710">
        <f t="shared" si="106"/>
        <v>100</v>
      </c>
      <c r="H407" s="1697">
        <v>330</v>
      </c>
      <c r="I407" s="1710">
        <f t="shared" si="110"/>
        <v>53.921568627450981</v>
      </c>
      <c r="J407" s="1710">
        <f t="shared" si="107"/>
        <v>53.921568627450981</v>
      </c>
      <c r="K407" s="2179"/>
    </row>
    <row r="408" spans="1:11" s="25" customFormat="1" ht="34.9" customHeight="1" x14ac:dyDescent="0.2">
      <c r="A408" s="1194"/>
      <c r="B408" s="2180"/>
      <c r="C408" s="2181">
        <v>4129</v>
      </c>
      <c r="D408" s="1946" t="s">
        <v>270</v>
      </c>
      <c r="E408" s="2182">
        <v>346</v>
      </c>
      <c r="F408" s="2182">
        <v>346</v>
      </c>
      <c r="G408" s="2134">
        <f t="shared" si="106"/>
        <v>100</v>
      </c>
      <c r="H408" s="2130">
        <v>98</v>
      </c>
      <c r="I408" s="2134">
        <f t="shared" si="110"/>
        <v>28.323699421965319</v>
      </c>
      <c r="J408" s="2134">
        <f t="shared" si="107"/>
        <v>28.323699421965319</v>
      </c>
      <c r="K408" s="2183"/>
    </row>
    <row r="409" spans="1:11" s="25" customFormat="1" ht="15" hidden="1" customHeight="1" x14ac:dyDescent="0.2">
      <c r="A409" s="630"/>
      <c r="B409" s="2176"/>
      <c r="C409" s="751">
        <v>4170</v>
      </c>
      <c r="D409" s="733" t="s">
        <v>45</v>
      </c>
      <c r="E409" s="1530"/>
      <c r="F409" s="1530"/>
      <c r="G409" s="426" t="e">
        <f t="shared" si="106"/>
        <v>#DIV/0!</v>
      </c>
      <c r="H409" s="734"/>
      <c r="I409" s="426" t="e">
        <f t="shared" si="110"/>
        <v>#DIV/0!</v>
      </c>
      <c r="J409" s="426" t="e">
        <f t="shared" si="107"/>
        <v>#DIV/0!</v>
      </c>
      <c r="K409" s="2177"/>
    </row>
    <row r="410" spans="1:11" s="25" customFormat="1" ht="15" customHeight="1" x14ac:dyDescent="0.2">
      <c r="A410" s="630"/>
      <c r="B410" s="696"/>
      <c r="C410" s="471">
        <v>4177</v>
      </c>
      <c r="D410" s="952" t="s">
        <v>45</v>
      </c>
      <c r="E410" s="1459">
        <v>115657</v>
      </c>
      <c r="F410" s="1459">
        <v>115657</v>
      </c>
      <c r="G410" s="1456">
        <f t="shared" si="106"/>
        <v>100</v>
      </c>
      <c r="H410" s="1457">
        <v>65279</v>
      </c>
      <c r="I410" s="1456">
        <f t="shared" si="110"/>
        <v>56.441892838306373</v>
      </c>
      <c r="J410" s="1456">
        <f t="shared" si="107"/>
        <v>56.441892838306373</v>
      </c>
      <c r="K410" s="1458"/>
    </row>
    <row r="411" spans="1:11" s="25" customFormat="1" ht="15" hidden="1" customHeight="1" x14ac:dyDescent="0.2">
      <c r="A411" s="630"/>
      <c r="B411" s="696"/>
      <c r="C411" s="472">
        <v>4210</v>
      </c>
      <c r="D411" s="473" t="s">
        <v>31</v>
      </c>
      <c r="E411" s="1459"/>
      <c r="F411" s="1459"/>
      <c r="G411" s="1456" t="e">
        <f t="shared" si="106"/>
        <v>#DIV/0!</v>
      </c>
      <c r="H411" s="1457"/>
      <c r="I411" s="1456" t="e">
        <f t="shared" si="110"/>
        <v>#DIV/0!</v>
      </c>
      <c r="J411" s="1456" t="e">
        <f t="shared" si="107"/>
        <v>#DIV/0!</v>
      </c>
      <c r="K411" s="1458"/>
    </row>
    <row r="412" spans="1:11" s="25" customFormat="1" ht="15" customHeight="1" x14ac:dyDescent="0.2">
      <c r="A412" s="630"/>
      <c r="B412" s="696"/>
      <c r="C412" s="472">
        <v>4179</v>
      </c>
      <c r="D412" s="952" t="s">
        <v>45</v>
      </c>
      <c r="E412" s="1459">
        <v>95202</v>
      </c>
      <c r="F412" s="1459">
        <v>95202</v>
      </c>
      <c r="G412" s="1456">
        <f t="shared" si="106"/>
        <v>100</v>
      </c>
      <c r="H412" s="1457">
        <v>58940</v>
      </c>
      <c r="I412" s="1456">
        <f t="shared" si="110"/>
        <v>61.910464065880966</v>
      </c>
      <c r="J412" s="1456">
        <f t="shared" si="107"/>
        <v>61.910464065880966</v>
      </c>
      <c r="K412" s="1458"/>
    </row>
    <row r="413" spans="1:11" s="25" customFormat="1" ht="15" customHeight="1" x14ac:dyDescent="0.2">
      <c r="A413" s="630"/>
      <c r="B413" s="696"/>
      <c r="C413" s="472">
        <v>4210</v>
      </c>
      <c r="D413" s="473" t="s">
        <v>31</v>
      </c>
      <c r="E413" s="735">
        <v>600</v>
      </c>
      <c r="F413" s="735">
        <v>600</v>
      </c>
      <c r="G413" s="654">
        <f t="shared" si="106"/>
        <v>100</v>
      </c>
      <c r="H413" s="660">
        <v>600</v>
      </c>
      <c r="I413" s="654">
        <f t="shared" ref="I413:I428" si="113">SUM(H413/F413*100)</f>
        <v>100</v>
      </c>
      <c r="J413" s="1651">
        <f t="shared" si="107"/>
        <v>100</v>
      </c>
      <c r="K413" s="682"/>
    </row>
    <row r="414" spans="1:11" s="25" customFormat="1" ht="15" customHeight="1" x14ac:dyDescent="0.2">
      <c r="A414" s="630"/>
      <c r="B414" s="695"/>
      <c r="C414" s="472">
        <v>4217</v>
      </c>
      <c r="D414" s="473" t="s">
        <v>31</v>
      </c>
      <c r="E414" s="735">
        <v>328922</v>
      </c>
      <c r="F414" s="735">
        <v>328922</v>
      </c>
      <c r="G414" s="654">
        <f t="shared" si="106"/>
        <v>100</v>
      </c>
      <c r="H414" s="660">
        <v>22428</v>
      </c>
      <c r="I414" s="654">
        <f t="shared" si="113"/>
        <v>6.8186378533512499</v>
      </c>
      <c r="J414" s="654">
        <f t="shared" si="107"/>
        <v>6.8186378533512499</v>
      </c>
      <c r="K414" s="668"/>
    </row>
    <row r="415" spans="1:11" s="25" customFormat="1" ht="15" customHeight="1" x14ac:dyDescent="0.2">
      <c r="A415" s="630"/>
      <c r="B415" s="695"/>
      <c r="C415" s="472">
        <v>4219</v>
      </c>
      <c r="D415" s="473" t="s">
        <v>31</v>
      </c>
      <c r="E415" s="735">
        <v>18555</v>
      </c>
      <c r="F415" s="735">
        <v>18555</v>
      </c>
      <c r="G415" s="654">
        <f t="shared" si="106"/>
        <v>100</v>
      </c>
      <c r="H415" s="660">
        <v>2472</v>
      </c>
      <c r="I415" s="760">
        <f t="shared" si="110"/>
        <v>13.322554567502021</v>
      </c>
      <c r="J415" s="654">
        <f t="shared" si="107"/>
        <v>13.322554567502021</v>
      </c>
      <c r="K415" s="668"/>
    </row>
    <row r="416" spans="1:11" s="25" customFormat="1" ht="27" customHeight="1" x14ac:dyDescent="0.2">
      <c r="A416" s="630"/>
      <c r="B416" s="695"/>
      <c r="C416" s="472">
        <v>4247</v>
      </c>
      <c r="D416" s="1688" t="s">
        <v>80</v>
      </c>
      <c r="E416" s="735">
        <v>25421</v>
      </c>
      <c r="F416" s="735">
        <v>25421</v>
      </c>
      <c r="G416" s="654">
        <f t="shared" si="106"/>
        <v>100</v>
      </c>
      <c r="H416" s="1169">
        <v>0</v>
      </c>
      <c r="I416" s="1170">
        <f t="shared" si="113"/>
        <v>0</v>
      </c>
      <c r="J416" s="1170">
        <f t="shared" si="107"/>
        <v>0</v>
      </c>
      <c r="K416" s="668"/>
    </row>
    <row r="417" spans="1:11" s="25" customFormat="1" ht="15" customHeight="1" x14ac:dyDescent="0.2">
      <c r="A417" s="630"/>
      <c r="B417" s="695"/>
      <c r="C417" s="472">
        <v>4249</v>
      </c>
      <c r="D417" s="1688" t="s">
        <v>80</v>
      </c>
      <c r="E417" s="735">
        <v>1207</v>
      </c>
      <c r="F417" s="735">
        <v>1207</v>
      </c>
      <c r="G417" s="654">
        <f t="shared" si="106"/>
        <v>100</v>
      </c>
      <c r="H417" s="1169">
        <v>0</v>
      </c>
      <c r="I417" s="1170">
        <f t="shared" si="113"/>
        <v>0</v>
      </c>
      <c r="J417" s="1170">
        <f t="shared" si="107"/>
        <v>0</v>
      </c>
      <c r="K417" s="668"/>
    </row>
    <row r="418" spans="1:11" s="25" customFormat="1" ht="15" hidden="1" customHeight="1" x14ac:dyDescent="0.2">
      <c r="A418" s="630"/>
      <c r="B418" s="695"/>
      <c r="C418" s="472">
        <v>4277</v>
      </c>
      <c r="D418" s="473" t="s">
        <v>47</v>
      </c>
      <c r="E418" s="735"/>
      <c r="F418" s="735"/>
      <c r="G418" s="654" t="e">
        <f t="shared" si="106"/>
        <v>#DIV/0!</v>
      </c>
      <c r="H418" s="660"/>
      <c r="I418" s="760" t="e">
        <f t="shared" si="110"/>
        <v>#DIV/0!</v>
      </c>
      <c r="J418" s="654" t="e">
        <f t="shared" si="107"/>
        <v>#DIV/0!</v>
      </c>
      <c r="K418" s="668"/>
    </row>
    <row r="419" spans="1:11" s="25" customFormat="1" ht="15" hidden="1" customHeight="1" x14ac:dyDescent="0.2">
      <c r="A419" s="630"/>
      <c r="B419" s="695"/>
      <c r="C419" s="472">
        <v>4279</v>
      </c>
      <c r="D419" s="473" t="s">
        <v>47</v>
      </c>
      <c r="E419" s="735"/>
      <c r="F419" s="735"/>
      <c r="G419" s="654" t="e">
        <f t="shared" si="106"/>
        <v>#DIV/0!</v>
      </c>
      <c r="H419" s="660"/>
      <c r="I419" s="760" t="e">
        <f t="shared" si="110"/>
        <v>#DIV/0!</v>
      </c>
      <c r="J419" s="654" t="e">
        <f t="shared" si="107"/>
        <v>#DIV/0!</v>
      </c>
      <c r="K419" s="668"/>
    </row>
    <row r="420" spans="1:11" s="25" customFormat="1" ht="15" hidden="1" customHeight="1" x14ac:dyDescent="0.2">
      <c r="A420" s="630"/>
      <c r="B420" s="695"/>
      <c r="C420" s="472">
        <v>4300</v>
      </c>
      <c r="D420" s="474" t="s">
        <v>22</v>
      </c>
      <c r="E420" s="735"/>
      <c r="F420" s="735"/>
      <c r="G420" s="654" t="e">
        <f t="shared" si="106"/>
        <v>#DIV/0!</v>
      </c>
      <c r="H420" s="660"/>
      <c r="I420" s="654" t="e">
        <f t="shared" si="113"/>
        <v>#DIV/0!</v>
      </c>
      <c r="J420" s="654" t="e">
        <f t="shared" si="107"/>
        <v>#DIV/0!</v>
      </c>
      <c r="K420" s="668"/>
    </row>
    <row r="421" spans="1:11" s="25" customFormat="1" ht="15" customHeight="1" x14ac:dyDescent="0.2">
      <c r="A421" s="630"/>
      <c r="B421" s="695"/>
      <c r="C421" s="472">
        <v>4307</v>
      </c>
      <c r="D421" s="474" t="s">
        <v>22</v>
      </c>
      <c r="E421" s="735">
        <v>644690</v>
      </c>
      <c r="F421" s="735">
        <v>644690</v>
      </c>
      <c r="G421" s="654">
        <f t="shared" si="106"/>
        <v>100</v>
      </c>
      <c r="H421" s="660">
        <v>263689</v>
      </c>
      <c r="I421" s="654">
        <f t="shared" si="113"/>
        <v>40.901673672617846</v>
      </c>
      <c r="J421" s="654">
        <f t="shared" si="107"/>
        <v>40.901673672617846</v>
      </c>
      <c r="K421" s="668"/>
    </row>
    <row r="422" spans="1:11" s="25" customFormat="1" ht="10.5" customHeight="1" x14ac:dyDescent="0.2">
      <c r="A422" s="630"/>
      <c r="B422" s="695"/>
      <c r="C422" s="472">
        <v>4309</v>
      </c>
      <c r="D422" s="474" t="s">
        <v>22</v>
      </c>
      <c r="E422" s="1098">
        <v>16276</v>
      </c>
      <c r="F422" s="1098">
        <v>16276</v>
      </c>
      <c r="G422" s="654">
        <f t="shared" si="106"/>
        <v>100</v>
      </c>
      <c r="H422" s="660">
        <v>13291</v>
      </c>
      <c r="I422" s="654">
        <f t="shared" si="113"/>
        <v>81.660113049889404</v>
      </c>
      <c r="J422" s="654">
        <f t="shared" si="107"/>
        <v>81.660113049889404</v>
      </c>
      <c r="K422" s="668"/>
    </row>
    <row r="423" spans="1:11" s="25" customFormat="1" ht="15" customHeight="1" x14ac:dyDescent="0.2">
      <c r="A423" s="630"/>
      <c r="B423" s="695"/>
      <c r="C423" s="472">
        <v>4417</v>
      </c>
      <c r="D423" s="474" t="s">
        <v>199</v>
      </c>
      <c r="E423" s="1098">
        <v>1692</v>
      </c>
      <c r="F423" s="1098">
        <v>1692</v>
      </c>
      <c r="G423" s="654">
        <f t="shared" si="106"/>
        <v>100</v>
      </c>
      <c r="H423" s="1169"/>
      <c r="I423" s="1170">
        <f t="shared" si="113"/>
        <v>0</v>
      </c>
      <c r="J423" s="1170">
        <f t="shared" si="107"/>
        <v>0</v>
      </c>
      <c r="K423" s="668"/>
    </row>
    <row r="424" spans="1:11" s="25" customFormat="1" ht="22.5" customHeight="1" x14ac:dyDescent="0.2">
      <c r="A424" s="630"/>
      <c r="B424" s="695"/>
      <c r="C424" s="472">
        <v>4419</v>
      </c>
      <c r="D424" s="474" t="s">
        <v>199</v>
      </c>
      <c r="E424" s="736">
        <v>38</v>
      </c>
      <c r="F424" s="736">
        <v>38</v>
      </c>
      <c r="G424" s="654">
        <f t="shared" si="106"/>
        <v>100</v>
      </c>
      <c r="H424" s="1169"/>
      <c r="I424" s="1170">
        <f t="shared" si="113"/>
        <v>0</v>
      </c>
      <c r="J424" s="1170">
        <f t="shared" si="107"/>
        <v>0</v>
      </c>
      <c r="K424" s="668"/>
    </row>
    <row r="425" spans="1:11" s="25" customFormat="1" ht="15" customHeight="1" x14ac:dyDescent="0.2">
      <c r="A425" s="630"/>
      <c r="B425" s="695"/>
      <c r="C425" s="471">
        <v>4427</v>
      </c>
      <c r="D425" s="398" t="s">
        <v>97</v>
      </c>
      <c r="E425" s="680">
        <v>56082</v>
      </c>
      <c r="F425" s="680">
        <v>56082</v>
      </c>
      <c r="G425" s="654">
        <f t="shared" si="106"/>
        <v>100</v>
      </c>
      <c r="H425" s="660">
        <v>42107</v>
      </c>
      <c r="I425" s="654">
        <f t="shared" si="113"/>
        <v>75.081131200741765</v>
      </c>
      <c r="J425" s="654">
        <f t="shared" si="107"/>
        <v>75.081131200741765</v>
      </c>
      <c r="K425" s="668"/>
    </row>
    <row r="426" spans="1:11" s="25" customFormat="1" ht="24.75" customHeight="1" x14ac:dyDescent="0.2">
      <c r="A426" s="630"/>
      <c r="B426" s="695"/>
      <c r="C426" s="471">
        <v>4429</v>
      </c>
      <c r="D426" s="398" t="s">
        <v>97</v>
      </c>
      <c r="E426" s="680">
        <v>2</v>
      </c>
      <c r="F426" s="680">
        <v>2</v>
      </c>
      <c r="G426" s="654">
        <f t="shared" si="106"/>
        <v>100</v>
      </c>
      <c r="H426" s="1169">
        <v>0</v>
      </c>
      <c r="I426" s="1192">
        <f t="shared" si="113"/>
        <v>0</v>
      </c>
      <c r="J426" s="1192">
        <f t="shared" si="107"/>
        <v>0</v>
      </c>
      <c r="K426" s="668"/>
    </row>
    <row r="427" spans="1:11" s="25" customFormat="1" ht="27.6" customHeight="1" x14ac:dyDescent="0.2">
      <c r="A427" s="630"/>
      <c r="B427" s="695"/>
      <c r="C427" s="1711">
        <v>4707</v>
      </c>
      <c r="D427" s="1698" t="s">
        <v>60</v>
      </c>
      <c r="E427" s="1693">
        <v>196667</v>
      </c>
      <c r="F427" s="1693">
        <v>196667</v>
      </c>
      <c r="G427" s="1710">
        <f t="shared" si="106"/>
        <v>100</v>
      </c>
      <c r="H427" s="1697">
        <v>8774</v>
      </c>
      <c r="I427" s="2132">
        <f t="shared" si="113"/>
        <v>4.4613483705959824</v>
      </c>
      <c r="J427" s="2132">
        <f t="shared" si="107"/>
        <v>4.4613483705959824</v>
      </c>
      <c r="K427" s="1695"/>
    </row>
    <row r="428" spans="1:11" s="25" customFormat="1" ht="38.450000000000003" customHeight="1" x14ac:dyDescent="0.2">
      <c r="A428" s="630"/>
      <c r="B428" s="695"/>
      <c r="C428" s="1711">
        <v>4709</v>
      </c>
      <c r="D428" s="1698" t="s">
        <v>60</v>
      </c>
      <c r="E428" s="1693">
        <v>4967</v>
      </c>
      <c r="F428" s="1693">
        <v>4967</v>
      </c>
      <c r="G428" s="1710">
        <f t="shared" si="106"/>
        <v>100</v>
      </c>
      <c r="H428" s="2168"/>
      <c r="I428" s="2169">
        <f t="shared" si="113"/>
        <v>0</v>
      </c>
      <c r="J428" s="2169">
        <f t="shared" si="107"/>
        <v>0</v>
      </c>
      <c r="K428" s="1695"/>
    </row>
    <row r="429" spans="1:11" s="25" customFormat="1" ht="34.9" customHeight="1" x14ac:dyDescent="0.2">
      <c r="A429" s="630"/>
      <c r="B429" s="695"/>
      <c r="C429" s="1711">
        <v>6067</v>
      </c>
      <c r="D429" s="1698" t="s">
        <v>62</v>
      </c>
      <c r="E429" s="1693">
        <v>52992</v>
      </c>
      <c r="F429" s="1693">
        <v>52992</v>
      </c>
      <c r="G429" s="1710">
        <f t="shared" si="106"/>
        <v>100</v>
      </c>
      <c r="H429" s="2168"/>
      <c r="I429" s="2120">
        <f t="shared" ref="I429:I430" si="114">SUM(H429/F429*100)</f>
        <v>0</v>
      </c>
      <c r="J429" s="2120">
        <f t="shared" ref="J429:J438" si="115">SUM(H429/E429*100)</f>
        <v>0</v>
      </c>
      <c r="K429" s="1695"/>
    </row>
    <row r="430" spans="1:11" s="25" customFormat="1" ht="39" customHeight="1" thickBot="1" x14ac:dyDescent="0.25">
      <c r="A430" s="630"/>
      <c r="B430" s="695"/>
      <c r="C430" s="1713">
        <v>6069</v>
      </c>
      <c r="D430" s="1946" t="s">
        <v>62</v>
      </c>
      <c r="E430" s="1699">
        <v>3117</v>
      </c>
      <c r="F430" s="1699">
        <v>3117</v>
      </c>
      <c r="G430" s="2134">
        <f t="shared" si="106"/>
        <v>100</v>
      </c>
      <c r="H430" s="2170"/>
      <c r="I430" s="2171">
        <f t="shared" si="114"/>
        <v>0</v>
      </c>
      <c r="J430" s="2171">
        <f t="shared" si="115"/>
        <v>0</v>
      </c>
      <c r="K430" s="2131"/>
    </row>
    <row r="431" spans="1:11" s="25" customFormat="1" ht="40.15" hidden="1" customHeight="1" x14ac:dyDescent="0.2">
      <c r="A431" s="630"/>
      <c r="B431" s="696"/>
      <c r="C431" s="1322">
        <v>6067</v>
      </c>
      <c r="D431" s="1323" t="s">
        <v>62</v>
      </c>
      <c r="E431" s="1324"/>
      <c r="F431" s="1324"/>
      <c r="G431" s="1325"/>
      <c r="H431" s="1326"/>
      <c r="I431" s="1325"/>
      <c r="J431" s="1325"/>
      <c r="K431" s="1327"/>
    </row>
    <row r="432" spans="1:11" s="25" customFormat="1" ht="30.6" hidden="1" customHeight="1" thickBot="1" x14ac:dyDescent="0.25">
      <c r="A432" s="630"/>
      <c r="B432" s="695"/>
      <c r="C432" s="697">
        <v>6069</v>
      </c>
      <c r="D432" s="1323" t="s">
        <v>62</v>
      </c>
      <c r="E432" s="1319"/>
      <c r="F432" s="1319"/>
      <c r="G432" s="1320"/>
      <c r="H432" s="1321"/>
      <c r="I432" s="434"/>
      <c r="J432" s="434"/>
      <c r="K432" s="1048"/>
    </row>
    <row r="433" spans="1:11" s="25" customFormat="1" ht="16.899999999999999" customHeight="1" thickTop="1" thickBot="1" x14ac:dyDescent="0.25">
      <c r="A433" s="630"/>
      <c r="B433" s="695"/>
      <c r="C433" s="1497"/>
      <c r="D433" s="1497" t="s">
        <v>126</v>
      </c>
      <c r="E433" s="1704">
        <f>SUM(E434:E457)</f>
        <v>412059</v>
      </c>
      <c r="F433" s="1704">
        <f>SUM(F434:F457)</f>
        <v>412059</v>
      </c>
      <c r="G433" s="1705">
        <f t="shared" si="106"/>
        <v>100</v>
      </c>
      <c r="H433" s="1704">
        <f>SUM(H434:H457)</f>
        <v>159545</v>
      </c>
      <c r="I433" s="1074">
        <f t="shared" ref="I433:I435" si="116">SUM(H433/F433*100)</f>
        <v>38.718969856258454</v>
      </c>
      <c r="J433" s="1074">
        <f t="shared" si="115"/>
        <v>38.718969856258454</v>
      </c>
      <c r="K433" s="1706"/>
    </row>
    <row r="434" spans="1:11" s="25" customFormat="1" ht="16.899999999999999" customHeight="1" x14ac:dyDescent="0.2">
      <c r="A434" s="1700"/>
      <c r="B434" s="1707"/>
      <c r="C434" s="706">
        <v>4017</v>
      </c>
      <c r="D434" s="952" t="s">
        <v>39</v>
      </c>
      <c r="E434" s="839">
        <v>52291</v>
      </c>
      <c r="F434" s="839">
        <v>52291</v>
      </c>
      <c r="G434" s="1694">
        <f t="shared" si="106"/>
        <v>100</v>
      </c>
      <c r="H434" s="839">
        <v>5014</v>
      </c>
      <c r="I434" s="1710">
        <f t="shared" si="116"/>
        <v>9.5886481421277079</v>
      </c>
      <c r="J434" s="1710">
        <f t="shared" si="115"/>
        <v>9.5886481421277079</v>
      </c>
      <c r="K434" s="730"/>
    </row>
    <row r="435" spans="1:11" s="25" customFormat="1" ht="16.899999999999999" customHeight="1" x14ac:dyDescent="0.2">
      <c r="A435" s="1701"/>
      <c r="B435" s="1708"/>
      <c r="C435" s="1709">
        <v>4019</v>
      </c>
      <c r="D435" s="952" t="s">
        <v>39</v>
      </c>
      <c r="E435" s="1693">
        <v>3285</v>
      </c>
      <c r="F435" s="1693">
        <v>3285</v>
      </c>
      <c r="G435" s="1694">
        <f t="shared" si="106"/>
        <v>100</v>
      </c>
      <c r="H435" s="1693">
        <v>866</v>
      </c>
      <c r="I435" s="1710">
        <f t="shared" si="116"/>
        <v>26.362252663622527</v>
      </c>
      <c r="J435" s="1710">
        <f t="shared" si="115"/>
        <v>26.362252663622527</v>
      </c>
      <c r="K435" s="1695"/>
    </row>
    <row r="436" spans="1:11" s="25" customFormat="1" ht="18.600000000000001" customHeight="1" x14ac:dyDescent="0.2">
      <c r="A436" s="1701"/>
      <c r="B436" s="1708"/>
      <c r="C436" s="1711">
        <v>4110</v>
      </c>
      <c r="D436" s="1696" t="s">
        <v>42</v>
      </c>
      <c r="E436" s="1693">
        <v>6700</v>
      </c>
      <c r="F436" s="1693">
        <v>6700</v>
      </c>
      <c r="G436" s="1694">
        <f t="shared" si="106"/>
        <v>100</v>
      </c>
      <c r="H436" s="1697">
        <v>7817</v>
      </c>
      <c r="I436" s="1710">
        <f t="shared" ref="I436:I438" si="117">SUM(H436/F436*100)</f>
        <v>116.67164179104476</v>
      </c>
      <c r="J436" s="1710">
        <f t="shared" si="115"/>
        <v>116.67164179104476</v>
      </c>
      <c r="K436" s="1695"/>
    </row>
    <row r="437" spans="1:11" s="25" customFormat="1" ht="18.600000000000001" customHeight="1" x14ac:dyDescent="0.2">
      <c r="A437" s="1701"/>
      <c r="B437" s="1708"/>
      <c r="C437" s="1711">
        <v>4117</v>
      </c>
      <c r="D437" s="1696" t="s">
        <v>42</v>
      </c>
      <c r="E437" s="1693">
        <v>9133</v>
      </c>
      <c r="F437" s="1693">
        <v>9133</v>
      </c>
      <c r="G437" s="1694">
        <f t="shared" si="106"/>
        <v>100</v>
      </c>
      <c r="H437" s="1697">
        <v>125</v>
      </c>
      <c r="I437" s="1710">
        <f t="shared" si="117"/>
        <v>1.3686630898937917</v>
      </c>
      <c r="J437" s="1710">
        <f t="shared" si="115"/>
        <v>1.3686630898937917</v>
      </c>
      <c r="K437" s="1695"/>
    </row>
    <row r="438" spans="1:11" s="25" customFormat="1" ht="18.600000000000001" customHeight="1" x14ac:dyDescent="0.2">
      <c r="A438" s="2173"/>
      <c r="B438" s="2174"/>
      <c r="C438" s="1713">
        <v>4119</v>
      </c>
      <c r="D438" s="2175" t="s">
        <v>42</v>
      </c>
      <c r="E438" s="1699">
        <v>574</v>
      </c>
      <c r="F438" s="1699">
        <v>574</v>
      </c>
      <c r="G438" s="2172">
        <f t="shared" si="106"/>
        <v>100</v>
      </c>
      <c r="H438" s="2130">
        <v>22</v>
      </c>
      <c r="I438" s="2134">
        <f t="shared" si="117"/>
        <v>3.8327526132404177</v>
      </c>
      <c r="J438" s="2134">
        <f t="shared" si="115"/>
        <v>3.8327526132404177</v>
      </c>
      <c r="K438" s="2131"/>
    </row>
    <row r="439" spans="1:11" s="25" customFormat="1" ht="30" customHeight="1" x14ac:dyDescent="0.2">
      <c r="A439" s="1700"/>
      <c r="B439" s="1707"/>
      <c r="C439" s="751">
        <v>4120</v>
      </c>
      <c r="D439" s="324" t="s">
        <v>270</v>
      </c>
      <c r="E439" s="839">
        <v>910</v>
      </c>
      <c r="F439" s="839">
        <v>910</v>
      </c>
      <c r="G439" s="1196">
        <f t="shared" si="106"/>
        <v>100</v>
      </c>
      <c r="H439" s="734">
        <v>1068</v>
      </c>
      <c r="I439" s="426">
        <f t="shared" ref="I439:I453" si="118">SUM(H439/F439*100)</f>
        <v>117.36263736263737</v>
      </c>
      <c r="J439" s="426">
        <f t="shared" ref="J439:J453" si="119">SUM(H439/E439*100)</f>
        <v>117.36263736263737</v>
      </c>
      <c r="K439" s="730"/>
    </row>
    <row r="440" spans="1:11" s="25" customFormat="1" ht="30" customHeight="1" x14ac:dyDescent="0.2">
      <c r="A440" s="1701"/>
      <c r="B440" s="1708"/>
      <c r="C440" s="1711">
        <v>4127</v>
      </c>
      <c r="D440" s="1698" t="s">
        <v>270</v>
      </c>
      <c r="E440" s="1693">
        <v>1281</v>
      </c>
      <c r="F440" s="1693">
        <v>1281</v>
      </c>
      <c r="G440" s="1694">
        <f t="shared" si="106"/>
        <v>100</v>
      </c>
      <c r="H440" s="1697">
        <v>18</v>
      </c>
      <c r="I440" s="1710">
        <f t="shared" ref="I440:I441" si="120">SUM(H440/F440*100)</f>
        <v>1.405152224824356</v>
      </c>
      <c r="J440" s="1710">
        <f t="shared" ref="J440:J441" si="121">SUM(H440/E440*100)</f>
        <v>1.405152224824356</v>
      </c>
      <c r="K440" s="1695"/>
    </row>
    <row r="441" spans="1:11" s="25" customFormat="1" ht="30" customHeight="1" x14ac:dyDescent="0.2">
      <c r="A441" s="1701"/>
      <c r="B441" s="1708"/>
      <c r="C441" s="1711">
        <v>4129</v>
      </c>
      <c r="D441" s="1698" t="s">
        <v>270</v>
      </c>
      <c r="E441" s="1693">
        <v>80</v>
      </c>
      <c r="F441" s="1693">
        <v>80</v>
      </c>
      <c r="G441" s="1694">
        <f t="shared" si="106"/>
        <v>100</v>
      </c>
      <c r="H441" s="1697">
        <v>3</v>
      </c>
      <c r="I441" s="1710">
        <f t="shared" si="120"/>
        <v>3.75</v>
      </c>
      <c r="J441" s="1710">
        <f t="shared" si="121"/>
        <v>3.75</v>
      </c>
      <c r="K441" s="1695"/>
    </row>
    <row r="442" spans="1:11" s="25" customFormat="1" ht="17.45" customHeight="1" x14ac:dyDescent="0.2">
      <c r="A442" s="1701"/>
      <c r="B442" s="1708"/>
      <c r="C442" s="1711">
        <v>4170</v>
      </c>
      <c r="D442" s="1696" t="s">
        <v>45</v>
      </c>
      <c r="E442" s="1693">
        <v>38610</v>
      </c>
      <c r="F442" s="1693">
        <v>38610</v>
      </c>
      <c r="G442" s="1694">
        <f t="shared" si="106"/>
        <v>100</v>
      </c>
      <c r="H442" s="1697">
        <v>45045</v>
      </c>
      <c r="I442" s="1710">
        <f t="shared" si="118"/>
        <v>116.66666666666667</v>
      </c>
      <c r="J442" s="1710">
        <f t="shared" si="119"/>
        <v>116.66666666666667</v>
      </c>
      <c r="K442" s="1695"/>
    </row>
    <row r="443" spans="1:11" s="25" customFormat="1" ht="17.45" customHeight="1" x14ac:dyDescent="0.2">
      <c r="A443" s="1701"/>
      <c r="B443" s="1708"/>
      <c r="C443" s="1711">
        <v>4177</v>
      </c>
      <c r="D443" s="1696" t="s">
        <v>45</v>
      </c>
      <c r="E443" s="1693">
        <v>28227</v>
      </c>
      <c r="F443" s="1693">
        <v>28227</v>
      </c>
      <c r="G443" s="1694">
        <f t="shared" si="106"/>
        <v>100</v>
      </c>
      <c r="H443" s="1697">
        <v>24472</v>
      </c>
      <c r="I443" s="1710">
        <f t="shared" ref="I443:I444" si="122">SUM(H443/F443*100)</f>
        <v>86.697133949764407</v>
      </c>
      <c r="J443" s="1710">
        <f t="shared" ref="J443:J444" si="123">SUM(H443/E443*100)</f>
        <v>86.697133949764407</v>
      </c>
      <c r="K443" s="1695"/>
    </row>
    <row r="444" spans="1:11" s="25" customFormat="1" ht="17.45" customHeight="1" x14ac:dyDescent="0.2">
      <c r="A444" s="1701"/>
      <c r="B444" s="1708"/>
      <c r="C444" s="1711">
        <v>4179</v>
      </c>
      <c r="D444" s="1696" t="s">
        <v>45</v>
      </c>
      <c r="E444" s="1693">
        <v>1773</v>
      </c>
      <c r="F444" s="1693">
        <v>1773</v>
      </c>
      <c r="G444" s="1694">
        <f t="shared" si="106"/>
        <v>100</v>
      </c>
      <c r="H444" s="1697">
        <v>4228</v>
      </c>
      <c r="I444" s="1710">
        <f t="shared" si="122"/>
        <v>238.46587704455726</v>
      </c>
      <c r="J444" s="1710">
        <f t="shared" si="123"/>
        <v>238.46587704455726</v>
      </c>
      <c r="K444" s="1695"/>
    </row>
    <row r="445" spans="1:11" s="25" customFormat="1" ht="17.45" customHeight="1" x14ac:dyDescent="0.2">
      <c r="A445" s="1701"/>
      <c r="B445" s="1708"/>
      <c r="C445" s="1711">
        <v>4217</v>
      </c>
      <c r="D445" s="473" t="s">
        <v>31</v>
      </c>
      <c r="E445" s="1693">
        <v>17569</v>
      </c>
      <c r="F445" s="1693">
        <v>17569</v>
      </c>
      <c r="G445" s="1694">
        <f t="shared" si="106"/>
        <v>100</v>
      </c>
      <c r="H445" s="1697"/>
      <c r="I445" s="1710"/>
      <c r="J445" s="1710"/>
      <c r="K445" s="1695"/>
    </row>
    <row r="446" spans="1:11" s="25" customFormat="1" ht="17.45" customHeight="1" x14ac:dyDescent="0.2">
      <c r="A446" s="1701"/>
      <c r="B446" s="1708"/>
      <c r="C446" s="1711">
        <v>4219</v>
      </c>
      <c r="D446" s="473" t="s">
        <v>31</v>
      </c>
      <c r="E446" s="1693">
        <v>1103</v>
      </c>
      <c r="F446" s="1693">
        <v>1103</v>
      </c>
      <c r="G446" s="1694">
        <f t="shared" si="106"/>
        <v>100</v>
      </c>
      <c r="H446" s="1697"/>
      <c r="I446" s="1710"/>
      <c r="J446" s="1710"/>
      <c r="K446" s="1695"/>
    </row>
    <row r="447" spans="1:11" s="25" customFormat="1" ht="30.75" customHeight="1" x14ac:dyDescent="0.2">
      <c r="A447" s="1701"/>
      <c r="B447" s="1708"/>
      <c r="C447" s="1711">
        <v>4247</v>
      </c>
      <c r="D447" s="1688" t="s">
        <v>80</v>
      </c>
      <c r="E447" s="1693">
        <v>125772</v>
      </c>
      <c r="F447" s="1693">
        <v>125772</v>
      </c>
      <c r="G447" s="1694">
        <f t="shared" si="106"/>
        <v>100</v>
      </c>
      <c r="H447" s="1697"/>
      <c r="I447" s="1710"/>
      <c r="J447" s="1710"/>
      <c r="K447" s="1695"/>
    </row>
    <row r="448" spans="1:11" s="25" customFormat="1" ht="33.75" customHeight="1" x14ac:dyDescent="0.2">
      <c r="A448" s="1701"/>
      <c r="B448" s="1708"/>
      <c r="C448" s="1711">
        <v>4249</v>
      </c>
      <c r="D448" s="1688" t="s">
        <v>80</v>
      </c>
      <c r="E448" s="1693">
        <v>7900</v>
      </c>
      <c r="F448" s="1693">
        <v>7900</v>
      </c>
      <c r="G448" s="1694">
        <f t="shared" si="106"/>
        <v>100</v>
      </c>
      <c r="H448" s="1697"/>
      <c r="I448" s="1710"/>
      <c r="J448" s="1710"/>
      <c r="K448" s="1695"/>
    </row>
    <row r="449" spans="1:11" s="25" customFormat="1" ht="33.75" customHeight="1" x14ac:dyDescent="0.2">
      <c r="A449" s="1701"/>
      <c r="B449" s="1708"/>
      <c r="C449" s="1711">
        <v>4307</v>
      </c>
      <c r="D449" s="474" t="s">
        <v>22</v>
      </c>
      <c r="E449" s="1693"/>
      <c r="F449" s="1693"/>
      <c r="G449" s="1694"/>
      <c r="H449" s="1697">
        <v>59855</v>
      </c>
      <c r="I449" s="1710"/>
      <c r="J449" s="1710"/>
      <c r="K449" s="1695"/>
    </row>
    <row r="450" spans="1:11" s="25" customFormat="1" ht="17.45" customHeight="1" x14ac:dyDescent="0.2">
      <c r="A450" s="1701"/>
      <c r="B450" s="1708"/>
      <c r="C450" s="1711">
        <v>4309</v>
      </c>
      <c r="D450" s="474" t="s">
        <v>22</v>
      </c>
      <c r="E450" s="1693">
        <v>35586</v>
      </c>
      <c r="F450" s="1693">
        <v>35586</v>
      </c>
      <c r="G450" s="1694">
        <f t="shared" si="106"/>
        <v>100</v>
      </c>
      <c r="H450" s="1697">
        <v>10342</v>
      </c>
      <c r="I450" s="1710">
        <f t="shared" ref="I450" si="124">SUM(H450/F450*100)</f>
        <v>29.061990670488395</v>
      </c>
      <c r="J450" s="1710">
        <f t="shared" ref="J450" si="125">SUM(H450/E450*100)</f>
        <v>29.061990670488395</v>
      </c>
      <c r="K450" s="1695"/>
    </row>
    <row r="451" spans="1:11" s="25" customFormat="1" ht="35.25" customHeight="1" x14ac:dyDescent="0.2">
      <c r="A451" s="1701"/>
      <c r="B451" s="1708"/>
      <c r="C451" s="1711">
        <v>4707</v>
      </c>
      <c r="D451" s="169" t="s">
        <v>60</v>
      </c>
      <c r="E451" s="1693">
        <v>36386</v>
      </c>
      <c r="F451" s="1693">
        <v>36386</v>
      </c>
      <c r="G451" s="1694">
        <f t="shared" si="106"/>
        <v>100</v>
      </c>
      <c r="H451" s="1697"/>
      <c r="I451" s="1710"/>
      <c r="J451" s="1710"/>
      <c r="K451" s="1695"/>
    </row>
    <row r="452" spans="1:11" s="25" customFormat="1" ht="38.25" customHeight="1" x14ac:dyDescent="0.2">
      <c r="A452" s="1701"/>
      <c r="B452" s="1708"/>
      <c r="C452" s="1711">
        <v>4709</v>
      </c>
      <c r="D452" s="169" t="s">
        <v>60</v>
      </c>
      <c r="E452" s="1693">
        <v>2286</v>
      </c>
      <c r="F452" s="1693">
        <v>2286</v>
      </c>
      <c r="G452" s="1694">
        <f t="shared" si="106"/>
        <v>100</v>
      </c>
      <c r="H452" s="1697"/>
      <c r="I452" s="1710"/>
      <c r="J452" s="1710"/>
      <c r="K452" s="1695"/>
    </row>
    <row r="453" spans="1:11" s="25" customFormat="1" ht="18.600000000000001" customHeight="1" x14ac:dyDescent="0.2">
      <c r="A453" s="1701"/>
      <c r="B453" s="1708"/>
      <c r="C453" s="1711">
        <v>4780</v>
      </c>
      <c r="D453" s="1702" t="s">
        <v>127</v>
      </c>
      <c r="E453" s="1693">
        <v>580</v>
      </c>
      <c r="F453" s="1693">
        <v>580</v>
      </c>
      <c r="G453" s="1694">
        <f t="shared" si="106"/>
        <v>100</v>
      </c>
      <c r="H453" s="1697">
        <v>670</v>
      </c>
      <c r="I453" s="1710">
        <f t="shared" si="118"/>
        <v>115.51724137931035</v>
      </c>
      <c r="J453" s="1710">
        <f t="shared" si="119"/>
        <v>115.51724137931035</v>
      </c>
      <c r="K453" s="1695"/>
    </row>
    <row r="454" spans="1:11" s="25" customFormat="1" ht="18.600000000000001" customHeight="1" x14ac:dyDescent="0.2">
      <c r="A454" s="1701"/>
      <c r="B454" s="1708"/>
      <c r="C454" s="1711">
        <v>4787</v>
      </c>
      <c r="D454" s="1702" t="s">
        <v>127</v>
      </c>
      <c r="E454" s="1693">
        <v>489</v>
      </c>
      <c r="F454" s="1693">
        <v>489</v>
      </c>
      <c r="G454" s="1694">
        <f t="shared" si="106"/>
        <v>100</v>
      </c>
      <c r="H454" s="1740"/>
      <c r="I454" s="1741"/>
      <c r="J454" s="1741"/>
      <c r="K454" s="1742"/>
    </row>
    <row r="455" spans="1:11" s="25" customFormat="1" ht="18.600000000000001" customHeight="1" x14ac:dyDescent="0.2">
      <c r="A455" s="1701"/>
      <c r="B455" s="1708"/>
      <c r="C455" s="1711">
        <v>4789</v>
      </c>
      <c r="D455" s="1702" t="s">
        <v>127</v>
      </c>
      <c r="E455" s="1693">
        <v>31</v>
      </c>
      <c r="F455" s="1693">
        <v>31</v>
      </c>
      <c r="G455" s="1694">
        <f t="shared" si="106"/>
        <v>100</v>
      </c>
      <c r="H455" s="1740"/>
      <c r="I455" s="1741"/>
      <c r="J455" s="1741"/>
      <c r="K455" s="1742"/>
    </row>
    <row r="456" spans="1:11" s="25" customFormat="1" ht="18.600000000000001" customHeight="1" x14ac:dyDescent="0.2">
      <c r="A456" s="1701"/>
      <c r="B456" s="1708"/>
      <c r="C456" s="1711">
        <v>6057</v>
      </c>
      <c r="D456" s="1714" t="s">
        <v>61</v>
      </c>
      <c r="E456" s="1693">
        <v>39041</v>
      </c>
      <c r="F456" s="1693">
        <v>39041</v>
      </c>
      <c r="G456" s="1694">
        <f t="shared" si="106"/>
        <v>100</v>
      </c>
      <c r="H456" s="1740"/>
      <c r="I456" s="1741"/>
      <c r="J456" s="1741"/>
      <c r="K456" s="1742"/>
    </row>
    <row r="457" spans="1:11" s="25" customFormat="1" ht="18.600000000000001" customHeight="1" x14ac:dyDescent="0.2">
      <c r="A457" s="1703"/>
      <c r="B457" s="1712"/>
      <c r="C457" s="1713">
        <v>6059</v>
      </c>
      <c r="D457" s="1807" t="s">
        <v>61</v>
      </c>
      <c r="E457" s="1699">
        <v>2452</v>
      </c>
      <c r="F457" s="1699">
        <v>2452</v>
      </c>
      <c r="G457" s="2172">
        <f t="shared" si="106"/>
        <v>100</v>
      </c>
      <c r="H457" s="1743"/>
      <c r="I457" s="1744"/>
      <c r="J457" s="1744"/>
      <c r="K457" s="1745"/>
    </row>
    <row r="458" spans="1:11" s="26" customFormat="1" ht="15" customHeight="1" x14ac:dyDescent="0.2">
      <c r="A458" s="653"/>
      <c r="B458" s="697"/>
      <c r="C458" s="1057"/>
      <c r="D458" s="1058" t="s">
        <v>128</v>
      </c>
      <c r="E458" s="1059">
        <f>SUM(E459:E464)</f>
        <v>124726</v>
      </c>
      <c r="F458" s="1059">
        <f>SUM(F459:F464)</f>
        <v>124726</v>
      </c>
      <c r="G458" s="1060">
        <f t="shared" ref="G458:G464" si="126">SUM(F458/E458*100)</f>
        <v>100</v>
      </c>
      <c r="H458" s="1061">
        <f>SUM(H459:H464)</f>
        <v>132000</v>
      </c>
      <c r="I458" s="1062">
        <f>SUM(H458/F458*100)</f>
        <v>105.83198370828856</v>
      </c>
      <c r="J458" s="1062">
        <f t="shared" ref="J458:J464" si="127">SUM(H458/E458*100)</f>
        <v>105.83198370828856</v>
      </c>
      <c r="K458" s="1063"/>
    </row>
    <row r="459" spans="1:11" s="26" customFormat="1" ht="60.75" hidden="1" customHeight="1" x14ac:dyDescent="0.2">
      <c r="A459" s="653"/>
      <c r="B459" s="697"/>
      <c r="C459" s="452">
        <v>2310</v>
      </c>
      <c r="D459" s="681" t="s">
        <v>138</v>
      </c>
      <c r="E459" s="920"/>
      <c r="F459" s="920"/>
      <c r="G459" s="921" t="e">
        <f t="shared" si="126"/>
        <v>#DIV/0!</v>
      </c>
      <c r="H459" s="438"/>
      <c r="I459" s="434" t="e">
        <f>SUM(H459/F459*100)</f>
        <v>#DIV/0!</v>
      </c>
      <c r="J459" s="434" t="e">
        <f t="shared" si="127"/>
        <v>#DIV/0!</v>
      </c>
      <c r="K459" s="435"/>
    </row>
    <row r="460" spans="1:11" s="26" customFormat="1" ht="80.25" hidden="1" customHeight="1" x14ac:dyDescent="0.2">
      <c r="A460" s="653"/>
      <c r="B460" s="424"/>
      <c r="C460" s="252" t="s">
        <v>66</v>
      </c>
      <c r="D460" s="336" t="s">
        <v>67</v>
      </c>
      <c r="E460" s="918"/>
      <c r="F460" s="918"/>
      <c r="G460" s="759" t="e">
        <f t="shared" si="126"/>
        <v>#DIV/0!</v>
      </c>
      <c r="H460" s="660"/>
      <c r="I460" s="760" t="e">
        <f>SUM(H460/F460*100)</f>
        <v>#DIV/0!</v>
      </c>
      <c r="J460" s="760" t="e">
        <f t="shared" ref="J460" si="128">SUM(H460/E460*100)</f>
        <v>#DIV/0!</v>
      </c>
      <c r="K460" s="919"/>
    </row>
    <row r="461" spans="1:11" s="26" customFormat="1" ht="12.75" customHeight="1" x14ac:dyDescent="0.2">
      <c r="A461" s="1715"/>
      <c r="B461" s="1716"/>
      <c r="C461" s="1717">
        <v>3030</v>
      </c>
      <c r="D461" s="1718" t="s">
        <v>27</v>
      </c>
      <c r="E461" s="1719">
        <v>200</v>
      </c>
      <c r="F461" s="1719">
        <v>200</v>
      </c>
      <c r="G461" s="1720">
        <f t="shared" si="126"/>
        <v>100</v>
      </c>
      <c r="H461" s="1721">
        <v>200</v>
      </c>
      <c r="I461" s="1722">
        <f>SUM(H461/F461*100)</f>
        <v>100</v>
      </c>
      <c r="J461" s="1722">
        <f t="shared" si="127"/>
        <v>100</v>
      </c>
      <c r="K461" s="1723"/>
    </row>
    <row r="462" spans="1:11" s="26" customFormat="1" ht="12.75" customHeight="1" x14ac:dyDescent="0.2">
      <c r="A462" s="1724"/>
      <c r="B462" s="1725"/>
      <c r="C462" s="1725">
        <v>4170</v>
      </c>
      <c r="D462" s="1726" t="s">
        <v>45</v>
      </c>
      <c r="E462" s="1727">
        <v>1800</v>
      </c>
      <c r="F462" s="1727">
        <v>1800</v>
      </c>
      <c r="G462" s="1728">
        <f t="shared" si="126"/>
        <v>100</v>
      </c>
      <c r="H462" s="1729">
        <v>1800</v>
      </c>
      <c r="I462" s="1730">
        <f>SUM(H462/F462*100)</f>
        <v>100</v>
      </c>
      <c r="J462" s="1730">
        <f t="shared" si="127"/>
        <v>100</v>
      </c>
      <c r="K462" s="1731"/>
    </row>
    <row r="463" spans="1:11" s="26" customFormat="1" ht="12.75" hidden="1" customHeight="1" x14ac:dyDescent="0.2">
      <c r="A463" s="1724"/>
      <c r="B463" s="1725"/>
      <c r="C463" s="1725">
        <v>4270</v>
      </c>
      <c r="D463" s="1732" t="s">
        <v>47</v>
      </c>
      <c r="E463" s="1727"/>
      <c r="F463" s="1727"/>
      <c r="G463" s="1728" t="e">
        <f t="shared" si="126"/>
        <v>#DIV/0!</v>
      </c>
      <c r="H463" s="1729"/>
      <c r="I463" s="1730"/>
      <c r="J463" s="1730"/>
      <c r="K463" s="1731"/>
    </row>
    <row r="464" spans="1:11" ht="12.75" customHeight="1" x14ac:dyDescent="0.2">
      <c r="A464" s="1733"/>
      <c r="B464" s="1734"/>
      <c r="C464" s="1734">
        <v>4440</v>
      </c>
      <c r="D464" s="1735" t="s">
        <v>55</v>
      </c>
      <c r="E464" s="1736">
        <v>122726</v>
      </c>
      <c r="F464" s="1736">
        <v>122726</v>
      </c>
      <c r="G464" s="1737">
        <f t="shared" si="126"/>
        <v>100</v>
      </c>
      <c r="H464" s="1738">
        <v>130000</v>
      </c>
      <c r="I464" s="1737">
        <f>SUM(H464/F464*100)</f>
        <v>105.92702442840147</v>
      </c>
      <c r="J464" s="1737">
        <f t="shared" si="127"/>
        <v>105.92702442840147</v>
      </c>
      <c r="K464" s="1739"/>
    </row>
    <row r="465" spans="1:11" ht="15" hidden="1" x14ac:dyDescent="0.25">
      <c r="A465" s="874"/>
      <c r="B465" s="761"/>
      <c r="C465" s="766"/>
      <c r="D465" s="840" t="s">
        <v>131</v>
      </c>
      <c r="E465" s="841">
        <f>SUM(E466)</f>
        <v>0</v>
      </c>
      <c r="F465" s="841">
        <f>SUM(F466)</f>
        <v>0</v>
      </c>
      <c r="G465" s="838" t="e">
        <f>SUM(F465/E465*100)</f>
        <v>#DIV/0!</v>
      </c>
      <c r="H465" s="841">
        <f>SUM(H466)</f>
        <v>0</v>
      </c>
      <c r="I465" s="842" t="e">
        <f>SUM(H465/F465*100)</f>
        <v>#DIV/0!</v>
      </c>
      <c r="J465" s="842" t="e">
        <f>SUM(H465/E465*100)</f>
        <v>#DIV/0!</v>
      </c>
      <c r="K465" s="870"/>
    </row>
    <row r="466" spans="1:11" ht="15" hidden="1" x14ac:dyDescent="0.25">
      <c r="A466" s="874"/>
      <c r="B466" s="761"/>
      <c r="C466" s="764">
        <v>4210</v>
      </c>
      <c r="D466" s="757" t="s">
        <v>31</v>
      </c>
      <c r="E466" s="767"/>
      <c r="F466" s="768"/>
      <c r="G466" s="429" t="e">
        <f>SUM(F466/E466*100)</f>
        <v>#DIV/0!</v>
      </c>
      <c r="H466" s="771"/>
      <c r="I466" s="843" t="e">
        <f>SUM(H466/F466*100)</f>
        <v>#DIV/0!</v>
      </c>
      <c r="J466" s="843" t="e">
        <f>SUM(H466/E466*100)</f>
        <v>#DIV/0!</v>
      </c>
      <c r="K466" s="871"/>
    </row>
    <row r="467" spans="1:11" ht="15" hidden="1" x14ac:dyDescent="0.25">
      <c r="A467" s="874"/>
      <c r="B467" s="761"/>
      <c r="C467" s="762"/>
      <c r="D467" s="763" t="s">
        <v>135</v>
      </c>
      <c r="E467" s="773">
        <f>SUM(E468)</f>
        <v>0</v>
      </c>
      <c r="F467" s="773">
        <f>SUM(F468)</f>
        <v>0</v>
      </c>
      <c r="G467" s="844" t="e">
        <f>SUM(F467/E467*100)</f>
        <v>#DIV/0!</v>
      </c>
      <c r="H467" s="773">
        <f>SUM(H468)</f>
        <v>0</v>
      </c>
      <c r="I467" s="845" t="e">
        <f>SUM(H467/F467*100)</f>
        <v>#DIV/0!</v>
      </c>
      <c r="J467" s="845" t="e">
        <f>SUM(H467/E467*100)</f>
        <v>#DIV/0!</v>
      </c>
      <c r="K467" s="872"/>
    </row>
    <row r="468" spans="1:11" ht="15" hidden="1" x14ac:dyDescent="0.25">
      <c r="A468" s="875"/>
      <c r="B468" s="765"/>
      <c r="C468" s="766">
        <v>4210</v>
      </c>
      <c r="D468" s="758" t="s">
        <v>31</v>
      </c>
      <c r="E468" s="769"/>
      <c r="F468" s="770"/>
      <c r="G468" s="838" t="e">
        <f>SUM(F468/E468*100)</f>
        <v>#DIV/0!</v>
      </c>
      <c r="H468" s="772"/>
      <c r="I468" s="842" t="e">
        <f>SUM(H468/F468*100)</f>
        <v>#DIV/0!</v>
      </c>
      <c r="J468" s="842" t="e">
        <f>SUM(H468/E468*100)</f>
        <v>#DIV/0!</v>
      </c>
      <c r="K468" s="873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  <rowBreaks count="9" manualBreakCount="9">
    <brk id="57" max="10" man="1"/>
    <brk id="92" max="10" man="1"/>
    <brk id="140" max="10" man="1"/>
    <brk id="171" max="10" man="1"/>
    <brk id="278" max="10" man="1"/>
    <brk id="322" max="10" man="1"/>
    <brk id="378" max="10" man="1"/>
    <brk id="409" max="10" man="1"/>
    <brk id="438" max="10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5"/>
  <sheetViews>
    <sheetView zoomScale="115" zoomScaleNormal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1" sqref="Q21"/>
    </sheetView>
  </sheetViews>
  <sheetFormatPr defaultColWidth="9.140625"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x14ac:dyDescent="0.2">
      <c r="A1" s="293"/>
      <c r="B1" s="293"/>
      <c r="C1" s="294"/>
      <c r="D1" s="293"/>
      <c r="E1" s="293"/>
      <c r="F1" s="293"/>
      <c r="G1" s="293"/>
      <c r="H1" s="295"/>
      <c r="I1" s="295"/>
      <c r="J1" s="295"/>
      <c r="K1" s="293"/>
    </row>
    <row r="2" spans="1:11" ht="15" x14ac:dyDescent="0.25">
      <c r="A2" s="293"/>
      <c r="B2" s="293"/>
      <c r="C2" s="294"/>
      <c r="D2" s="293"/>
      <c r="E2" s="293"/>
      <c r="F2" s="293"/>
      <c r="G2" s="293"/>
      <c r="H2" s="295"/>
      <c r="I2" s="45"/>
      <c r="J2" s="45"/>
      <c r="K2" s="293"/>
    </row>
    <row r="3" spans="1:11" x14ac:dyDescent="0.2">
      <c r="A3" s="293"/>
      <c r="B3" s="293"/>
      <c r="C3" s="294"/>
      <c r="D3" s="293"/>
      <c r="E3" s="293"/>
      <c r="F3" s="293"/>
      <c r="G3" s="293"/>
      <c r="H3" s="295"/>
      <c r="I3" s="295"/>
      <c r="J3" s="295"/>
      <c r="K3" s="293"/>
    </row>
    <row r="4" spans="1:11" ht="18.75" x14ac:dyDescent="0.3">
      <c r="A4" s="293"/>
      <c r="B4" s="293"/>
      <c r="C4" s="294"/>
      <c r="D4" s="296" t="s">
        <v>285</v>
      </c>
      <c r="E4" s="296"/>
      <c r="F4" s="293"/>
      <c r="G4" s="293"/>
      <c r="H4" s="293"/>
      <c r="I4" s="293"/>
      <c r="J4" s="293"/>
      <c r="K4" s="293"/>
    </row>
    <row r="5" spans="1:11" x14ac:dyDescent="0.2">
      <c r="A5" s="293"/>
      <c r="B5" s="293"/>
      <c r="C5" s="297"/>
      <c r="D5" s="293"/>
      <c r="E5" s="293"/>
      <c r="F5" s="293"/>
      <c r="G5" s="293"/>
      <c r="H5" s="293"/>
      <c r="I5" s="293"/>
      <c r="J5" s="293"/>
      <c r="K5" s="293"/>
    </row>
    <row r="6" spans="1:11" ht="13.5" customHeight="1" x14ac:dyDescent="0.25">
      <c r="A6" s="298"/>
      <c r="B6" s="299"/>
      <c r="C6" s="300"/>
      <c r="D6" s="234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301" t="s">
        <v>4</v>
      </c>
      <c r="J6" s="301" t="s">
        <v>4</v>
      </c>
      <c r="K6" s="302"/>
    </row>
    <row r="7" spans="1:11" ht="13.5" customHeight="1" x14ac:dyDescent="0.25">
      <c r="A7" s="303" t="s">
        <v>6</v>
      </c>
      <c r="B7" s="304" t="s">
        <v>7</v>
      </c>
      <c r="C7" s="305" t="s">
        <v>8</v>
      </c>
      <c r="D7" s="2349"/>
      <c r="E7" s="60" t="s">
        <v>9</v>
      </c>
      <c r="F7" s="61" t="s">
        <v>10</v>
      </c>
      <c r="G7" s="62" t="s">
        <v>11</v>
      </c>
      <c r="H7" s="61" t="s">
        <v>12</v>
      </c>
      <c r="I7" s="307" t="s">
        <v>13</v>
      </c>
      <c r="J7" s="307" t="s">
        <v>14</v>
      </c>
      <c r="K7" s="308" t="s">
        <v>15</v>
      </c>
    </row>
    <row r="8" spans="1:11" ht="15" customHeight="1" x14ac:dyDescent="0.25">
      <c r="A8" s="303"/>
      <c r="B8" s="305"/>
      <c r="C8" s="305"/>
      <c r="D8" s="2349"/>
      <c r="E8" s="60" t="s">
        <v>263</v>
      </c>
      <c r="F8" s="61" t="s">
        <v>274</v>
      </c>
      <c r="G8" s="61" t="s">
        <v>16</v>
      </c>
      <c r="H8" s="61" t="s">
        <v>275</v>
      </c>
      <c r="I8" s="306" t="s">
        <v>16</v>
      </c>
      <c r="J8" s="306" t="s">
        <v>16</v>
      </c>
      <c r="K8" s="309"/>
    </row>
    <row r="9" spans="1:11" s="4" customFormat="1" ht="15" customHeight="1" thickTop="1" thickBot="1" x14ac:dyDescent="0.25">
      <c r="A9" s="310">
        <v>1</v>
      </c>
      <c r="B9" s="311">
        <v>2</v>
      </c>
      <c r="C9" s="311">
        <v>3</v>
      </c>
      <c r="D9" s="311">
        <v>4</v>
      </c>
      <c r="E9" s="312">
        <v>5</v>
      </c>
      <c r="F9" s="311">
        <v>6</v>
      </c>
      <c r="G9" s="311"/>
      <c r="H9" s="311">
        <v>8</v>
      </c>
      <c r="I9" s="311">
        <v>9</v>
      </c>
      <c r="J9" s="311">
        <v>10</v>
      </c>
      <c r="K9" s="313">
        <v>11</v>
      </c>
    </row>
    <row r="10" spans="1:11" s="14" customFormat="1" ht="23.25" customHeight="1" thickTop="1" thickBot="1" x14ac:dyDescent="0.25">
      <c r="A10" s="137">
        <v>758</v>
      </c>
      <c r="B10" s="355"/>
      <c r="C10" s="81"/>
      <c r="D10" s="347" t="s">
        <v>118</v>
      </c>
      <c r="E10" s="349">
        <f t="shared" ref="E10:H12" si="0">SUM(E11)</f>
        <v>240000</v>
      </c>
      <c r="F10" s="349">
        <f t="shared" si="0"/>
        <v>240000</v>
      </c>
      <c r="G10" s="350">
        <f t="shared" ref="G10:G15" si="1">SUM(F10/E10*100)</f>
        <v>100</v>
      </c>
      <c r="H10" s="356">
        <f>SUM(H11)</f>
        <v>400000</v>
      </c>
      <c r="I10" s="41">
        <f>SUM(H10/F10*100)</f>
        <v>166.66666666666669</v>
      </c>
      <c r="J10" s="350">
        <f t="shared" ref="J10:J13" si="2">SUM(H10/E10*100)</f>
        <v>166.66666666666669</v>
      </c>
      <c r="K10" s="352"/>
    </row>
    <row r="11" spans="1:11" s="6" customFormat="1" ht="15" customHeight="1" thickBot="1" x14ac:dyDescent="0.25">
      <c r="A11" s="2350"/>
      <c r="B11" s="362">
        <v>75818</v>
      </c>
      <c r="C11" s="362"/>
      <c r="D11" s="357" t="s">
        <v>119</v>
      </c>
      <c r="E11" s="363">
        <f t="shared" si="0"/>
        <v>240000</v>
      </c>
      <c r="F11" s="363">
        <f t="shared" si="0"/>
        <v>240000</v>
      </c>
      <c r="G11" s="364">
        <f t="shared" si="1"/>
        <v>100</v>
      </c>
      <c r="H11" s="363">
        <f>SUM(H12)</f>
        <v>400000</v>
      </c>
      <c r="I11" s="365">
        <f>SUM(H11/F11*100)</f>
        <v>166.66666666666669</v>
      </c>
      <c r="J11" s="364">
        <f t="shared" si="2"/>
        <v>166.66666666666669</v>
      </c>
      <c r="K11" s="366"/>
    </row>
    <row r="12" spans="1:11" s="7" customFormat="1" ht="12.75" customHeight="1" thickBot="1" x14ac:dyDescent="0.25">
      <c r="A12" s="2350"/>
      <c r="B12" s="2351"/>
      <c r="C12" s="358">
        <v>4810</v>
      </c>
      <c r="D12" s="359" t="s">
        <v>120</v>
      </c>
      <c r="E12" s="2329">
        <f t="shared" si="0"/>
        <v>240000</v>
      </c>
      <c r="F12" s="2329">
        <f t="shared" si="0"/>
        <v>240000</v>
      </c>
      <c r="G12" s="2330">
        <f t="shared" si="1"/>
        <v>100</v>
      </c>
      <c r="H12" s="2329">
        <f t="shared" si="0"/>
        <v>400000</v>
      </c>
      <c r="I12" s="2330">
        <f>SUM(H12/F12*100)</f>
        <v>166.66666666666669</v>
      </c>
      <c r="J12" s="2330">
        <f t="shared" si="2"/>
        <v>166.66666666666669</v>
      </c>
      <c r="K12" s="2331"/>
    </row>
    <row r="13" spans="1:11" s="7" customFormat="1" ht="12.75" customHeight="1" thickBot="1" x14ac:dyDescent="0.25">
      <c r="A13" s="2350"/>
      <c r="B13" s="2351"/>
      <c r="C13" s="2352"/>
      <c r="D13" s="360" t="s">
        <v>121</v>
      </c>
      <c r="E13" s="2332">
        <v>240000</v>
      </c>
      <c r="F13" s="2332">
        <v>240000</v>
      </c>
      <c r="G13" s="2333">
        <f t="shared" si="1"/>
        <v>100</v>
      </c>
      <c r="H13" s="2332">
        <v>400000</v>
      </c>
      <c r="I13" s="2333">
        <f>SUM(H13/F13*100)</f>
        <v>166.66666666666669</v>
      </c>
      <c r="J13" s="2333">
        <f t="shared" si="2"/>
        <v>166.66666666666669</v>
      </c>
      <c r="K13" s="2334"/>
    </row>
    <row r="14" spans="1:11" s="7" customFormat="1" ht="12.75" customHeight="1" thickBot="1" x14ac:dyDescent="0.25">
      <c r="A14" s="2350"/>
      <c r="B14" s="2351"/>
      <c r="C14" s="2352"/>
      <c r="D14" s="321" t="s">
        <v>122</v>
      </c>
      <c r="E14" s="2329">
        <v>175000</v>
      </c>
      <c r="F14" s="2329">
        <v>175000</v>
      </c>
      <c r="G14" s="2330">
        <f t="shared" si="1"/>
        <v>100</v>
      </c>
      <c r="H14" s="2329">
        <v>250000</v>
      </c>
      <c r="I14" s="2330">
        <f t="shared" ref="I14:I15" si="3">SUM(H14/F14*100)</f>
        <v>142.85714285714286</v>
      </c>
      <c r="J14" s="2330">
        <f t="shared" ref="J14:J15" si="4">SUM(H14/E14*100)</f>
        <v>142.85714285714286</v>
      </c>
      <c r="K14" s="2331"/>
    </row>
    <row r="15" spans="1:11" ht="13.5" thickBot="1" x14ac:dyDescent="0.25">
      <c r="A15" s="2350"/>
      <c r="B15" s="2351"/>
      <c r="C15" s="2352"/>
      <c r="D15" s="361" t="s">
        <v>123</v>
      </c>
      <c r="E15" s="2335">
        <v>65000</v>
      </c>
      <c r="F15" s="2335">
        <v>65000</v>
      </c>
      <c r="G15" s="2336">
        <f t="shared" si="1"/>
        <v>100</v>
      </c>
      <c r="H15" s="2335">
        <v>150000</v>
      </c>
      <c r="I15" s="2337">
        <f t="shared" si="3"/>
        <v>230.76923076923075</v>
      </c>
      <c r="J15" s="2337">
        <f t="shared" si="4"/>
        <v>230.76923076923075</v>
      </c>
      <c r="K15" s="2338"/>
    </row>
  </sheetData>
  <sheetProtection selectLockedCells="1" selectUnlockedCells="1"/>
  <mergeCells count="4">
    <mergeCell ref="D6:D8"/>
    <mergeCell ref="A11:A15"/>
    <mergeCell ref="B12:B15"/>
    <mergeCell ref="C13:C15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2"/>
  <sheetViews>
    <sheetView zoomScale="101" zoomScaleNormal="10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22" sqref="F22"/>
    </sheetView>
  </sheetViews>
  <sheetFormatPr defaultColWidth="9.140625" defaultRowHeight="12.75" x14ac:dyDescent="0.2"/>
  <cols>
    <col min="1" max="1" width="5.28515625" style="1" customWidth="1"/>
    <col min="2" max="2" width="7.5703125" style="1" customWidth="1"/>
    <col min="3" max="3" width="7.425781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1.140625" style="1" bestFit="1" customWidth="1"/>
    <col min="8" max="8" width="14.7109375" style="1" customWidth="1"/>
    <col min="9" max="10" width="11.140625" style="1" bestFit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3"/>
      <c r="J1" s="43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3"/>
      <c r="J3" s="43"/>
      <c r="K3" s="43"/>
    </row>
    <row r="4" spans="1:11" ht="15" x14ac:dyDescent="0.25">
      <c r="A4" s="43"/>
      <c r="B4" s="43"/>
      <c r="C4" s="44"/>
      <c r="D4" s="85" t="s">
        <v>287</v>
      </c>
      <c r="E4" s="85"/>
      <c r="F4" s="43"/>
      <c r="G4" s="43"/>
      <c r="H4" s="43"/>
      <c r="I4" s="43"/>
      <c r="J4" s="43"/>
      <c r="K4" s="43"/>
    </row>
    <row r="5" spans="1:11" ht="15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5" x14ac:dyDescent="0.25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5" x14ac:dyDescent="0.25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5" x14ac:dyDescent="0.25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29" customFormat="1" ht="25.5" customHeight="1" thickTop="1" thickBot="1" x14ac:dyDescent="0.25">
      <c r="A10" s="367">
        <v>851</v>
      </c>
      <c r="B10" s="374"/>
      <c r="C10" s="368"/>
      <c r="D10" s="369" t="s">
        <v>139</v>
      </c>
      <c r="E10" s="82">
        <f>SUM(E11+E19+E31+E17)</f>
        <v>3871369</v>
      </c>
      <c r="F10" s="82">
        <f>SUM(F11+F19+F31+F17)</f>
        <v>3871369</v>
      </c>
      <c r="G10" s="82">
        <f t="shared" ref="G10:G32" si="0">SUM(F10/E10*100)</f>
        <v>100</v>
      </c>
      <c r="H10" s="37">
        <f>SUM(H11+H19+H31+H17)</f>
        <v>3117553</v>
      </c>
      <c r="I10" s="82">
        <f t="shared" ref="I10:I27" si="1">SUM(H10/F10*100)</f>
        <v>80.528438389623929</v>
      </c>
      <c r="J10" s="370">
        <f t="shared" ref="J10:J27" si="2">SUM(H10/E10*100)</f>
        <v>80.528438389623929</v>
      </c>
      <c r="K10" s="371"/>
    </row>
    <row r="11" spans="1:11" s="29" customFormat="1" ht="24" customHeight="1" x14ac:dyDescent="0.2">
      <c r="A11" s="372"/>
      <c r="B11" s="385">
        <v>85111</v>
      </c>
      <c r="C11" s="373"/>
      <c r="D11" s="375" t="s">
        <v>140</v>
      </c>
      <c r="E11" s="75">
        <f>SUM(E12:E16)</f>
        <v>2155859</v>
      </c>
      <c r="F11" s="75">
        <f>SUM(F12:F16)</f>
        <v>2155859</v>
      </c>
      <c r="G11" s="75">
        <f t="shared" si="0"/>
        <v>100</v>
      </c>
      <c r="H11" s="75">
        <f>SUM(H12:H16)</f>
        <v>1222398</v>
      </c>
      <c r="I11" s="75">
        <f t="shared" si="1"/>
        <v>56.7012035573755</v>
      </c>
      <c r="J11" s="386">
        <f t="shared" si="2"/>
        <v>56.7012035573755</v>
      </c>
      <c r="K11" s="387"/>
    </row>
    <row r="12" spans="1:11" s="29" customFormat="1" ht="24" customHeight="1" x14ac:dyDescent="0.2">
      <c r="A12" s="372"/>
      <c r="B12" s="388"/>
      <c r="C12" s="1346">
        <v>4150</v>
      </c>
      <c r="D12" s="1347" t="s">
        <v>267</v>
      </c>
      <c r="E12" s="1676">
        <v>1205859</v>
      </c>
      <c r="F12" s="1676">
        <v>1205859</v>
      </c>
      <c r="G12" s="1676">
        <f t="shared" si="0"/>
        <v>100</v>
      </c>
      <c r="H12" s="1677">
        <v>677398</v>
      </c>
      <c r="I12" s="1676">
        <f t="shared" si="1"/>
        <v>56.175556180283102</v>
      </c>
      <c r="J12" s="1350">
        <f t="shared" si="2"/>
        <v>56.175556180283102</v>
      </c>
      <c r="K12" s="1678"/>
    </row>
    <row r="13" spans="1:11" s="29" customFormat="1" ht="63.75" hidden="1" customHeight="1" x14ac:dyDescent="0.2">
      <c r="A13" s="372"/>
      <c r="B13" s="388"/>
      <c r="C13" s="1348">
        <v>4160</v>
      </c>
      <c r="D13" s="1349" t="s">
        <v>141</v>
      </c>
      <c r="E13" s="1630"/>
      <c r="F13" s="1630"/>
      <c r="G13" s="1630" t="e">
        <f t="shared" si="0"/>
        <v>#DIV/0!</v>
      </c>
      <c r="H13" s="1631"/>
      <c r="I13" s="1630" t="e">
        <f t="shared" si="1"/>
        <v>#DIV/0!</v>
      </c>
      <c r="J13" s="1679" t="e">
        <f t="shared" si="2"/>
        <v>#DIV/0!</v>
      </c>
      <c r="K13" s="1680"/>
    </row>
    <row r="14" spans="1:11" s="29" customFormat="1" ht="20.25" hidden="1" customHeight="1" x14ac:dyDescent="0.2">
      <c r="A14" s="372"/>
      <c r="B14" s="388"/>
      <c r="C14" s="168">
        <v>4580</v>
      </c>
      <c r="D14" s="397" t="s">
        <v>99</v>
      </c>
      <c r="E14" s="1630"/>
      <c r="F14" s="1630"/>
      <c r="G14" s="1630" t="e">
        <f t="shared" si="0"/>
        <v>#DIV/0!</v>
      </c>
      <c r="H14" s="1631"/>
      <c r="I14" s="1630" t="e">
        <f t="shared" si="1"/>
        <v>#DIV/0!</v>
      </c>
      <c r="J14" s="1679" t="e">
        <f t="shared" si="2"/>
        <v>#DIV/0!</v>
      </c>
      <c r="K14" s="1680"/>
    </row>
    <row r="15" spans="1:11" s="29" customFormat="1" ht="20.25" customHeight="1" x14ac:dyDescent="0.2">
      <c r="A15" s="372"/>
      <c r="B15" s="388"/>
      <c r="C15" s="459">
        <v>6010</v>
      </c>
      <c r="D15" s="1351" t="s">
        <v>262</v>
      </c>
      <c r="E15" s="1681">
        <v>950000</v>
      </c>
      <c r="F15" s="1681">
        <v>950000</v>
      </c>
      <c r="G15" s="1681">
        <f t="shared" si="0"/>
        <v>100</v>
      </c>
      <c r="H15" s="1682">
        <v>545000</v>
      </c>
      <c r="I15" s="1681">
        <f t="shared" si="1"/>
        <v>57.368421052631582</v>
      </c>
      <c r="J15" s="1683">
        <f t="shared" si="2"/>
        <v>57.368421052631582</v>
      </c>
      <c r="K15" s="1657"/>
    </row>
    <row r="16" spans="1:11" s="29" customFormat="1" ht="60" hidden="1" customHeight="1" x14ac:dyDescent="0.2">
      <c r="A16" s="372"/>
      <c r="B16" s="388"/>
      <c r="C16" s="1341">
        <v>6030</v>
      </c>
      <c r="D16" s="1342" t="s">
        <v>259</v>
      </c>
      <c r="E16" s="1343"/>
      <c r="F16" s="1343"/>
      <c r="G16" s="1343" t="e">
        <f t="shared" si="0"/>
        <v>#DIV/0!</v>
      </c>
      <c r="H16" s="1344"/>
      <c r="I16" s="229" t="e">
        <f t="shared" ref="I16" si="3">SUM(H16/F16*100)</f>
        <v>#DIV/0!</v>
      </c>
      <c r="J16" s="890" t="e">
        <f t="shared" ref="J16" si="4">SUM(H16/E16*100)</f>
        <v>#DIV/0!</v>
      </c>
      <c r="K16" s="1345"/>
    </row>
    <row r="17" spans="1:11" s="29" customFormat="1" ht="20.25" hidden="1" customHeight="1" x14ac:dyDescent="0.2">
      <c r="A17" s="372"/>
      <c r="B17" s="903" t="s">
        <v>232</v>
      </c>
      <c r="C17" s="198"/>
      <c r="D17" s="924" t="s">
        <v>233</v>
      </c>
      <c r="E17" s="193">
        <f>SUM(E18)</f>
        <v>0</v>
      </c>
      <c r="F17" s="193">
        <f>SUM(F18)</f>
        <v>0</v>
      </c>
      <c r="G17" s="193" t="e">
        <f t="shared" si="0"/>
        <v>#DIV/0!</v>
      </c>
      <c r="H17" s="200"/>
      <c r="I17" s="193" t="e">
        <f>SUM(H17/F17*100)</f>
        <v>#DIV/0!</v>
      </c>
      <c r="J17" s="925" t="e">
        <f>SUM(H17/E17*100)</f>
        <v>#DIV/0!</v>
      </c>
      <c r="K17" s="926"/>
    </row>
    <row r="18" spans="1:11" s="29" customFormat="1" ht="72" hidden="1" customHeight="1" x14ac:dyDescent="0.2">
      <c r="A18" s="372"/>
      <c r="B18" s="388"/>
      <c r="C18" s="141">
        <v>6230</v>
      </c>
      <c r="D18" s="476" t="s">
        <v>234</v>
      </c>
      <c r="E18" s="144"/>
      <c r="F18" s="144"/>
      <c r="G18" s="144" t="e">
        <f t="shared" si="0"/>
        <v>#DIV/0!</v>
      </c>
      <c r="H18" s="143"/>
      <c r="I18" s="144" t="e">
        <f>SUM(H18/F18*100)</f>
        <v>#DIV/0!</v>
      </c>
      <c r="J18" s="376" t="e">
        <f>SUM(H18/E18*100)</f>
        <v>#DIV/0!</v>
      </c>
      <c r="K18" s="377"/>
    </row>
    <row r="19" spans="1:11" s="6" customFormat="1" ht="48" customHeight="1" x14ac:dyDescent="0.2">
      <c r="A19" s="137"/>
      <c r="B19" s="203">
        <v>85156</v>
      </c>
      <c r="C19" s="203"/>
      <c r="D19" s="378" t="s">
        <v>142</v>
      </c>
      <c r="E19" s="131">
        <f>SUM(E20+E22+E26+E28)</f>
        <v>1715510</v>
      </c>
      <c r="F19" s="131">
        <f>SUM(F20+F22+F26+F28)</f>
        <v>1715510</v>
      </c>
      <c r="G19" s="131">
        <f t="shared" si="0"/>
        <v>100</v>
      </c>
      <c r="H19" s="130">
        <f>SUM(H20+H22+H26+H28+H24)</f>
        <v>1895155</v>
      </c>
      <c r="I19" s="133">
        <f t="shared" si="1"/>
        <v>110.47181304684904</v>
      </c>
      <c r="J19" s="134">
        <f t="shared" si="2"/>
        <v>110.47181304684904</v>
      </c>
      <c r="K19" s="201"/>
    </row>
    <row r="20" spans="1:11" s="15" customFormat="1" ht="15" customHeight="1" x14ac:dyDescent="0.2">
      <c r="A20" s="137"/>
      <c r="B20" s="259"/>
      <c r="C20" s="203"/>
      <c r="D20" s="389" t="s">
        <v>143</v>
      </c>
      <c r="E20" s="260">
        <f>SUM(E21:E21)</f>
        <v>1683927.2</v>
      </c>
      <c r="F20" s="260">
        <f>SUM(F21:F21)</f>
        <v>1683927.2</v>
      </c>
      <c r="G20" s="390">
        <f t="shared" si="0"/>
        <v>100</v>
      </c>
      <c r="H20" s="87">
        <f>SUM(H21)</f>
        <v>1858997</v>
      </c>
      <c r="I20" s="77">
        <f t="shared" si="1"/>
        <v>110.39651832929596</v>
      </c>
      <c r="J20" s="391">
        <f t="shared" si="2"/>
        <v>110.39651832929596</v>
      </c>
      <c r="K20" s="263"/>
    </row>
    <row r="21" spans="1:11" s="15" customFormat="1" ht="12.75" customHeight="1" x14ac:dyDescent="0.25">
      <c r="A21" s="137"/>
      <c r="B21" s="81"/>
      <c r="C21" s="379">
        <v>4130</v>
      </c>
      <c r="D21" s="276" t="s">
        <v>144</v>
      </c>
      <c r="E21" s="466">
        <v>1683927.2</v>
      </c>
      <c r="F21" s="466">
        <v>1683927.2</v>
      </c>
      <c r="G21" s="344">
        <f t="shared" si="0"/>
        <v>100</v>
      </c>
      <c r="H21" s="277">
        <v>1858997</v>
      </c>
      <c r="I21" s="191">
        <f t="shared" si="1"/>
        <v>110.39651832929596</v>
      </c>
      <c r="J21" s="191">
        <f t="shared" si="2"/>
        <v>110.39651832929596</v>
      </c>
      <c r="K21" s="380"/>
    </row>
    <row r="22" spans="1:11" s="15" customFormat="1" ht="15" customHeight="1" x14ac:dyDescent="0.2">
      <c r="A22" s="1252"/>
      <c r="B22" s="81"/>
      <c r="C22" s="1273"/>
      <c r="D22" s="1931" t="s">
        <v>300</v>
      </c>
      <c r="E22" s="2024">
        <f>SUM(E23)</f>
        <v>16684.2</v>
      </c>
      <c r="F22" s="2024">
        <f>SUM(F23)</f>
        <v>16684.2</v>
      </c>
      <c r="G22" s="1939">
        <f t="shared" si="0"/>
        <v>100</v>
      </c>
      <c r="H22" s="1932">
        <f>SUM(H23)</f>
        <v>9374</v>
      </c>
      <c r="I22" s="1933">
        <f t="shared" si="1"/>
        <v>56.184893492046363</v>
      </c>
      <c r="J22" s="1933">
        <f t="shared" si="2"/>
        <v>56.184893492046363</v>
      </c>
      <c r="K22" s="2025"/>
    </row>
    <row r="23" spans="1:11" s="12" customFormat="1" ht="12.75" customHeight="1" x14ac:dyDescent="0.25">
      <c r="A23" s="160"/>
      <c r="B23" s="141"/>
      <c r="C23" s="379">
        <v>4130</v>
      </c>
      <c r="D23" s="2026" t="s">
        <v>144</v>
      </c>
      <c r="E23" s="2018">
        <v>16684.2</v>
      </c>
      <c r="F23" s="2018">
        <v>16684.2</v>
      </c>
      <c r="G23" s="2019">
        <f t="shared" si="0"/>
        <v>100</v>
      </c>
      <c r="H23" s="2020">
        <v>9374</v>
      </c>
      <c r="I23" s="2019">
        <f t="shared" si="1"/>
        <v>56.184893492046363</v>
      </c>
      <c r="J23" s="2021">
        <f t="shared" si="2"/>
        <v>56.184893492046363</v>
      </c>
      <c r="K23" s="2022"/>
    </row>
    <row r="24" spans="1:11" s="12" customFormat="1" ht="12.75" customHeight="1" x14ac:dyDescent="0.25">
      <c r="A24" s="160"/>
      <c r="B24" s="1912"/>
      <c r="C24" s="2012"/>
      <c r="D24" s="2023" t="s">
        <v>303</v>
      </c>
      <c r="E24" s="2027"/>
      <c r="F24" s="2027"/>
      <c r="G24" s="2028"/>
      <c r="H24" s="2029">
        <f>SUM(H25)</f>
        <v>9374</v>
      </c>
      <c r="I24" s="2028"/>
      <c r="J24" s="2030"/>
      <c r="K24" s="2031"/>
    </row>
    <row r="25" spans="1:11" s="12" customFormat="1" ht="12.75" customHeight="1" x14ac:dyDescent="0.25">
      <c r="A25" s="160"/>
      <c r="B25" s="1912"/>
      <c r="C25" s="379">
        <v>4130</v>
      </c>
      <c r="D25" s="1976" t="s">
        <v>144</v>
      </c>
      <c r="E25" s="2013"/>
      <c r="F25" s="2013"/>
      <c r="G25" s="2014"/>
      <c r="H25" s="2015">
        <v>9374</v>
      </c>
      <c r="I25" s="2014"/>
      <c r="J25" s="2016"/>
      <c r="K25" s="2017"/>
    </row>
    <row r="26" spans="1:11" s="12" customFormat="1" ht="12.75" customHeight="1" x14ac:dyDescent="0.25">
      <c r="A26" s="160"/>
      <c r="B26" s="141"/>
      <c r="C26" s="1275"/>
      <c r="D26" s="1182" t="s">
        <v>146</v>
      </c>
      <c r="E26" s="1276">
        <f>SUM(E27)</f>
        <v>14898.6</v>
      </c>
      <c r="F26" s="1276">
        <f>SUM(F27)</f>
        <v>14898.6</v>
      </c>
      <c r="G26" s="1277">
        <f t="shared" si="0"/>
        <v>100</v>
      </c>
      <c r="H26" s="1240">
        <f>SUM(H27)</f>
        <v>17410</v>
      </c>
      <c r="I26" s="1277">
        <f t="shared" si="1"/>
        <v>116.85661740029265</v>
      </c>
      <c r="J26" s="1277">
        <f t="shared" si="2"/>
        <v>116.85661740029265</v>
      </c>
      <c r="K26" s="1241"/>
    </row>
    <row r="27" spans="1:11" s="12" customFormat="1" ht="13.5" customHeight="1" thickBot="1" x14ac:dyDescent="0.3">
      <c r="A27" s="115"/>
      <c r="B27" s="410"/>
      <c r="C27" s="1278">
        <v>4130</v>
      </c>
      <c r="D27" s="1279" t="s">
        <v>144</v>
      </c>
      <c r="E27" s="1280">
        <v>14898.6</v>
      </c>
      <c r="F27" s="1280">
        <v>14898.6</v>
      </c>
      <c r="G27" s="1281">
        <f t="shared" si="0"/>
        <v>100</v>
      </c>
      <c r="H27" s="1282">
        <v>17410</v>
      </c>
      <c r="I27" s="1281">
        <f t="shared" si="1"/>
        <v>116.85661740029265</v>
      </c>
      <c r="J27" s="1283">
        <f t="shared" si="2"/>
        <v>116.85661740029265</v>
      </c>
      <c r="K27" s="1284"/>
    </row>
    <row r="28" spans="1:11" s="12" customFormat="1" ht="13.5" hidden="1" customHeight="1" x14ac:dyDescent="0.25">
      <c r="A28" s="160"/>
      <c r="B28" s="141"/>
      <c r="C28" s="891"/>
      <c r="D28" s="702" t="s">
        <v>128</v>
      </c>
      <c r="E28" s="949"/>
      <c r="F28" s="949"/>
      <c r="G28" s="895"/>
      <c r="H28" s="892"/>
      <c r="I28" s="895"/>
      <c r="J28" s="895"/>
      <c r="K28" s="893"/>
    </row>
    <row r="29" spans="1:11" s="12" customFormat="1" ht="68.25" hidden="1" customHeight="1" x14ac:dyDescent="0.2">
      <c r="A29" s="454"/>
      <c r="B29" s="457"/>
      <c r="C29" s="862">
        <v>2910</v>
      </c>
      <c r="D29" s="477" t="s">
        <v>226</v>
      </c>
      <c r="E29" s="478"/>
      <c r="F29" s="478"/>
      <c r="G29" s="479" t="e">
        <f t="shared" si="0"/>
        <v>#DIV/0!</v>
      </c>
      <c r="H29" s="327"/>
      <c r="I29" s="479" t="e">
        <f>SUM(H29/F29*100)</f>
        <v>#DIV/0!</v>
      </c>
      <c r="J29" s="846" t="e">
        <f>SUM(H29/E29*100)</f>
        <v>#DIV/0!</v>
      </c>
      <c r="K29" s="475"/>
    </row>
    <row r="30" spans="1:11" s="12" customFormat="1" ht="81.75" hidden="1" customHeight="1" x14ac:dyDescent="0.2">
      <c r="A30" s="160"/>
      <c r="B30" s="457"/>
      <c r="C30" s="862">
        <v>4560</v>
      </c>
      <c r="D30" s="477" t="s">
        <v>227</v>
      </c>
      <c r="E30" s="478"/>
      <c r="F30" s="478"/>
      <c r="G30" s="479" t="e">
        <f t="shared" si="0"/>
        <v>#DIV/0!</v>
      </c>
      <c r="H30" s="327"/>
      <c r="I30" s="479" t="e">
        <f>SUM(H30/F30*100)</f>
        <v>#DIV/0!</v>
      </c>
      <c r="J30" s="846" t="e">
        <f>SUM(H30/E30*100)</f>
        <v>#DIV/0!</v>
      </c>
      <c r="K30" s="475"/>
    </row>
    <row r="31" spans="1:11" ht="15" hidden="1" x14ac:dyDescent="0.25">
      <c r="A31" s="188"/>
      <c r="B31" s="198">
        <v>85195</v>
      </c>
      <c r="C31" s="198"/>
      <c r="D31" s="199" t="s">
        <v>65</v>
      </c>
      <c r="E31" s="401">
        <f>SUM(E32:E32)</f>
        <v>0</v>
      </c>
      <c r="F31" s="401">
        <f>SUM(F32:F32)</f>
        <v>0</v>
      </c>
      <c r="G31" s="895" t="e">
        <f t="shared" si="0"/>
        <v>#DIV/0!</v>
      </c>
      <c r="H31" s="194">
        <f>SUM(H32:H32)</f>
        <v>0</v>
      </c>
      <c r="I31" s="794" t="e">
        <f t="shared" ref="I31:I32" si="5">SUM(H31/F31*100)</f>
        <v>#DIV/0!</v>
      </c>
      <c r="J31" s="794" t="e">
        <f t="shared" ref="J31:J32" si="6">SUM(H31/E31*100)</f>
        <v>#DIV/0!</v>
      </c>
      <c r="K31" s="197"/>
    </row>
    <row r="32" spans="1:11" ht="76.5" hidden="1" customHeight="1" thickBot="1" x14ac:dyDescent="0.3">
      <c r="A32" s="218"/>
      <c r="B32" s="292"/>
      <c r="C32" s="382" t="s">
        <v>66</v>
      </c>
      <c r="D32" s="383" t="s">
        <v>67</v>
      </c>
      <c r="E32" s="384"/>
      <c r="F32" s="950"/>
      <c r="G32" s="479" t="e">
        <f t="shared" si="0"/>
        <v>#DIV/0!</v>
      </c>
      <c r="H32" s="789"/>
      <c r="I32" s="966" t="e">
        <f t="shared" si="5"/>
        <v>#DIV/0!</v>
      </c>
      <c r="J32" s="967" t="e">
        <f t="shared" si="6"/>
        <v>#DIV/0!</v>
      </c>
      <c r="K32" s="790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19"/>
  <sheetViews>
    <sheetView view="pageBreakPreview" topLeftCell="A78" zoomScale="115" zoomScaleNormal="100" zoomScaleSheetLayoutView="115" workbookViewId="0">
      <selection activeCell="F118" sqref="F118"/>
    </sheetView>
  </sheetViews>
  <sheetFormatPr defaultColWidth="9.140625" defaultRowHeight="12.75" x14ac:dyDescent="0.2"/>
  <cols>
    <col min="1" max="1" width="5.28515625" style="1" customWidth="1"/>
    <col min="2" max="2" width="8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7109375" style="1" customWidth="1"/>
    <col min="8" max="8" width="14.7109375" style="1" customWidth="1"/>
    <col min="9" max="10" width="9.7109375" style="1" customWidth="1"/>
    <col min="11" max="11" width="8.7109375" style="1" customWidth="1"/>
    <col min="12" max="16384" width="9.140625" style="1"/>
  </cols>
  <sheetData>
    <row r="1" spans="1:13" ht="15" x14ac:dyDescent="0.25">
      <c r="A1" s="43"/>
      <c r="B1" s="43"/>
      <c r="C1" s="44"/>
      <c r="D1" s="43"/>
      <c r="E1" s="43"/>
      <c r="F1" s="43"/>
      <c r="G1" s="43"/>
      <c r="H1" s="45"/>
      <c r="I1" s="43"/>
      <c r="J1" s="43"/>
      <c r="K1" s="43"/>
    </row>
    <row r="2" spans="1:13" ht="15" x14ac:dyDescent="0.25">
      <c r="A2" s="43"/>
      <c r="B2" s="43"/>
      <c r="C2" s="44"/>
      <c r="D2" s="43"/>
      <c r="E2" s="43"/>
      <c r="F2" s="43"/>
      <c r="G2" s="43"/>
      <c r="H2" s="45"/>
      <c r="I2" s="45"/>
      <c r="J2" s="45"/>
      <c r="K2" s="43"/>
    </row>
    <row r="3" spans="1:13" ht="15" x14ac:dyDescent="0.25">
      <c r="A3" s="43"/>
      <c r="B3" s="43"/>
      <c r="C3" s="44"/>
      <c r="D3" s="43"/>
      <c r="E3" s="43"/>
      <c r="F3" s="43"/>
      <c r="G3" s="43"/>
      <c r="H3" s="45"/>
      <c r="I3" s="43"/>
      <c r="J3" s="43"/>
      <c r="K3" s="43"/>
    </row>
    <row r="4" spans="1:13" ht="27.6" customHeight="1" x14ac:dyDescent="0.25">
      <c r="A4" s="43"/>
      <c r="B4" s="43"/>
      <c r="C4" s="44"/>
      <c r="D4" s="85" t="s">
        <v>288</v>
      </c>
      <c r="E4" s="85"/>
      <c r="F4" s="43"/>
      <c r="G4" s="43"/>
      <c r="H4" s="43"/>
      <c r="I4" s="43"/>
      <c r="J4" s="43"/>
      <c r="K4" s="43"/>
    </row>
    <row r="5" spans="1:13" ht="15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3" ht="15" x14ac:dyDescent="0.25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3" ht="15" x14ac:dyDescent="0.25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3" ht="15" x14ac:dyDescent="0.25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3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3" s="29" customFormat="1" ht="25.5" customHeight="1" thickTop="1" thickBot="1" x14ac:dyDescent="0.25">
      <c r="A10" s="367">
        <v>852</v>
      </c>
      <c r="B10" s="374"/>
      <c r="C10" s="368"/>
      <c r="D10" s="369" t="s">
        <v>147</v>
      </c>
      <c r="E10" s="37">
        <f>SUM(E14+E48+E50+E56+E84+E93+E76+E91)</f>
        <v>5479473</v>
      </c>
      <c r="F10" s="37">
        <f>SUM(F14+F48+F50+F56+F84+F93+F76+F91)</f>
        <v>5479473</v>
      </c>
      <c r="G10" s="82">
        <f t="shared" ref="G10:G105" si="0">SUM(F10/E10*100)</f>
        <v>100</v>
      </c>
      <c r="H10" s="37">
        <f>SUM(H14+H48+H50+H56+H84+H93+H76+H91)</f>
        <v>5169858</v>
      </c>
      <c r="I10" s="82">
        <f t="shared" ref="I10:I100" si="1">SUM(H10/F10*100)</f>
        <v>94.349547848853348</v>
      </c>
      <c r="J10" s="509">
        <f t="shared" ref="J10:J100" si="2">SUM(H10/E10*100)</f>
        <v>94.349547848853348</v>
      </c>
      <c r="K10" s="371"/>
      <c r="M10" s="30"/>
    </row>
    <row r="11" spans="1:13" ht="66.75" hidden="1" customHeight="1" x14ac:dyDescent="0.2">
      <c r="A11" s="254"/>
      <c r="B11" s="141"/>
      <c r="C11" s="265">
        <v>2830</v>
      </c>
      <c r="D11" s="324" t="s">
        <v>150</v>
      </c>
      <c r="E11" s="287"/>
      <c r="F11" s="287"/>
      <c r="G11" s="231" t="e">
        <f t="shared" si="0"/>
        <v>#DIV/0!</v>
      </c>
      <c r="H11" s="287"/>
      <c r="I11" s="231" t="e">
        <f t="shared" si="1"/>
        <v>#DIV/0!</v>
      </c>
      <c r="J11" s="231" t="e">
        <f t="shared" si="2"/>
        <v>#DIV/0!</v>
      </c>
      <c r="K11" s="232"/>
    </row>
    <row r="12" spans="1:13" ht="15" hidden="1" x14ac:dyDescent="0.2">
      <c r="A12" s="254"/>
      <c r="B12" s="141"/>
      <c r="C12" s="168">
        <v>4010</v>
      </c>
      <c r="D12" s="237" t="s">
        <v>39</v>
      </c>
      <c r="E12" s="176"/>
      <c r="F12" s="176"/>
      <c r="G12" s="171" t="e">
        <f t="shared" si="0"/>
        <v>#DIV/0!</v>
      </c>
      <c r="H12" s="176"/>
      <c r="I12" s="171" t="e">
        <f t="shared" si="1"/>
        <v>#DIV/0!</v>
      </c>
      <c r="J12" s="171" t="e">
        <f t="shared" si="2"/>
        <v>#DIV/0!</v>
      </c>
      <c r="K12" s="184"/>
    </row>
    <row r="13" spans="1:13" ht="15" hidden="1" x14ac:dyDescent="0.2">
      <c r="A13" s="254"/>
      <c r="B13" s="141"/>
      <c r="C13" s="168">
        <v>4110</v>
      </c>
      <c r="D13" s="237" t="s">
        <v>42</v>
      </c>
      <c r="E13" s="176"/>
      <c r="F13" s="176"/>
      <c r="G13" s="171" t="e">
        <f t="shared" si="0"/>
        <v>#DIV/0!</v>
      </c>
      <c r="H13" s="176"/>
      <c r="I13" s="171" t="e">
        <f t="shared" si="1"/>
        <v>#DIV/0!</v>
      </c>
      <c r="J13" s="171" t="e">
        <f t="shared" si="2"/>
        <v>#DIV/0!</v>
      </c>
      <c r="K13" s="184"/>
    </row>
    <row r="14" spans="1:13" ht="15" customHeight="1" x14ac:dyDescent="0.2">
      <c r="A14" s="254"/>
      <c r="B14" s="203">
        <v>85202</v>
      </c>
      <c r="C14" s="203"/>
      <c r="D14" s="106" t="s">
        <v>151</v>
      </c>
      <c r="E14" s="130">
        <f>SUM(E15+E46)</f>
        <v>3692595</v>
      </c>
      <c r="F14" s="130">
        <f>SUM(F15+F46)</f>
        <v>3692595</v>
      </c>
      <c r="G14" s="131">
        <f t="shared" si="0"/>
        <v>100</v>
      </c>
      <c r="H14" s="130">
        <f>SUM(H15+H46)</f>
        <v>3695296</v>
      </c>
      <c r="I14" s="133">
        <f t="shared" si="1"/>
        <v>100.07314639162973</v>
      </c>
      <c r="J14" s="134">
        <f t="shared" si="2"/>
        <v>100.07314639162973</v>
      </c>
      <c r="K14" s="201"/>
    </row>
    <row r="15" spans="1:13" ht="15" customHeight="1" x14ac:dyDescent="0.2">
      <c r="A15" s="254"/>
      <c r="B15" s="81"/>
      <c r="C15" s="203"/>
      <c r="D15" s="106" t="s">
        <v>152</v>
      </c>
      <c r="E15" s="130">
        <f>SUM(E16:E45)</f>
        <v>3692595</v>
      </c>
      <c r="F15" s="130">
        <f>SUM(F16:F45)</f>
        <v>3692595</v>
      </c>
      <c r="G15" s="131">
        <f t="shared" si="0"/>
        <v>100</v>
      </c>
      <c r="H15" s="130">
        <f>SUM(H16:H45)</f>
        <v>3695296</v>
      </c>
      <c r="I15" s="133">
        <f t="shared" si="1"/>
        <v>100.07314639162973</v>
      </c>
      <c r="J15" s="134">
        <f t="shared" si="2"/>
        <v>100.07314639162973</v>
      </c>
      <c r="K15" s="201"/>
    </row>
    <row r="16" spans="1:13" ht="12.75" customHeight="1" x14ac:dyDescent="0.2">
      <c r="A16" s="254"/>
      <c r="B16" s="81"/>
      <c r="C16" s="1071">
        <v>3020</v>
      </c>
      <c r="D16" s="1428" t="s">
        <v>37</v>
      </c>
      <c r="E16" s="1550">
        <v>10906</v>
      </c>
      <c r="F16" s="1550">
        <v>10906</v>
      </c>
      <c r="G16" s="1551">
        <f t="shared" si="0"/>
        <v>100</v>
      </c>
      <c r="H16" s="1073">
        <v>24666</v>
      </c>
      <c r="I16" s="1072">
        <f t="shared" si="1"/>
        <v>226.16908123968454</v>
      </c>
      <c r="J16" s="958">
        <f t="shared" si="2"/>
        <v>226.16908123968454</v>
      </c>
      <c r="K16" s="1126"/>
    </row>
    <row r="17" spans="1:12" ht="12.75" customHeight="1" x14ac:dyDescent="0.2">
      <c r="A17" s="254"/>
      <c r="B17" s="145"/>
      <c r="C17" s="168">
        <v>4010</v>
      </c>
      <c r="D17" s="237" t="s">
        <v>39</v>
      </c>
      <c r="E17" s="170">
        <v>2213354</v>
      </c>
      <c r="F17" s="170">
        <v>2213354</v>
      </c>
      <c r="G17" s="171">
        <f t="shared" si="0"/>
        <v>100</v>
      </c>
      <c r="H17" s="170">
        <v>2263291</v>
      </c>
      <c r="I17" s="171">
        <f t="shared" si="1"/>
        <v>102.25616869240078</v>
      </c>
      <c r="J17" s="172">
        <f t="shared" si="2"/>
        <v>102.25616869240078</v>
      </c>
      <c r="K17" s="173"/>
    </row>
    <row r="18" spans="1:12" ht="15" x14ac:dyDescent="0.2">
      <c r="A18" s="254"/>
      <c r="B18" s="145"/>
      <c r="C18" s="168">
        <v>4040</v>
      </c>
      <c r="D18" s="237" t="s">
        <v>41</v>
      </c>
      <c r="E18" s="170">
        <v>126630</v>
      </c>
      <c r="F18" s="170">
        <v>126630</v>
      </c>
      <c r="G18" s="171">
        <f t="shared" si="0"/>
        <v>100</v>
      </c>
      <c r="H18" s="170">
        <v>160506</v>
      </c>
      <c r="I18" s="171">
        <f t="shared" si="1"/>
        <v>126.75195451314853</v>
      </c>
      <c r="J18" s="172">
        <f t="shared" si="2"/>
        <v>126.75195451314853</v>
      </c>
      <c r="K18" s="173"/>
    </row>
    <row r="19" spans="1:12" ht="15" x14ac:dyDescent="0.2">
      <c r="A19" s="254"/>
      <c r="B19" s="145"/>
      <c r="C19" s="168">
        <v>4110</v>
      </c>
      <c r="D19" s="237" t="s">
        <v>42</v>
      </c>
      <c r="E19" s="170">
        <v>382667</v>
      </c>
      <c r="F19" s="170">
        <v>382667</v>
      </c>
      <c r="G19" s="171">
        <f t="shared" si="0"/>
        <v>100</v>
      </c>
      <c r="H19" s="170">
        <v>399933</v>
      </c>
      <c r="I19" s="171">
        <f t="shared" si="1"/>
        <v>104.51201697559497</v>
      </c>
      <c r="J19" s="172">
        <f t="shared" si="2"/>
        <v>104.51201697559497</v>
      </c>
      <c r="K19" s="173"/>
    </row>
    <row r="20" spans="1:12" ht="30" x14ac:dyDescent="0.2">
      <c r="A20" s="254"/>
      <c r="B20" s="145"/>
      <c r="C20" s="168">
        <v>4120</v>
      </c>
      <c r="D20" s="169" t="s">
        <v>270</v>
      </c>
      <c r="E20" s="170">
        <v>41558</v>
      </c>
      <c r="F20" s="170">
        <v>41558</v>
      </c>
      <c r="G20" s="171">
        <f t="shared" si="0"/>
        <v>100</v>
      </c>
      <c r="H20" s="170">
        <v>42981</v>
      </c>
      <c r="I20" s="171">
        <f t="shared" si="1"/>
        <v>103.42413013138265</v>
      </c>
      <c r="J20" s="172">
        <f t="shared" si="2"/>
        <v>103.42413013138265</v>
      </c>
      <c r="K20" s="173"/>
    </row>
    <row r="21" spans="1:12" ht="15" x14ac:dyDescent="0.2">
      <c r="A21" s="254"/>
      <c r="B21" s="145"/>
      <c r="C21" s="912">
        <v>4170</v>
      </c>
      <c r="D21" s="398" t="s">
        <v>190</v>
      </c>
      <c r="E21" s="913">
        <v>10680</v>
      </c>
      <c r="F21" s="913">
        <v>10680</v>
      </c>
      <c r="G21" s="914">
        <f t="shared" si="0"/>
        <v>100</v>
      </c>
      <c r="H21" s="913">
        <v>5600</v>
      </c>
      <c r="I21" s="914">
        <f t="shared" si="1"/>
        <v>52.434456928838948</v>
      </c>
      <c r="J21" s="1552">
        <f t="shared" si="2"/>
        <v>52.434456928838948</v>
      </c>
      <c r="K21" s="1553"/>
    </row>
    <row r="22" spans="1:12" ht="15" x14ac:dyDescent="0.2">
      <c r="A22" s="254"/>
      <c r="B22" s="145"/>
      <c r="C22" s="168">
        <v>4210</v>
      </c>
      <c r="D22" s="237" t="s">
        <v>31</v>
      </c>
      <c r="E22" s="170">
        <v>160931</v>
      </c>
      <c r="F22" s="170">
        <v>160931</v>
      </c>
      <c r="G22" s="171">
        <f t="shared" si="0"/>
        <v>100</v>
      </c>
      <c r="H22" s="170">
        <v>139490</v>
      </c>
      <c r="I22" s="171">
        <f t="shared" si="1"/>
        <v>86.676898795135799</v>
      </c>
      <c r="J22" s="172">
        <f t="shared" si="2"/>
        <v>86.676898795135799</v>
      </c>
      <c r="K22" s="173"/>
    </row>
    <row r="23" spans="1:12" ht="15" x14ac:dyDescent="0.2">
      <c r="A23" s="254"/>
      <c r="B23" s="145"/>
      <c r="C23" s="168">
        <v>4220</v>
      </c>
      <c r="D23" s="237" t="s">
        <v>149</v>
      </c>
      <c r="E23" s="170">
        <v>216352</v>
      </c>
      <c r="F23" s="170">
        <v>216352</v>
      </c>
      <c r="G23" s="171">
        <f t="shared" si="0"/>
        <v>100</v>
      </c>
      <c r="H23" s="170">
        <v>270504</v>
      </c>
      <c r="I23" s="171">
        <f t="shared" si="1"/>
        <v>125.02958142286644</v>
      </c>
      <c r="J23" s="172">
        <f t="shared" si="2"/>
        <v>125.02958142286644</v>
      </c>
      <c r="K23" s="173"/>
    </row>
    <row r="24" spans="1:12" ht="30" x14ac:dyDescent="0.2">
      <c r="A24" s="254"/>
      <c r="B24" s="145"/>
      <c r="C24" s="335">
        <v>4230</v>
      </c>
      <c r="D24" s="169" t="s">
        <v>95</v>
      </c>
      <c r="E24" s="170">
        <v>24308</v>
      </c>
      <c r="F24" s="170">
        <v>24308</v>
      </c>
      <c r="G24" s="171">
        <f t="shared" si="0"/>
        <v>100</v>
      </c>
      <c r="H24" s="170">
        <v>16852</v>
      </c>
      <c r="I24" s="171">
        <f t="shared" si="1"/>
        <v>69.326970544676641</v>
      </c>
      <c r="J24" s="172">
        <f t="shared" si="2"/>
        <v>69.326970544676641</v>
      </c>
      <c r="K24" s="173"/>
      <c r="L24" s="4"/>
    </row>
    <row r="25" spans="1:12" ht="15" x14ac:dyDescent="0.2">
      <c r="A25" s="254"/>
      <c r="B25" s="145"/>
      <c r="C25" s="168">
        <v>4260</v>
      </c>
      <c r="D25" s="237" t="s">
        <v>46</v>
      </c>
      <c r="E25" s="170">
        <v>90399</v>
      </c>
      <c r="F25" s="170">
        <v>90399</v>
      </c>
      <c r="G25" s="171">
        <f t="shared" si="0"/>
        <v>100</v>
      </c>
      <c r="H25" s="170">
        <v>92920</v>
      </c>
      <c r="I25" s="171">
        <f t="shared" si="1"/>
        <v>102.78874766313785</v>
      </c>
      <c r="J25" s="172">
        <f t="shared" si="2"/>
        <v>102.78874766313785</v>
      </c>
      <c r="K25" s="173"/>
    </row>
    <row r="26" spans="1:12" ht="15" x14ac:dyDescent="0.2">
      <c r="A26" s="254"/>
      <c r="B26" s="145"/>
      <c r="C26" s="168">
        <v>4270</v>
      </c>
      <c r="D26" s="237" t="s">
        <v>47</v>
      </c>
      <c r="E26" s="170">
        <v>17753</v>
      </c>
      <c r="F26" s="170">
        <v>17753</v>
      </c>
      <c r="G26" s="171">
        <f t="shared" si="0"/>
        <v>100</v>
      </c>
      <c r="H26" s="170">
        <v>14898</v>
      </c>
      <c r="I26" s="171">
        <f t="shared" si="1"/>
        <v>83.91821100659044</v>
      </c>
      <c r="J26" s="172">
        <f t="shared" si="2"/>
        <v>83.91821100659044</v>
      </c>
      <c r="K26" s="173"/>
    </row>
    <row r="27" spans="1:12" ht="15" x14ac:dyDescent="0.2">
      <c r="A27" s="254"/>
      <c r="B27" s="145"/>
      <c r="C27" s="168">
        <v>4280</v>
      </c>
      <c r="D27" s="237" t="s">
        <v>48</v>
      </c>
      <c r="E27" s="170">
        <v>23400</v>
      </c>
      <c r="F27" s="170">
        <v>23400</v>
      </c>
      <c r="G27" s="171">
        <f t="shared" si="0"/>
        <v>100</v>
      </c>
      <c r="H27" s="170">
        <v>23650</v>
      </c>
      <c r="I27" s="171">
        <f t="shared" si="1"/>
        <v>101.06837606837607</v>
      </c>
      <c r="J27" s="172">
        <f t="shared" si="2"/>
        <v>101.06837606837607</v>
      </c>
      <c r="K27" s="173"/>
    </row>
    <row r="28" spans="1:12" ht="15" x14ac:dyDescent="0.2">
      <c r="A28" s="254"/>
      <c r="B28" s="145"/>
      <c r="C28" s="168">
        <v>4300</v>
      </c>
      <c r="D28" s="237" t="s">
        <v>22</v>
      </c>
      <c r="E28" s="170">
        <v>55772</v>
      </c>
      <c r="F28" s="170">
        <v>55772</v>
      </c>
      <c r="G28" s="171">
        <f t="shared" si="0"/>
        <v>100</v>
      </c>
      <c r="H28" s="170">
        <v>58882</v>
      </c>
      <c r="I28" s="171">
        <f t="shared" si="1"/>
        <v>105.57627483324966</v>
      </c>
      <c r="J28" s="172">
        <f t="shared" si="2"/>
        <v>105.57627483324966</v>
      </c>
      <c r="K28" s="173"/>
    </row>
    <row r="29" spans="1:12" ht="15" x14ac:dyDescent="0.2">
      <c r="A29" s="254"/>
      <c r="B29" s="145"/>
      <c r="C29" s="168">
        <v>4360</v>
      </c>
      <c r="D29" s="732" t="s">
        <v>217</v>
      </c>
      <c r="E29" s="170">
        <v>4556</v>
      </c>
      <c r="F29" s="170">
        <v>4556</v>
      </c>
      <c r="G29" s="171">
        <f t="shared" si="0"/>
        <v>100</v>
      </c>
      <c r="H29" s="170">
        <v>4556</v>
      </c>
      <c r="I29" s="171">
        <f t="shared" si="1"/>
        <v>100</v>
      </c>
      <c r="J29" s="172">
        <f t="shared" si="2"/>
        <v>100</v>
      </c>
      <c r="K29" s="173"/>
    </row>
    <row r="30" spans="1:12" ht="52.5" hidden="1" customHeight="1" x14ac:dyDescent="0.2">
      <c r="A30" s="254"/>
      <c r="B30" s="145"/>
      <c r="C30" s="168">
        <v>4360</v>
      </c>
      <c r="D30" s="175" t="s">
        <v>50</v>
      </c>
      <c r="E30" s="170"/>
      <c r="F30" s="170"/>
      <c r="G30" s="171" t="e">
        <f t="shared" si="0"/>
        <v>#DIV/0!</v>
      </c>
      <c r="H30" s="170"/>
      <c r="I30" s="171" t="e">
        <f t="shared" si="1"/>
        <v>#DIV/0!</v>
      </c>
      <c r="J30" s="172" t="e">
        <f t="shared" si="2"/>
        <v>#DIV/0!</v>
      </c>
      <c r="K30" s="173"/>
    </row>
    <row r="31" spans="1:12" ht="36" hidden="1" customHeight="1" x14ac:dyDescent="0.2">
      <c r="A31" s="254"/>
      <c r="B31" s="145"/>
      <c r="C31" s="335">
        <v>4390</v>
      </c>
      <c r="D31" s="175" t="s">
        <v>52</v>
      </c>
      <c r="E31" s="170"/>
      <c r="F31" s="170"/>
      <c r="G31" s="171" t="e">
        <f t="shared" si="0"/>
        <v>#DIV/0!</v>
      </c>
      <c r="H31" s="170"/>
      <c r="I31" s="171" t="e">
        <f t="shared" si="1"/>
        <v>#DIV/0!</v>
      </c>
      <c r="J31" s="172" t="e">
        <f t="shared" si="2"/>
        <v>#DIV/0!</v>
      </c>
      <c r="K31" s="173"/>
    </row>
    <row r="32" spans="1:12" ht="31.5" hidden="1" customHeight="1" x14ac:dyDescent="0.2">
      <c r="A32" s="254"/>
      <c r="B32" s="145"/>
      <c r="C32" s="335">
        <v>4390</v>
      </c>
      <c r="D32" s="175" t="s">
        <v>52</v>
      </c>
      <c r="E32" s="170"/>
      <c r="F32" s="170"/>
      <c r="G32" s="171" t="e">
        <f t="shared" si="0"/>
        <v>#DIV/0!</v>
      </c>
      <c r="H32" s="170"/>
      <c r="I32" s="171"/>
      <c r="J32" s="172"/>
      <c r="K32" s="173"/>
    </row>
    <row r="33" spans="1:11" ht="15" x14ac:dyDescent="0.2">
      <c r="A33" s="254"/>
      <c r="B33" s="1915"/>
      <c r="C33" s="1746">
        <v>4410</v>
      </c>
      <c r="D33" s="1714" t="s">
        <v>54</v>
      </c>
      <c r="E33" s="1797">
        <v>500</v>
      </c>
      <c r="F33" s="1797">
        <v>500</v>
      </c>
      <c r="G33" s="1747">
        <f t="shared" si="0"/>
        <v>100</v>
      </c>
      <c r="H33" s="1797">
        <v>500</v>
      </c>
      <c r="I33" s="1747">
        <f t="shared" si="1"/>
        <v>100</v>
      </c>
      <c r="J33" s="1798">
        <f t="shared" si="2"/>
        <v>100</v>
      </c>
      <c r="K33" s="1748"/>
    </row>
    <row r="34" spans="1:11" ht="15" x14ac:dyDescent="0.2">
      <c r="A34" s="254"/>
      <c r="B34" s="1915"/>
      <c r="C34" s="1746">
        <v>4430</v>
      </c>
      <c r="D34" s="1714" t="s">
        <v>85</v>
      </c>
      <c r="E34" s="1797">
        <v>2986</v>
      </c>
      <c r="F34" s="1797">
        <v>2986</v>
      </c>
      <c r="G34" s="1747">
        <f t="shared" si="0"/>
        <v>100</v>
      </c>
      <c r="H34" s="1797">
        <v>2986</v>
      </c>
      <c r="I34" s="1747">
        <f t="shared" si="1"/>
        <v>100</v>
      </c>
      <c r="J34" s="1798">
        <f t="shared" si="2"/>
        <v>100</v>
      </c>
      <c r="K34" s="1748"/>
    </row>
    <row r="35" spans="1:11" ht="15" x14ac:dyDescent="0.2">
      <c r="A35" s="254"/>
      <c r="B35" s="1915"/>
      <c r="C35" s="1746">
        <v>4440</v>
      </c>
      <c r="D35" s="1714" t="s">
        <v>55</v>
      </c>
      <c r="E35" s="1797">
        <v>105418</v>
      </c>
      <c r="F35" s="1797">
        <v>105418</v>
      </c>
      <c r="G35" s="1747">
        <f t="shared" si="0"/>
        <v>100</v>
      </c>
      <c r="H35" s="1797">
        <v>105676</v>
      </c>
      <c r="I35" s="1747">
        <f t="shared" si="1"/>
        <v>100.24473998747843</v>
      </c>
      <c r="J35" s="1798">
        <f t="shared" si="2"/>
        <v>100.24473998747843</v>
      </c>
      <c r="K35" s="1748"/>
    </row>
    <row r="36" spans="1:11" ht="15" x14ac:dyDescent="0.2">
      <c r="A36" s="499"/>
      <c r="B36" s="2118"/>
      <c r="C36" s="1815">
        <v>4480</v>
      </c>
      <c r="D36" s="1807" t="s">
        <v>56</v>
      </c>
      <c r="E36" s="1816">
        <v>4080</v>
      </c>
      <c r="F36" s="1816">
        <v>4080</v>
      </c>
      <c r="G36" s="1808">
        <f t="shared" si="0"/>
        <v>100</v>
      </c>
      <c r="H36" s="1816">
        <v>4080</v>
      </c>
      <c r="I36" s="1808">
        <f t="shared" si="1"/>
        <v>100</v>
      </c>
      <c r="J36" s="1941">
        <f t="shared" si="2"/>
        <v>100</v>
      </c>
      <c r="K36" s="1817"/>
    </row>
    <row r="37" spans="1:11" ht="15" x14ac:dyDescent="0.2">
      <c r="A37" s="254"/>
      <c r="B37" s="1915"/>
      <c r="C37" s="1621">
        <v>4510</v>
      </c>
      <c r="D37" s="2201" t="s">
        <v>191</v>
      </c>
      <c r="E37" s="1623">
        <v>820</v>
      </c>
      <c r="F37" s="1623">
        <v>820</v>
      </c>
      <c r="G37" s="2202">
        <f t="shared" si="0"/>
        <v>100</v>
      </c>
      <c r="H37" s="1623">
        <v>820</v>
      </c>
      <c r="I37" s="2202">
        <f t="shared" si="1"/>
        <v>100</v>
      </c>
      <c r="J37" s="2203">
        <f t="shared" si="2"/>
        <v>100</v>
      </c>
      <c r="K37" s="2204"/>
    </row>
    <row r="38" spans="1:11" ht="33.75" customHeight="1" x14ac:dyDescent="0.2">
      <c r="A38" s="254"/>
      <c r="B38" s="145"/>
      <c r="C38" s="168">
        <v>4520</v>
      </c>
      <c r="D38" s="169" t="s">
        <v>58</v>
      </c>
      <c r="E38" s="170">
        <v>3</v>
      </c>
      <c r="F38" s="170">
        <v>3</v>
      </c>
      <c r="G38" s="171">
        <f t="shared" si="0"/>
        <v>100</v>
      </c>
      <c r="H38" s="170">
        <v>3</v>
      </c>
      <c r="I38" s="171">
        <f t="shared" si="1"/>
        <v>100</v>
      </c>
      <c r="J38" s="172">
        <f t="shared" si="2"/>
        <v>100</v>
      </c>
      <c r="K38" s="173"/>
    </row>
    <row r="39" spans="1:11" ht="33.75" hidden="1" customHeight="1" x14ac:dyDescent="0.2">
      <c r="A39" s="254"/>
      <c r="B39" s="145"/>
      <c r="C39" s="168">
        <v>4530</v>
      </c>
      <c r="D39" s="169" t="s">
        <v>186</v>
      </c>
      <c r="E39" s="170"/>
      <c r="F39" s="170"/>
      <c r="G39" s="171" t="e">
        <f t="shared" si="0"/>
        <v>#DIV/0!</v>
      </c>
      <c r="H39" s="170"/>
      <c r="I39" s="171" t="e">
        <f t="shared" si="1"/>
        <v>#DIV/0!</v>
      </c>
      <c r="J39" s="172" t="e">
        <f t="shared" si="2"/>
        <v>#DIV/0!</v>
      </c>
      <c r="K39" s="173"/>
    </row>
    <row r="40" spans="1:11" ht="12.75" hidden="1" customHeight="1" x14ac:dyDescent="0.2">
      <c r="A40" s="254"/>
      <c r="B40" s="145"/>
      <c r="C40" s="168">
        <v>4610</v>
      </c>
      <c r="D40" s="237" t="s">
        <v>87</v>
      </c>
      <c r="E40" s="170"/>
      <c r="F40" s="170"/>
      <c r="G40" s="171" t="e">
        <f t="shared" si="0"/>
        <v>#DIV/0!</v>
      </c>
      <c r="H40" s="170"/>
      <c r="I40" s="171" t="e">
        <f t="shared" si="1"/>
        <v>#DIV/0!</v>
      </c>
      <c r="J40" s="172" t="e">
        <f t="shared" si="2"/>
        <v>#DIV/0!</v>
      </c>
      <c r="K40" s="173"/>
    </row>
    <row r="41" spans="1:11" ht="30" x14ac:dyDescent="0.2">
      <c r="A41" s="254"/>
      <c r="B41" s="145"/>
      <c r="C41" s="168">
        <v>4700</v>
      </c>
      <c r="D41" s="169" t="s">
        <v>60</v>
      </c>
      <c r="E41" s="170">
        <v>5350</v>
      </c>
      <c r="F41" s="170">
        <v>5350</v>
      </c>
      <c r="G41" s="171">
        <f t="shared" si="0"/>
        <v>100</v>
      </c>
      <c r="H41" s="170">
        <v>5350</v>
      </c>
      <c r="I41" s="171">
        <f t="shared" si="1"/>
        <v>100</v>
      </c>
      <c r="J41" s="172">
        <f t="shared" si="2"/>
        <v>100</v>
      </c>
      <c r="K41" s="173"/>
    </row>
    <row r="42" spans="1:11" ht="25.5" customHeight="1" x14ac:dyDescent="0.25">
      <c r="A42" s="254"/>
      <c r="B42" s="145"/>
      <c r="C42" s="1746">
        <v>4710</v>
      </c>
      <c r="D42" s="1317" t="s">
        <v>298</v>
      </c>
      <c r="E42" s="1797"/>
      <c r="F42" s="1797"/>
      <c r="G42" s="1747"/>
      <c r="H42" s="1797">
        <v>34369</v>
      </c>
      <c r="I42" s="1747"/>
      <c r="J42" s="1798"/>
      <c r="K42" s="1748"/>
    </row>
    <row r="43" spans="1:11" ht="12.75" customHeight="1" x14ac:dyDescent="0.2">
      <c r="A43" s="254"/>
      <c r="B43" s="145"/>
      <c r="C43" s="168">
        <v>4780</v>
      </c>
      <c r="D43" s="395" t="s">
        <v>127</v>
      </c>
      <c r="E43" s="170">
        <v>21921</v>
      </c>
      <c r="F43" s="170">
        <v>21921</v>
      </c>
      <c r="G43" s="171">
        <f t="shared" si="0"/>
        <v>100</v>
      </c>
      <c r="H43" s="170">
        <v>22783</v>
      </c>
      <c r="I43" s="171">
        <f t="shared" si="1"/>
        <v>103.93230235846904</v>
      </c>
      <c r="J43" s="171">
        <f t="shared" si="2"/>
        <v>103.93230235846904</v>
      </c>
      <c r="K43" s="173"/>
    </row>
    <row r="44" spans="1:11" ht="28.5" customHeight="1" x14ac:dyDescent="0.2">
      <c r="A44" s="254"/>
      <c r="B44" s="145"/>
      <c r="C44" s="168">
        <v>6050</v>
      </c>
      <c r="D44" s="169" t="s">
        <v>61</v>
      </c>
      <c r="E44" s="170">
        <v>25350</v>
      </c>
      <c r="F44" s="170">
        <v>25350</v>
      </c>
      <c r="G44" s="171">
        <f t="shared" si="0"/>
        <v>100</v>
      </c>
      <c r="H44" s="170"/>
      <c r="I44" s="698">
        <f t="shared" si="1"/>
        <v>0</v>
      </c>
      <c r="J44" s="698">
        <f t="shared" si="2"/>
        <v>0</v>
      </c>
      <c r="K44" s="173"/>
    </row>
    <row r="45" spans="1:11" ht="28.5" customHeight="1" x14ac:dyDescent="0.2">
      <c r="A45" s="254"/>
      <c r="B45" s="1065"/>
      <c r="C45" s="459">
        <v>6060</v>
      </c>
      <c r="D45" s="482" t="s">
        <v>62</v>
      </c>
      <c r="E45" s="496">
        <v>146901</v>
      </c>
      <c r="F45" s="496">
        <v>146901</v>
      </c>
      <c r="G45" s="461">
        <f t="shared" si="0"/>
        <v>100</v>
      </c>
      <c r="H45" s="496"/>
      <c r="I45" s="1166"/>
      <c r="J45" s="1166">
        <f t="shared" si="2"/>
        <v>0</v>
      </c>
      <c r="K45" s="462"/>
    </row>
    <row r="46" spans="1:11" ht="12.75" hidden="1" customHeight="1" x14ac:dyDescent="0.2">
      <c r="A46" s="254"/>
      <c r="B46" s="145"/>
      <c r="C46" s="1127"/>
      <c r="D46" s="1151" t="s">
        <v>128</v>
      </c>
      <c r="E46" s="1160">
        <f>SUM(E47:E47)</f>
        <v>0</v>
      </c>
      <c r="F46" s="1160">
        <f>SUM(F47:F47)</f>
        <v>0</v>
      </c>
      <c r="G46" s="1140" t="e">
        <f t="shared" si="0"/>
        <v>#DIV/0!</v>
      </c>
      <c r="H46" s="1160">
        <f>SUM(H47:H47)</f>
        <v>0</v>
      </c>
      <c r="I46" s="1140" t="e">
        <f t="shared" si="1"/>
        <v>#DIV/0!</v>
      </c>
      <c r="J46" s="1140" t="e">
        <f t="shared" si="2"/>
        <v>#DIV/0!</v>
      </c>
      <c r="K46" s="1031"/>
    </row>
    <row r="47" spans="1:11" ht="12.75" hidden="1" customHeight="1" x14ac:dyDescent="0.2">
      <c r="A47" s="254"/>
      <c r="B47" s="145"/>
      <c r="C47" s="265">
        <v>4110</v>
      </c>
      <c r="D47" s="266" t="s">
        <v>42</v>
      </c>
      <c r="E47" s="282"/>
      <c r="F47" s="282"/>
      <c r="G47" s="1053" t="e">
        <f t="shared" si="0"/>
        <v>#DIV/0!</v>
      </c>
      <c r="H47" s="282"/>
      <c r="I47" s="1053" t="e">
        <f t="shared" si="1"/>
        <v>#DIV/0!</v>
      </c>
      <c r="J47" s="1053" t="e">
        <f t="shared" si="2"/>
        <v>#DIV/0!</v>
      </c>
      <c r="K47" s="1055"/>
    </row>
    <row r="48" spans="1:11" ht="15" customHeight="1" x14ac:dyDescent="0.2">
      <c r="A48" s="254"/>
      <c r="B48" s="129">
        <v>85203</v>
      </c>
      <c r="C48" s="154"/>
      <c r="D48" s="271" t="s">
        <v>153</v>
      </c>
      <c r="E48" s="132">
        <f>SUM(E49:E49)</f>
        <v>675063</v>
      </c>
      <c r="F48" s="132">
        <f>SUM(F49:F49)</f>
        <v>675063</v>
      </c>
      <c r="G48" s="133">
        <f t="shared" si="0"/>
        <v>100</v>
      </c>
      <c r="H48" s="132">
        <f>SUM(H49:H49)</f>
        <v>674332</v>
      </c>
      <c r="I48" s="133">
        <f t="shared" si="1"/>
        <v>99.891713810414728</v>
      </c>
      <c r="J48" s="133">
        <f t="shared" si="2"/>
        <v>99.891713810414728</v>
      </c>
      <c r="K48" s="201"/>
    </row>
    <row r="49" spans="1:11" ht="52.9" customHeight="1" x14ac:dyDescent="0.2">
      <c r="A49" s="254"/>
      <c r="B49" s="1640"/>
      <c r="C49" s="1641">
        <v>2830</v>
      </c>
      <c r="D49" s="1642" t="s">
        <v>150</v>
      </c>
      <c r="E49" s="1640">
        <v>675063</v>
      </c>
      <c r="F49" s="1640">
        <v>675063</v>
      </c>
      <c r="G49" s="1643">
        <f t="shared" si="0"/>
        <v>100</v>
      </c>
      <c r="H49" s="1640">
        <v>674332</v>
      </c>
      <c r="I49" s="1643">
        <f t="shared" si="1"/>
        <v>99.891713810414728</v>
      </c>
      <c r="J49" s="1644">
        <f t="shared" si="2"/>
        <v>99.891713810414728</v>
      </c>
      <c r="K49" s="1645"/>
    </row>
    <row r="50" spans="1:11" ht="28.5" x14ac:dyDescent="0.2">
      <c r="A50" s="254"/>
      <c r="B50" s="198">
        <v>85205</v>
      </c>
      <c r="C50" s="927"/>
      <c r="D50" s="465" t="s">
        <v>156</v>
      </c>
      <c r="E50" s="728">
        <f>SUM(E51:E55)</f>
        <v>12460</v>
      </c>
      <c r="F50" s="728">
        <f>SUM(F51:F55)</f>
        <v>12460</v>
      </c>
      <c r="G50" s="193">
        <f t="shared" si="0"/>
        <v>100</v>
      </c>
      <c r="H50" s="194">
        <f>SUM(H51:H55)</f>
        <v>4000</v>
      </c>
      <c r="I50" s="195">
        <f t="shared" ref="I50:I55" si="3">SUM(H50/F50*100)</f>
        <v>32.102728731942214</v>
      </c>
      <c r="J50" s="195">
        <f t="shared" ref="J50:J55" si="4">SUM(H50/E50*100)</f>
        <v>32.102728731942214</v>
      </c>
      <c r="K50" s="197"/>
    </row>
    <row r="51" spans="1:11" ht="15" x14ac:dyDescent="0.2">
      <c r="A51" s="254"/>
      <c r="B51" s="81"/>
      <c r="C51" s="480">
        <v>3030</v>
      </c>
      <c r="D51" s="227" t="s">
        <v>253</v>
      </c>
      <c r="E51" s="494">
        <v>1000</v>
      </c>
      <c r="F51" s="494">
        <v>1000</v>
      </c>
      <c r="G51" s="495">
        <f t="shared" si="0"/>
        <v>100</v>
      </c>
      <c r="H51" s="277"/>
      <c r="I51" s="1554">
        <f t="shared" si="3"/>
        <v>0</v>
      </c>
      <c r="J51" s="1554">
        <f t="shared" si="4"/>
        <v>0</v>
      </c>
      <c r="K51" s="380"/>
    </row>
    <row r="52" spans="1:11" ht="15" x14ac:dyDescent="0.2">
      <c r="A52" s="254"/>
      <c r="B52" s="81"/>
      <c r="C52" s="481">
        <v>4110</v>
      </c>
      <c r="D52" s="237" t="s">
        <v>42</v>
      </c>
      <c r="E52" s="441">
        <v>72</v>
      </c>
      <c r="F52" s="441">
        <v>72</v>
      </c>
      <c r="G52" s="209">
        <f t="shared" si="0"/>
        <v>100</v>
      </c>
      <c r="H52" s="170"/>
      <c r="I52" s="698">
        <f t="shared" si="3"/>
        <v>0</v>
      </c>
      <c r="J52" s="698">
        <f t="shared" si="4"/>
        <v>0</v>
      </c>
      <c r="K52" s="269"/>
    </row>
    <row r="53" spans="1:11" ht="15" x14ac:dyDescent="0.2">
      <c r="A53" s="254"/>
      <c r="B53" s="81"/>
      <c r="C53" s="481">
        <v>4120</v>
      </c>
      <c r="D53" s="237" t="s">
        <v>43</v>
      </c>
      <c r="E53" s="441">
        <v>10</v>
      </c>
      <c r="F53" s="441">
        <v>10</v>
      </c>
      <c r="G53" s="209">
        <f t="shared" si="0"/>
        <v>100</v>
      </c>
      <c r="H53" s="170"/>
      <c r="I53" s="698">
        <f t="shared" ref="I53" si="5">SUM(H53/F53*100)</f>
        <v>0</v>
      </c>
      <c r="J53" s="698">
        <f t="shared" ref="J53" si="6">SUM(H53/E53*100)</f>
        <v>0</v>
      </c>
      <c r="K53" s="269"/>
    </row>
    <row r="54" spans="1:11" ht="15" x14ac:dyDescent="0.2">
      <c r="A54" s="254"/>
      <c r="B54" s="81"/>
      <c r="C54" s="481">
        <v>4170</v>
      </c>
      <c r="D54" s="237" t="s">
        <v>45</v>
      </c>
      <c r="E54" s="441">
        <v>7378</v>
      </c>
      <c r="F54" s="441">
        <v>7378</v>
      </c>
      <c r="G54" s="209">
        <f t="shared" si="0"/>
        <v>100</v>
      </c>
      <c r="H54" s="170"/>
      <c r="I54" s="698">
        <f t="shared" si="3"/>
        <v>0</v>
      </c>
      <c r="J54" s="698">
        <f t="shared" si="4"/>
        <v>0</v>
      </c>
      <c r="K54" s="269"/>
    </row>
    <row r="55" spans="1:11" ht="15" x14ac:dyDescent="0.2">
      <c r="A55" s="254"/>
      <c r="B55" s="81"/>
      <c r="C55" s="481">
        <v>4300</v>
      </c>
      <c r="D55" s="237" t="s">
        <v>22</v>
      </c>
      <c r="E55" s="441">
        <v>4000</v>
      </c>
      <c r="F55" s="441">
        <v>4000</v>
      </c>
      <c r="G55" s="209">
        <f t="shared" si="0"/>
        <v>100</v>
      </c>
      <c r="H55" s="170">
        <v>4000</v>
      </c>
      <c r="I55" s="171">
        <f t="shared" si="3"/>
        <v>100</v>
      </c>
      <c r="J55" s="171">
        <f t="shared" si="4"/>
        <v>100</v>
      </c>
      <c r="K55" s="269"/>
    </row>
    <row r="56" spans="1:11" ht="15" customHeight="1" x14ac:dyDescent="0.2">
      <c r="A56" s="254"/>
      <c r="B56" s="203">
        <v>85218</v>
      </c>
      <c r="C56" s="381"/>
      <c r="D56" s="106" t="s">
        <v>157</v>
      </c>
      <c r="E56" s="392">
        <f>SUM(E73+E57)</f>
        <v>721407</v>
      </c>
      <c r="F56" s="392">
        <f>SUM(F73+F57)</f>
        <v>721407</v>
      </c>
      <c r="G56" s="131">
        <f t="shared" si="0"/>
        <v>100</v>
      </c>
      <c r="H56" s="132">
        <f>SUM(H73+H57)</f>
        <v>761208</v>
      </c>
      <c r="I56" s="133">
        <f t="shared" si="1"/>
        <v>105.51713526483664</v>
      </c>
      <c r="J56" s="133">
        <f t="shared" si="2"/>
        <v>105.51713526483664</v>
      </c>
      <c r="K56" s="201"/>
    </row>
    <row r="57" spans="1:11" ht="13.9" customHeight="1" x14ac:dyDescent="0.2">
      <c r="A57" s="254"/>
      <c r="B57" s="81"/>
      <c r="C57" s="501"/>
      <c r="D57" s="389" t="s">
        <v>146</v>
      </c>
      <c r="E57" s="502">
        <f>SUM(E58:E72)</f>
        <v>721407</v>
      </c>
      <c r="F57" s="502">
        <f>SUM(F58:F72)</f>
        <v>721407</v>
      </c>
      <c r="G57" s="260">
        <f t="shared" si="0"/>
        <v>100</v>
      </c>
      <c r="H57" s="491">
        <f>SUM(H58:H75)</f>
        <v>761208</v>
      </c>
      <c r="I57" s="261">
        <f t="shared" si="1"/>
        <v>105.51713526483664</v>
      </c>
      <c r="J57" s="262">
        <f t="shared" si="2"/>
        <v>105.51713526483664</v>
      </c>
      <c r="K57" s="380"/>
    </row>
    <row r="58" spans="1:11" ht="15" customHeight="1" x14ac:dyDescent="0.2">
      <c r="A58" s="254"/>
      <c r="B58" s="81"/>
      <c r="C58" s="1071">
        <v>3020</v>
      </c>
      <c r="D58" s="1428" t="s">
        <v>37</v>
      </c>
      <c r="E58" s="493">
        <v>750</v>
      </c>
      <c r="F58" s="493">
        <v>750</v>
      </c>
      <c r="G58" s="110">
        <f t="shared" si="0"/>
        <v>100</v>
      </c>
      <c r="H58" s="111">
        <v>1000</v>
      </c>
      <c r="I58" s="191">
        <f t="shared" ref="I58" si="7">SUM(H58/F58*100)</f>
        <v>133.33333333333331</v>
      </c>
      <c r="J58" s="191">
        <f t="shared" ref="J58" si="8">SUM(H58/E58*100)</f>
        <v>133.33333333333331</v>
      </c>
      <c r="K58" s="202"/>
    </row>
    <row r="59" spans="1:11" ht="15" x14ac:dyDescent="0.2">
      <c r="A59" s="254"/>
      <c r="B59" s="141"/>
      <c r="C59" s="894">
        <v>4010</v>
      </c>
      <c r="D59" s="266" t="s">
        <v>39</v>
      </c>
      <c r="E59" s="287">
        <v>498358</v>
      </c>
      <c r="F59" s="287">
        <v>498358</v>
      </c>
      <c r="G59" s="231">
        <f t="shared" si="0"/>
        <v>100</v>
      </c>
      <c r="H59" s="287">
        <v>524035</v>
      </c>
      <c r="I59" s="231">
        <f t="shared" si="1"/>
        <v>105.15232021960117</v>
      </c>
      <c r="J59" s="267">
        <f t="shared" si="2"/>
        <v>105.15232021960117</v>
      </c>
      <c r="K59" s="232"/>
    </row>
    <row r="60" spans="1:11" ht="15" x14ac:dyDescent="0.2">
      <c r="A60" s="254"/>
      <c r="B60" s="141"/>
      <c r="C60" s="481">
        <v>4040</v>
      </c>
      <c r="D60" s="237" t="s">
        <v>41</v>
      </c>
      <c r="E60" s="170">
        <v>36133</v>
      </c>
      <c r="F60" s="170">
        <v>36133</v>
      </c>
      <c r="G60" s="171">
        <f t="shared" si="0"/>
        <v>100</v>
      </c>
      <c r="H60" s="170">
        <v>37338</v>
      </c>
      <c r="I60" s="171">
        <f t="shared" si="1"/>
        <v>103.33490161348351</v>
      </c>
      <c r="J60" s="172">
        <f t="shared" si="2"/>
        <v>103.33490161348351</v>
      </c>
      <c r="K60" s="173"/>
    </row>
    <row r="61" spans="1:11" ht="15" x14ac:dyDescent="0.2">
      <c r="A61" s="254"/>
      <c r="B61" s="1912"/>
      <c r="C61" s="1746">
        <v>4110</v>
      </c>
      <c r="D61" s="1714" t="s">
        <v>42</v>
      </c>
      <c r="E61" s="1797">
        <v>89539</v>
      </c>
      <c r="F61" s="1797">
        <v>89539</v>
      </c>
      <c r="G61" s="1747">
        <f t="shared" si="0"/>
        <v>100</v>
      </c>
      <c r="H61" s="1797">
        <v>94017</v>
      </c>
      <c r="I61" s="1747">
        <f t="shared" si="1"/>
        <v>105.00117267336022</v>
      </c>
      <c r="J61" s="1798">
        <f t="shared" si="2"/>
        <v>105.00117267336022</v>
      </c>
      <c r="K61" s="1748"/>
    </row>
    <row r="62" spans="1:11" ht="30" x14ac:dyDescent="0.2">
      <c r="A62" s="499"/>
      <c r="B62" s="1996"/>
      <c r="C62" s="1815">
        <v>4120</v>
      </c>
      <c r="D62" s="1946" t="s">
        <v>270</v>
      </c>
      <c r="E62" s="1816">
        <v>9538</v>
      </c>
      <c r="F62" s="1816">
        <v>9538</v>
      </c>
      <c r="G62" s="1808">
        <f t="shared" si="0"/>
        <v>100</v>
      </c>
      <c r="H62" s="1816">
        <v>10875</v>
      </c>
      <c r="I62" s="1808">
        <f t="shared" si="1"/>
        <v>114.0176137555043</v>
      </c>
      <c r="J62" s="1941">
        <f t="shared" si="2"/>
        <v>114.0176137555043</v>
      </c>
      <c r="K62" s="1817"/>
    </row>
    <row r="63" spans="1:11" ht="15" x14ac:dyDescent="0.2">
      <c r="A63" s="254"/>
      <c r="B63" s="1912"/>
      <c r="C63" s="265">
        <v>4170</v>
      </c>
      <c r="D63" s="266" t="s">
        <v>45</v>
      </c>
      <c r="E63" s="287">
        <v>22250</v>
      </c>
      <c r="F63" s="287">
        <v>22250</v>
      </c>
      <c r="G63" s="231">
        <f t="shared" si="0"/>
        <v>100</v>
      </c>
      <c r="H63" s="287">
        <v>22176</v>
      </c>
      <c r="I63" s="231">
        <f t="shared" si="1"/>
        <v>99.667415730337083</v>
      </c>
      <c r="J63" s="267">
        <f t="shared" si="2"/>
        <v>99.667415730337083</v>
      </c>
      <c r="K63" s="232"/>
    </row>
    <row r="64" spans="1:11" ht="15" x14ac:dyDescent="0.2">
      <c r="A64" s="254"/>
      <c r="B64" s="141"/>
      <c r="C64" s="168">
        <v>4210</v>
      </c>
      <c r="D64" s="237" t="s">
        <v>31</v>
      </c>
      <c r="E64" s="170">
        <v>17424</v>
      </c>
      <c r="F64" s="170">
        <v>17424</v>
      </c>
      <c r="G64" s="171">
        <f t="shared" si="0"/>
        <v>100</v>
      </c>
      <c r="H64" s="170">
        <v>15100</v>
      </c>
      <c r="I64" s="171">
        <f t="shared" si="1"/>
        <v>86.662075298438936</v>
      </c>
      <c r="J64" s="172">
        <f t="shared" si="2"/>
        <v>86.662075298438936</v>
      </c>
      <c r="K64" s="173"/>
    </row>
    <row r="65" spans="1:11" ht="15" x14ac:dyDescent="0.2">
      <c r="A65" s="254"/>
      <c r="B65" s="141"/>
      <c r="C65" s="168">
        <v>4280</v>
      </c>
      <c r="D65" s="237" t="s">
        <v>48</v>
      </c>
      <c r="E65" s="170">
        <v>360</v>
      </c>
      <c r="F65" s="170">
        <v>360</v>
      </c>
      <c r="G65" s="171">
        <f t="shared" si="0"/>
        <v>100</v>
      </c>
      <c r="H65" s="170">
        <v>1050</v>
      </c>
      <c r="I65" s="171">
        <f t="shared" si="1"/>
        <v>291.66666666666663</v>
      </c>
      <c r="J65" s="172">
        <f t="shared" si="2"/>
        <v>291.66666666666663</v>
      </c>
      <c r="K65" s="173"/>
    </row>
    <row r="66" spans="1:11" ht="15" x14ac:dyDescent="0.2">
      <c r="A66" s="254"/>
      <c r="B66" s="141"/>
      <c r="C66" s="168">
        <v>4300</v>
      </c>
      <c r="D66" s="233" t="s">
        <v>22</v>
      </c>
      <c r="E66" s="170">
        <v>26844</v>
      </c>
      <c r="F66" s="170">
        <v>26844</v>
      </c>
      <c r="G66" s="171">
        <f t="shared" si="0"/>
        <v>100</v>
      </c>
      <c r="H66" s="170">
        <v>28216</v>
      </c>
      <c r="I66" s="171">
        <f t="shared" si="1"/>
        <v>105.11101177171807</v>
      </c>
      <c r="J66" s="172">
        <f t="shared" si="2"/>
        <v>105.11101177171807</v>
      </c>
      <c r="K66" s="173"/>
    </row>
    <row r="67" spans="1:11" ht="15" hidden="1" x14ac:dyDescent="0.2">
      <c r="A67" s="254"/>
      <c r="B67" s="141"/>
      <c r="C67" s="168">
        <v>4350</v>
      </c>
      <c r="D67" s="237" t="s">
        <v>49</v>
      </c>
      <c r="E67" s="170"/>
      <c r="F67" s="170"/>
      <c r="G67" s="171" t="e">
        <f t="shared" si="0"/>
        <v>#DIV/0!</v>
      </c>
      <c r="H67" s="170"/>
      <c r="I67" s="171" t="e">
        <f t="shared" si="1"/>
        <v>#DIV/0!</v>
      </c>
      <c r="J67" s="172" t="e">
        <f t="shared" si="2"/>
        <v>#DIV/0!</v>
      </c>
      <c r="K67" s="173"/>
    </row>
    <row r="68" spans="1:11" ht="17.25" customHeight="1" x14ac:dyDescent="0.2">
      <c r="A68" s="254"/>
      <c r="B68" s="141"/>
      <c r="C68" s="168">
        <v>4360</v>
      </c>
      <c r="D68" s="732" t="s">
        <v>217</v>
      </c>
      <c r="E68" s="170">
        <v>1800</v>
      </c>
      <c r="F68" s="170">
        <v>1800</v>
      </c>
      <c r="G68" s="171">
        <f t="shared" si="0"/>
        <v>100</v>
      </c>
      <c r="H68" s="170">
        <v>1800</v>
      </c>
      <c r="I68" s="171">
        <f t="shared" si="1"/>
        <v>100</v>
      </c>
      <c r="J68" s="171">
        <f t="shared" si="2"/>
        <v>100</v>
      </c>
      <c r="K68" s="173"/>
    </row>
    <row r="69" spans="1:11" ht="12.75" customHeight="1" x14ac:dyDescent="0.2">
      <c r="A69" s="254"/>
      <c r="B69" s="141"/>
      <c r="C69" s="168">
        <v>4410</v>
      </c>
      <c r="D69" s="237" t="s">
        <v>54</v>
      </c>
      <c r="E69" s="170">
        <v>1500</v>
      </c>
      <c r="F69" s="170">
        <v>1500</v>
      </c>
      <c r="G69" s="171">
        <f t="shared" si="0"/>
        <v>100</v>
      </c>
      <c r="H69" s="170">
        <v>1500</v>
      </c>
      <c r="I69" s="171">
        <f t="shared" si="1"/>
        <v>100</v>
      </c>
      <c r="J69" s="172">
        <f t="shared" si="2"/>
        <v>100</v>
      </c>
      <c r="K69" s="173"/>
    </row>
    <row r="70" spans="1:11" ht="15" x14ac:dyDescent="0.2">
      <c r="A70" s="254"/>
      <c r="B70" s="141"/>
      <c r="C70" s="168">
        <v>4440</v>
      </c>
      <c r="D70" s="237" t="s">
        <v>55</v>
      </c>
      <c r="E70" s="170">
        <v>14211</v>
      </c>
      <c r="F70" s="170">
        <v>14211</v>
      </c>
      <c r="G70" s="171">
        <f t="shared" ref="G70:G80" si="9">SUM(F70/E70*100)</f>
        <v>100</v>
      </c>
      <c r="H70" s="170">
        <v>14211</v>
      </c>
      <c r="I70" s="171">
        <f t="shared" si="1"/>
        <v>100</v>
      </c>
      <c r="J70" s="172">
        <f t="shared" si="2"/>
        <v>100</v>
      </c>
      <c r="K70" s="173"/>
    </row>
    <row r="71" spans="1:11" ht="15" hidden="1" x14ac:dyDescent="0.2">
      <c r="A71" s="254"/>
      <c r="B71" s="141"/>
      <c r="C71" s="149">
        <v>4610</v>
      </c>
      <c r="D71" s="237" t="s">
        <v>87</v>
      </c>
      <c r="E71" s="151"/>
      <c r="F71" s="151"/>
      <c r="G71" s="152" t="e">
        <f t="shared" si="9"/>
        <v>#DIV/0!</v>
      </c>
      <c r="H71" s="151"/>
      <c r="I71" s="171" t="e">
        <f t="shared" si="1"/>
        <v>#DIV/0!</v>
      </c>
      <c r="J71" s="235" t="e">
        <f t="shared" si="2"/>
        <v>#DIV/0!</v>
      </c>
      <c r="K71" s="153"/>
    </row>
    <row r="72" spans="1:11" ht="30" x14ac:dyDescent="0.2">
      <c r="A72" s="254"/>
      <c r="B72" s="141"/>
      <c r="C72" s="459">
        <v>4700</v>
      </c>
      <c r="D72" s="482" t="s">
        <v>60</v>
      </c>
      <c r="E72" s="496">
        <v>2700</v>
      </c>
      <c r="F72" s="496">
        <v>2700</v>
      </c>
      <c r="G72" s="461">
        <f t="shared" si="9"/>
        <v>100</v>
      </c>
      <c r="H72" s="496">
        <v>2700</v>
      </c>
      <c r="I72" s="461">
        <f t="shared" si="1"/>
        <v>100</v>
      </c>
      <c r="J72" s="461">
        <f t="shared" si="2"/>
        <v>100</v>
      </c>
      <c r="K72" s="462"/>
    </row>
    <row r="73" spans="1:11" ht="15" hidden="1" x14ac:dyDescent="0.2">
      <c r="A73" s="254"/>
      <c r="B73" s="141"/>
      <c r="C73" s="497"/>
      <c r="D73" s="503" t="s">
        <v>128</v>
      </c>
      <c r="E73" s="504">
        <f>SUM(E74)</f>
        <v>0</v>
      </c>
      <c r="F73" s="504">
        <f>SUM(F74)</f>
        <v>0</v>
      </c>
      <c r="G73" s="505" t="e">
        <f t="shared" si="9"/>
        <v>#DIV/0!</v>
      </c>
      <c r="H73" s="504">
        <f>SUM(H74)</f>
        <v>0</v>
      </c>
      <c r="I73" s="505" t="e">
        <f t="shared" si="1"/>
        <v>#DIV/0!</v>
      </c>
      <c r="J73" s="505" t="e">
        <f t="shared" si="2"/>
        <v>#DIV/0!</v>
      </c>
      <c r="K73" s="506"/>
    </row>
    <row r="74" spans="1:11" ht="15" hidden="1" x14ac:dyDescent="0.2">
      <c r="A74" s="254"/>
      <c r="B74" s="141"/>
      <c r="C74" s="149">
        <v>4110</v>
      </c>
      <c r="D74" s="270" t="s">
        <v>42</v>
      </c>
      <c r="E74" s="145"/>
      <c r="F74" s="145"/>
      <c r="G74" s="146" t="e">
        <f t="shared" si="9"/>
        <v>#DIV/0!</v>
      </c>
      <c r="H74" s="145"/>
      <c r="I74" s="146" t="e">
        <f t="shared" si="1"/>
        <v>#DIV/0!</v>
      </c>
      <c r="J74" s="146" t="e">
        <f t="shared" si="2"/>
        <v>#DIV/0!</v>
      </c>
      <c r="K74" s="148"/>
    </row>
    <row r="75" spans="1:11" ht="30" x14ac:dyDescent="0.2">
      <c r="A75" s="254"/>
      <c r="B75" s="141"/>
      <c r="C75" s="141">
        <v>4710</v>
      </c>
      <c r="D75" s="142" t="s">
        <v>298</v>
      </c>
      <c r="E75" s="145"/>
      <c r="F75" s="145"/>
      <c r="G75" s="146"/>
      <c r="H75" s="145">
        <v>7190</v>
      </c>
      <c r="I75" s="146"/>
      <c r="J75" s="146"/>
      <c r="K75" s="148"/>
    </row>
    <row r="76" spans="1:11" ht="42" customHeight="1" x14ac:dyDescent="0.2">
      <c r="A76" s="254"/>
      <c r="B76" s="203">
        <v>85220</v>
      </c>
      <c r="C76" s="154"/>
      <c r="D76" s="286" t="s">
        <v>159</v>
      </c>
      <c r="E76" s="132">
        <f>SUM(E77+E82)</f>
        <v>28022</v>
      </c>
      <c r="F76" s="132">
        <f>SUM(F77+F82)</f>
        <v>28022</v>
      </c>
      <c r="G76" s="133">
        <f t="shared" si="9"/>
        <v>100</v>
      </c>
      <c r="H76" s="132">
        <f>SUM(H77+H82)</f>
        <v>28022</v>
      </c>
      <c r="I76" s="133">
        <f t="shared" si="1"/>
        <v>100</v>
      </c>
      <c r="J76" s="133">
        <f t="shared" si="2"/>
        <v>100</v>
      </c>
      <c r="K76" s="201"/>
    </row>
    <row r="77" spans="1:11" ht="13.15" customHeight="1" x14ac:dyDescent="0.2">
      <c r="A77" s="254"/>
      <c r="B77" s="498"/>
      <c r="C77" s="154"/>
      <c r="D77" s="106" t="s">
        <v>146</v>
      </c>
      <c r="E77" s="132">
        <f>SUM(E78:E81)</f>
        <v>28022</v>
      </c>
      <c r="F77" s="132">
        <f>SUM(F78:F81)</f>
        <v>28022</v>
      </c>
      <c r="G77" s="133">
        <f t="shared" si="9"/>
        <v>100</v>
      </c>
      <c r="H77" s="132">
        <f>SUM(H78:H81)</f>
        <v>28022</v>
      </c>
      <c r="I77" s="133">
        <f t="shared" si="1"/>
        <v>100</v>
      </c>
      <c r="J77" s="133">
        <f t="shared" si="2"/>
        <v>100</v>
      </c>
      <c r="K77" s="201"/>
    </row>
    <row r="78" spans="1:11" ht="13.15" customHeight="1" x14ac:dyDescent="0.2">
      <c r="A78" s="254"/>
      <c r="B78" s="498"/>
      <c r="C78" s="1293">
        <v>4110</v>
      </c>
      <c r="D78" s="1505" t="s">
        <v>42</v>
      </c>
      <c r="E78" s="1295">
        <v>1592</v>
      </c>
      <c r="F78" s="1295">
        <v>1592</v>
      </c>
      <c r="G78" s="1555">
        <f t="shared" si="0"/>
        <v>100</v>
      </c>
      <c r="H78" s="1295">
        <v>1592</v>
      </c>
      <c r="I78" s="1296">
        <f t="shared" ref="I78" si="10">SUM(H78/F78*100)</f>
        <v>100</v>
      </c>
      <c r="J78" s="1296">
        <f t="shared" ref="J78" si="11">SUM(H78/E78*100)</f>
        <v>100</v>
      </c>
      <c r="K78" s="1297"/>
    </row>
    <row r="79" spans="1:11" ht="12.75" customHeight="1" x14ac:dyDescent="0.2">
      <c r="A79" s="254"/>
      <c r="B79" s="498"/>
      <c r="C79" s="168">
        <v>4170</v>
      </c>
      <c r="D79" s="237" t="s">
        <v>45</v>
      </c>
      <c r="E79" s="1556">
        <v>9240</v>
      </c>
      <c r="F79" s="1556">
        <v>9240</v>
      </c>
      <c r="G79" s="1557">
        <f t="shared" si="9"/>
        <v>100</v>
      </c>
      <c r="H79" s="1556">
        <v>9240</v>
      </c>
      <c r="I79" s="1557">
        <f t="shared" si="1"/>
        <v>100</v>
      </c>
      <c r="J79" s="1558">
        <f t="shared" si="2"/>
        <v>100</v>
      </c>
      <c r="K79" s="1559"/>
    </row>
    <row r="80" spans="1:11" ht="12.75" customHeight="1" x14ac:dyDescent="0.2">
      <c r="A80" s="254"/>
      <c r="B80" s="498"/>
      <c r="C80" s="168">
        <v>4210</v>
      </c>
      <c r="D80" s="237" t="s">
        <v>31</v>
      </c>
      <c r="E80" s="1556">
        <v>150</v>
      </c>
      <c r="F80" s="1556">
        <v>150</v>
      </c>
      <c r="G80" s="1557">
        <f t="shared" si="9"/>
        <v>100</v>
      </c>
      <c r="H80" s="1556">
        <v>150</v>
      </c>
      <c r="I80" s="1557">
        <f t="shared" si="1"/>
        <v>100</v>
      </c>
      <c r="J80" s="1557">
        <f t="shared" si="2"/>
        <v>100</v>
      </c>
      <c r="K80" s="1559"/>
    </row>
    <row r="81" spans="1:11" ht="15" x14ac:dyDescent="0.2">
      <c r="A81" s="254"/>
      <c r="B81" s="847"/>
      <c r="C81" s="459">
        <v>4300</v>
      </c>
      <c r="D81" s="1355" t="s">
        <v>22</v>
      </c>
      <c r="E81" s="496">
        <v>17040</v>
      </c>
      <c r="F81" s="496">
        <v>17040</v>
      </c>
      <c r="G81" s="461">
        <f t="shared" ref="G81:G86" si="12">SUM(F81/E81*100)</f>
        <v>100</v>
      </c>
      <c r="H81" s="496">
        <v>17040</v>
      </c>
      <c r="I81" s="461">
        <f t="shared" si="1"/>
        <v>100</v>
      </c>
      <c r="J81" s="1179">
        <f t="shared" si="2"/>
        <v>100</v>
      </c>
      <c r="K81" s="462"/>
    </row>
    <row r="82" spans="1:11" ht="15" hidden="1" customHeight="1" x14ac:dyDescent="0.2">
      <c r="A82" s="254"/>
      <c r="B82" s="498"/>
      <c r="C82" s="281"/>
      <c r="D82" s="199" t="s">
        <v>128</v>
      </c>
      <c r="E82" s="194">
        <f>SUM(E83:E83)</f>
        <v>0</v>
      </c>
      <c r="F82" s="194">
        <f>SUM(F83:F83)</f>
        <v>0</v>
      </c>
      <c r="G82" s="195" t="e">
        <f t="shared" si="12"/>
        <v>#DIV/0!</v>
      </c>
      <c r="H82" s="194">
        <f>SUM(H83:H83)</f>
        <v>0</v>
      </c>
      <c r="I82" s="195" t="e">
        <f t="shared" si="1"/>
        <v>#DIV/0!</v>
      </c>
      <c r="J82" s="196" t="e">
        <f t="shared" si="2"/>
        <v>#DIV/0!</v>
      </c>
      <c r="K82" s="197"/>
    </row>
    <row r="83" spans="1:11" ht="58.5" hidden="1" customHeight="1" x14ac:dyDescent="0.2">
      <c r="A83" s="254"/>
      <c r="B83" s="498"/>
      <c r="C83" s="405" t="s">
        <v>66</v>
      </c>
      <c r="D83" s="782" t="s">
        <v>67</v>
      </c>
      <c r="E83" s="277"/>
      <c r="F83" s="277"/>
      <c r="G83" s="191" t="e">
        <f t="shared" si="12"/>
        <v>#DIV/0!</v>
      </c>
      <c r="H83" s="277"/>
      <c r="I83" s="191" t="e">
        <f t="shared" si="1"/>
        <v>#DIV/0!</v>
      </c>
      <c r="J83" s="279" t="e">
        <f t="shared" si="2"/>
        <v>#DIV/0!</v>
      </c>
      <c r="K83" s="280"/>
    </row>
    <row r="84" spans="1:11" ht="15" hidden="1" customHeight="1" x14ac:dyDescent="0.2">
      <c r="A84" s="254"/>
      <c r="B84" s="203">
        <v>85233</v>
      </c>
      <c r="C84" s="203"/>
      <c r="D84" s="286" t="s">
        <v>160</v>
      </c>
      <c r="E84" s="132">
        <f>SUM(E85+E87)</f>
        <v>0</v>
      </c>
      <c r="F84" s="132">
        <f>SUM(F85+F87)</f>
        <v>0</v>
      </c>
      <c r="G84" s="133" t="e">
        <f t="shared" si="12"/>
        <v>#DIV/0!</v>
      </c>
      <c r="H84" s="132">
        <f>SUM(H85+H87)</f>
        <v>0</v>
      </c>
      <c r="I84" s="133" t="e">
        <f t="shared" si="1"/>
        <v>#DIV/0!</v>
      </c>
      <c r="J84" s="133" t="e">
        <f t="shared" si="2"/>
        <v>#DIV/0!</v>
      </c>
      <c r="K84" s="201"/>
    </row>
    <row r="85" spans="1:11" ht="15" hidden="1" customHeight="1" x14ac:dyDescent="0.2">
      <c r="A85" s="254"/>
      <c r="B85" s="507"/>
      <c r="C85" s="203"/>
      <c r="D85" s="106" t="s">
        <v>145</v>
      </c>
      <c r="E85" s="132">
        <f>SUM(E86:E86)</f>
        <v>0</v>
      </c>
      <c r="F85" s="132">
        <f>SUM(F86:F86)</f>
        <v>0</v>
      </c>
      <c r="G85" s="133" t="e">
        <f t="shared" si="12"/>
        <v>#DIV/0!</v>
      </c>
      <c r="H85" s="132">
        <f>SUM(H86:H86)</f>
        <v>0</v>
      </c>
      <c r="I85" s="133" t="e">
        <f t="shared" si="1"/>
        <v>#DIV/0!</v>
      </c>
      <c r="J85" s="133" t="e">
        <f t="shared" si="2"/>
        <v>#DIV/0!</v>
      </c>
      <c r="K85" s="201"/>
    </row>
    <row r="86" spans="1:11" ht="31.5" hidden="1" customHeight="1" x14ac:dyDescent="0.2">
      <c r="A86" s="254"/>
      <c r="B86" s="141"/>
      <c r="C86" s="211">
        <v>4700</v>
      </c>
      <c r="D86" s="212" t="s">
        <v>60</v>
      </c>
      <c r="E86" s="213"/>
      <c r="F86" s="213"/>
      <c r="G86" s="284" t="e">
        <f t="shared" si="12"/>
        <v>#DIV/0!</v>
      </c>
      <c r="H86" s="213"/>
      <c r="I86" s="284" t="e">
        <f t="shared" si="1"/>
        <v>#DIV/0!</v>
      </c>
      <c r="J86" s="284" t="e">
        <f t="shared" si="2"/>
        <v>#DIV/0!</v>
      </c>
      <c r="K86" s="215"/>
    </row>
    <row r="87" spans="1:11" ht="15" hidden="1" customHeight="1" x14ac:dyDescent="0.2">
      <c r="A87" s="254"/>
      <c r="B87" s="141"/>
      <c r="C87" s="281"/>
      <c r="D87" s="106" t="s">
        <v>128</v>
      </c>
      <c r="E87" s="194">
        <f>SUM(E88:E90)</f>
        <v>0</v>
      </c>
      <c r="F87" s="194">
        <f>SUM(F88:F90)</f>
        <v>0</v>
      </c>
      <c r="G87" s="195"/>
      <c r="H87" s="194">
        <f>SUM(H88:H90)</f>
        <v>0</v>
      </c>
      <c r="I87" s="195"/>
      <c r="J87" s="195"/>
      <c r="K87" s="197"/>
    </row>
    <row r="88" spans="1:11" ht="12.75" hidden="1" customHeight="1" x14ac:dyDescent="0.2">
      <c r="A88" s="254"/>
      <c r="B88" s="141"/>
      <c r="C88" s="168">
        <v>4300</v>
      </c>
      <c r="D88" s="233" t="s">
        <v>22</v>
      </c>
      <c r="E88" s="145"/>
      <c r="F88" s="145"/>
      <c r="G88" s="146"/>
      <c r="H88" s="145"/>
      <c r="I88" s="146"/>
      <c r="J88" s="146"/>
      <c r="K88" s="148"/>
    </row>
    <row r="89" spans="1:11" ht="12.75" hidden="1" customHeight="1" x14ac:dyDescent="0.2">
      <c r="A89" s="254"/>
      <c r="B89" s="141"/>
      <c r="C89" s="168">
        <v>4410</v>
      </c>
      <c r="D89" s="237" t="s">
        <v>54</v>
      </c>
      <c r="E89" s="170"/>
      <c r="F89" s="170"/>
      <c r="G89" s="171"/>
      <c r="H89" s="170"/>
      <c r="I89" s="171"/>
      <c r="J89" s="171"/>
      <c r="K89" s="173"/>
    </row>
    <row r="90" spans="1:11" ht="27" hidden="1" customHeight="1" x14ac:dyDescent="0.2">
      <c r="A90" s="254"/>
      <c r="B90" s="141"/>
      <c r="C90" s="149">
        <v>4700</v>
      </c>
      <c r="D90" s="150" t="s">
        <v>60</v>
      </c>
      <c r="E90" s="145"/>
      <c r="F90" s="145"/>
      <c r="G90" s="146"/>
      <c r="H90" s="145"/>
      <c r="I90" s="146"/>
      <c r="J90" s="146"/>
      <c r="K90" s="148"/>
    </row>
    <row r="91" spans="1:11" ht="27" hidden="1" customHeight="1" x14ac:dyDescent="0.2">
      <c r="A91" s="254"/>
      <c r="B91" s="778">
        <v>85278</v>
      </c>
      <c r="C91" s="778"/>
      <c r="D91" s="861" t="s">
        <v>243</v>
      </c>
      <c r="E91" s="815">
        <f>SUM(E92)</f>
        <v>0</v>
      </c>
      <c r="F91" s="815">
        <f>SUM(F92)</f>
        <v>0</v>
      </c>
      <c r="G91" s="133" t="e">
        <f t="shared" ref="G91:G92" si="13">SUM(F91/E91*100)</f>
        <v>#DIV/0!</v>
      </c>
      <c r="H91" s="815">
        <f>SUM(H92)</f>
        <v>0</v>
      </c>
      <c r="I91" s="133" t="e">
        <f t="shared" ref="I91:I92" si="14">SUM(H91/F91*100)</f>
        <v>#DIV/0!</v>
      </c>
      <c r="J91" s="133" t="e">
        <f t="shared" ref="J91:J92" si="15">SUM(H91/E91*100)</f>
        <v>#DIV/0!</v>
      </c>
      <c r="K91" s="796"/>
    </row>
    <row r="92" spans="1:11" ht="52.15" hidden="1" customHeight="1" x14ac:dyDescent="0.2">
      <c r="A92" s="254"/>
      <c r="B92" s="141"/>
      <c r="C92" s="281">
        <v>2710</v>
      </c>
      <c r="D92" s="208" t="s">
        <v>92</v>
      </c>
      <c r="E92" s="282"/>
      <c r="F92" s="282"/>
      <c r="G92" s="146" t="e">
        <f t="shared" si="13"/>
        <v>#DIV/0!</v>
      </c>
      <c r="H92" s="282"/>
      <c r="I92" s="146" t="e">
        <f t="shared" si="14"/>
        <v>#DIV/0!</v>
      </c>
      <c r="J92" s="147" t="e">
        <f t="shared" si="15"/>
        <v>#DIV/0!</v>
      </c>
      <c r="K92" s="1055"/>
    </row>
    <row r="93" spans="1:11" ht="15" customHeight="1" x14ac:dyDescent="0.2">
      <c r="A93" s="254"/>
      <c r="B93" s="203">
        <v>85295</v>
      </c>
      <c r="C93" s="203"/>
      <c r="D93" s="106" t="s">
        <v>65</v>
      </c>
      <c r="E93" s="132">
        <f>SUM(E94+E99+E105)</f>
        <v>349926</v>
      </c>
      <c r="F93" s="132">
        <f>SUM(F94+F99+F105)</f>
        <v>349926</v>
      </c>
      <c r="G93" s="133">
        <f t="shared" si="0"/>
        <v>100</v>
      </c>
      <c r="H93" s="132">
        <f>SUM(H94+H99+H105)</f>
        <v>7000</v>
      </c>
      <c r="I93" s="133">
        <f t="shared" si="1"/>
        <v>2.0004229465658456</v>
      </c>
      <c r="J93" s="133">
        <f t="shared" si="2"/>
        <v>2.0004229465658456</v>
      </c>
      <c r="K93" s="201"/>
    </row>
    <row r="94" spans="1:11" ht="15" hidden="1" customHeight="1" x14ac:dyDescent="0.2">
      <c r="A94" s="254"/>
      <c r="B94" s="81"/>
      <c r="C94" s="203"/>
      <c r="D94" s="106" t="s">
        <v>146</v>
      </c>
      <c r="E94" s="132">
        <f>SUM(E95:E98)</f>
        <v>0</v>
      </c>
      <c r="F94" s="132">
        <f>SUM(F95:F98)</f>
        <v>0</v>
      </c>
      <c r="G94" s="133"/>
      <c r="H94" s="132">
        <f>SUM(H95:H98)</f>
        <v>0</v>
      </c>
      <c r="I94" s="133"/>
      <c r="J94" s="133"/>
      <c r="K94" s="201"/>
    </row>
    <row r="95" spans="1:11" ht="12.75" hidden="1" customHeight="1" x14ac:dyDescent="0.2">
      <c r="A95" s="254"/>
      <c r="B95" s="81"/>
      <c r="C95" s="856">
        <v>4010</v>
      </c>
      <c r="D95" s="813" t="s">
        <v>39</v>
      </c>
      <c r="E95" s="145"/>
      <c r="F95" s="145"/>
      <c r="G95" s="146"/>
      <c r="H95" s="145"/>
      <c r="I95" s="146"/>
      <c r="J95" s="146"/>
      <c r="K95" s="148"/>
    </row>
    <row r="96" spans="1:11" ht="12.75" hidden="1" customHeight="1" x14ac:dyDescent="0.2">
      <c r="A96" s="254"/>
      <c r="B96" s="81"/>
      <c r="C96" s="168">
        <v>4110</v>
      </c>
      <c r="D96" s="237" t="s">
        <v>42</v>
      </c>
      <c r="E96" s="170"/>
      <c r="F96" s="170"/>
      <c r="G96" s="171"/>
      <c r="H96" s="170"/>
      <c r="I96" s="171"/>
      <c r="J96" s="171"/>
      <c r="K96" s="173"/>
    </row>
    <row r="97" spans="1:11" ht="12.75" hidden="1" customHeight="1" x14ac:dyDescent="0.2">
      <c r="A97" s="254"/>
      <c r="B97" s="81"/>
      <c r="C97" s="168">
        <v>4120</v>
      </c>
      <c r="D97" s="237" t="s">
        <v>43</v>
      </c>
      <c r="E97" s="145"/>
      <c r="F97" s="145"/>
      <c r="G97" s="146"/>
      <c r="H97" s="145"/>
      <c r="I97" s="146"/>
      <c r="J97" s="146"/>
      <c r="K97" s="148"/>
    </row>
    <row r="98" spans="1:11" ht="12.75" hidden="1" customHeight="1" x14ac:dyDescent="0.2">
      <c r="A98" s="254"/>
      <c r="B98" s="81"/>
      <c r="C98" s="149">
        <v>4300</v>
      </c>
      <c r="D98" s="1356" t="s">
        <v>22</v>
      </c>
      <c r="E98" s="151"/>
      <c r="F98" s="151"/>
      <c r="G98" s="152"/>
      <c r="H98" s="151"/>
      <c r="I98" s="152"/>
      <c r="J98" s="152"/>
      <c r="K98" s="153"/>
    </row>
    <row r="99" spans="1:11" ht="15" customHeight="1" x14ac:dyDescent="0.2">
      <c r="A99" s="1398"/>
      <c r="B99" s="1398"/>
      <c r="C99" s="1752"/>
      <c r="D99" s="1753" t="s">
        <v>128</v>
      </c>
      <c r="E99" s="599">
        <f>SUM(E100:E104)</f>
        <v>6422</v>
      </c>
      <c r="F99" s="599">
        <f>SUM(F100:F104)</f>
        <v>6422</v>
      </c>
      <c r="G99" s="1754">
        <f t="shared" si="0"/>
        <v>100</v>
      </c>
      <c r="H99" s="599">
        <f>SUM(H100:H104)</f>
        <v>7000</v>
      </c>
      <c r="I99" s="1754">
        <f t="shared" si="1"/>
        <v>109.00031142946122</v>
      </c>
      <c r="J99" s="1754">
        <f t="shared" si="2"/>
        <v>109.00031142946122</v>
      </c>
      <c r="K99" s="1753"/>
    </row>
    <row r="100" spans="1:11" ht="83.25" hidden="1" customHeight="1" x14ac:dyDescent="0.2">
      <c r="A100" s="1398"/>
      <c r="B100" s="1398"/>
      <c r="C100" s="1755" t="s">
        <v>66</v>
      </c>
      <c r="D100" s="1756" t="s">
        <v>67</v>
      </c>
      <c r="E100" s="1757"/>
      <c r="F100" s="1757"/>
      <c r="G100" s="1758" t="e">
        <f t="shared" si="0"/>
        <v>#DIV/0!</v>
      </c>
      <c r="H100" s="1757"/>
      <c r="I100" s="1758" t="e">
        <f t="shared" si="1"/>
        <v>#DIV/0!</v>
      </c>
      <c r="J100" s="1758" t="e">
        <f t="shared" si="2"/>
        <v>#DIV/0!</v>
      </c>
      <c r="K100" s="1759"/>
    </row>
    <row r="101" spans="1:11" ht="78.75" hidden="1" customHeight="1" x14ac:dyDescent="0.2">
      <c r="A101" s="1398"/>
      <c r="B101" s="1398"/>
      <c r="C101" s="1760" t="s">
        <v>66</v>
      </c>
      <c r="D101" s="1761" t="s">
        <v>67</v>
      </c>
      <c r="E101" s="1762"/>
      <c r="F101" s="1762"/>
      <c r="G101" s="1763"/>
      <c r="H101" s="1762"/>
      <c r="I101" s="1763"/>
      <c r="J101" s="1763"/>
      <c r="K101" s="1764"/>
    </row>
    <row r="102" spans="1:11" ht="18" hidden="1" customHeight="1" x14ac:dyDescent="0.2">
      <c r="A102" s="1398"/>
      <c r="B102" s="1398"/>
      <c r="C102" s="1765">
        <v>4170</v>
      </c>
      <c r="D102" s="1766" t="s">
        <v>45</v>
      </c>
      <c r="E102" s="1767"/>
      <c r="F102" s="1767"/>
      <c r="G102" s="1768"/>
      <c r="H102" s="1767"/>
      <c r="I102" s="1768"/>
      <c r="J102" s="1768"/>
      <c r="K102" s="1766"/>
    </row>
    <row r="103" spans="1:11" ht="17.25" hidden="1" customHeight="1" x14ac:dyDescent="0.2">
      <c r="A103" s="1398"/>
      <c r="B103" s="1398"/>
      <c r="C103" s="1760" t="s">
        <v>30</v>
      </c>
      <c r="D103" s="1766" t="s">
        <v>31</v>
      </c>
      <c r="E103" s="1767"/>
      <c r="F103" s="1767"/>
      <c r="G103" s="1768"/>
      <c r="H103" s="1767"/>
      <c r="I103" s="1768"/>
      <c r="J103" s="1768"/>
      <c r="K103" s="1766"/>
    </row>
    <row r="104" spans="1:11" ht="15" x14ac:dyDescent="0.2">
      <c r="A104" s="1398"/>
      <c r="B104" s="1398"/>
      <c r="C104" s="1769">
        <v>4440</v>
      </c>
      <c r="D104" s="1778" t="s">
        <v>55</v>
      </c>
      <c r="E104" s="1779">
        <v>6422</v>
      </c>
      <c r="F104" s="1779">
        <v>6422</v>
      </c>
      <c r="G104" s="1780">
        <f t="shared" si="0"/>
        <v>100</v>
      </c>
      <c r="H104" s="1779">
        <v>7000</v>
      </c>
      <c r="I104" s="1781">
        <f>SUM(H104/F104*100)</f>
        <v>109.00031142946122</v>
      </c>
      <c r="J104" s="1781">
        <f>SUM(H104/E104*100)</f>
        <v>109.00031142946122</v>
      </c>
      <c r="K104" s="1778"/>
    </row>
    <row r="105" spans="1:11" ht="14.25" x14ac:dyDescent="0.2">
      <c r="A105" s="1770"/>
      <c r="B105" s="1771"/>
      <c r="C105" s="1772"/>
      <c r="D105" s="1777" t="s">
        <v>152</v>
      </c>
      <c r="E105" s="1789">
        <f>SUM(E106:E119)</f>
        <v>343504</v>
      </c>
      <c r="F105" s="1789">
        <f>SUM(F106:F119)</f>
        <v>343504</v>
      </c>
      <c r="G105" s="1754">
        <f t="shared" si="0"/>
        <v>100</v>
      </c>
      <c r="H105" s="2200">
        <f>SUM(H106:H119)</f>
        <v>0</v>
      </c>
      <c r="I105" s="1789"/>
      <c r="J105" s="1789"/>
      <c r="K105" s="1789"/>
    </row>
    <row r="106" spans="1:11" ht="15" x14ac:dyDescent="0.2">
      <c r="A106" s="1770"/>
      <c r="B106" s="1771"/>
      <c r="C106" s="1773">
        <v>4017</v>
      </c>
      <c r="D106" s="266" t="s">
        <v>39</v>
      </c>
      <c r="E106" s="1783">
        <v>119663</v>
      </c>
      <c r="F106" s="1783">
        <v>119663</v>
      </c>
      <c r="G106" s="1557">
        <f t="shared" ref="G106:G119" si="16">SUM(F106/E106*100)</f>
        <v>100</v>
      </c>
      <c r="H106" s="1783"/>
      <c r="I106" s="1783"/>
      <c r="J106" s="1783"/>
      <c r="K106" s="1783"/>
    </row>
    <row r="107" spans="1:11" ht="15" x14ac:dyDescent="0.2">
      <c r="A107" s="1770"/>
      <c r="B107" s="1771"/>
      <c r="C107" s="1774">
        <v>4019</v>
      </c>
      <c r="D107" s="266" t="s">
        <v>39</v>
      </c>
      <c r="E107" s="1784">
        <v>22370</v>
      </c>
      <c r="F107" s="1784">
        <v>22370</v>
      </c>
      <c r="G107" s="1557">
        <f t="shared" si="16"/>
        <v>100</v>
      </c>
      <c r="H107" s="1784"/>
      <c r="I107" s="1784"/>
      <c r="J107" s="1784"/>
      <c r="K107" s="1784"/>
    </row>
    <row r="108" spans="1:11" ht="15" x14ac:dyDescent="0.2">
      <c r="A108" s="1770"/>
      <c r="B108" s="1771"/>
      <c r="C108" s="1774">
        <v>4117</v>
      </c>
      <c r="D108" s="237" t="s">
        <v>42</v>
      </c>
      <c r="E108" s="1784">
        <v>20889</v>
      </c>
      <c r="F108" s="1784">
        <v>20889</v>
      </c>
      <c r="G108" s="1557">
        <f t="shared" si="16"/>
        <v>100</v>
      </c>
      <c r="H108" s="1784"/>
      <c r="I108" s="1784"/>
      <c r="J108" s="1784"/>
      <c r="K108" s="1784"/>
    </row>
    <row r="109" spans="1:11" ht="15" x14ac:dyDescent="0.2">
      <c r="A109" s="1770"/>
      <c r="B109" s="1770"/>
      <c r="C109" s="1775">
        <v>4119</v>
      </c>
      <c r="D109" s="237" t="s">
        <v>42</v>
      </c>
      <c r="E109" s="1785">
        <v>3905</v>
      </c>
      <c r="F109" s="1785">
        <v>3905</v>
      </c>
      <c r="G109" s="1557">
        <f t="shared" si="16"/>
        <v>100</v>
      </c>
      <c r="H109" s="1786"/>
      <c r="I109" s="1786"/>
      <c r="J109" s="1786"/>
      <c r="K109" s="1786"/>
    </row>
    <row r="110" spans="1:11" ht="30" x14ac:dyDescent="0.2">
      <c r="A110" s="1770"/>
      <c r="B110" s="1770"/>
      <c r="C110" s="1775">
        <v>4127</v>
      </c>
      <c r="D110" s="169" t="s">
        <v>270</v>
      </c>
      <c r="E110" s="1785">
        <v>2767</v>
      </c>
      <c r="F110" s="1785">
        <v>2767</v>
      </c>
      <c r="G110" s="1557">
        <f t="shared" si="16"/>
        <v>100</v>
      </c>
      <c r="H110" s="1786"/>
      <c r="I110" s="1786"/>
      <c r="J110" s="1786"/>
      <c r="K110" s="1786"/>
    </row>
    <row r="111" spans="1:11" ht="30" x14ac:dyDescent="0.2">
      <c r="A111" s="1791"/>
      <c r="B111" s="1791"/>
      <c r="C111" s="1776">
        <v>4129</v>
      </c>
      <c r="D111" s="1946" t="s">
        <v>270</v>
      </c>
      <c r="E111" s="1787">
        <v>517</v>
      </c>
      <c r="F111" s="1787">
        <v>517</v>
      </c>
      <c r="G111" s="1808">
        <f t="shared" si="16"/>
        <v>100</v>
      </c>
      <c r="H111" s="1788"/>
      <c r="I111" s="1788"/>
      <c r="J111" s="1788"/>
      <c r="K111" s="1788"/>
    </row>
    <row r="112" spans="1:11" ht="15" x14ac:dyDescent="0.2">
      <c r="A112" s="2205"/>
      <c r="B112" s="2205"/>
      <c r="C112" s="2206">
        <v>4217</v>
      </c>
      <c r="D112" s="266" t="s">
        <v>31</v>
      </c>
      <c r="E112" s="2207">
        <v>14810</v>
      </c>
      <c r="F112" s="2207">
        <v>14810</v>
      </c>
      <c r="G112" s="231">
        <f t="shared" si="16"/>
        <v>100</v>
      </c>
      <c r="H112" s="2208"/>
      <c r="I112" s="2208"/>
      <c r="J112" s="2208"/>
      <c r="K112" s="2208"/>
    </row>
    <row r="113" spans="1:11" ht="15" x14ac:dyDescent="0.2">
      <c r="A113" s="1770"/>
      <c r="B113" s="1770"/>
      <c r="C113" s="1775">
        <v>4219</v>
      </c>
      <c r="D113" s="237" t="s">
        <v>31</v>
      </c>
      <c r="E113" s="1785">
        <v>2762</v>
      </c>
      <c r="F113" s="1785">
        <v>2762</v>
      </c>
      <c r="G113" s="1557">
        <f t="shared" si="16"/>
        <v>100</v>
      </c>
      <c r="H113" s="1786"/>
      <c r="I113" s="1786"/>
      <c r="J113" s="1786"/>
      <c r="K113" s="1786"/>
    </row>
    <row r="114" spans="1:11" ht="15" x14ac:dyDescent="0.2">
      <c r="A114" s="1770"/>
      <c r="B114" s="1770"/>
      <c r="C114" s="1775">
        <v>4287</v>
      </c>
      <c r="D114" s="1714" t="s">
        <v>48</v>
      </c>
      <c r="E114" s="1785">
        <v>49000</v>
      </c>
      <c r="F114" s="1785">
        <v>49000</v>
      </c>
      <c r="G114" s="1557">
        <f t="shared" si="16"/>
        <v>100</v>
      </c>
      <c r="H114" s="1786"/>
      <c r="I114" s="1786"/>
      <c r="J114" s="1786"/>
      <c r="K114" s="1786"/>
    </row>
    <row r="115" spans="1:11" ht="15" x14ac:dyDescent="0.2">
      <c r="A115" s="1770"/>
      <c r="B115" s="1770"/>
      <c r="C115" s="1775">
        <v>4289</v>
      </c>
      <c r="D115" s="1714" t="s">
        <v>48</v>
      </c>
      <c r="E115" s="1785">
        <v>9140</v>
      </c>
      <c r="F115" s="1785">
        <v>9140</v>
      </c>
      <c r="G115" s="1557">
        <f t="shared" si="16"/>
        <v>100</v>
      </c>
      <c r="H115" s="1786"/>
      <c r="I115" s="1786"/>
      <c r="J115" s="1786"/>
      <c r="K115" s="1786"/>
    </row>
    <row r="116" spans="1:11" ht="15" x14ac:dyDescent="0.2">
      <c r="A116" s="1770"/>
      <c r="B116" s="1770"/>
      <c r="C116" s="1775">
        <v>4307</v>
      </c>
      <c r="D116" s="1790" t="s">
        <v>22</v>
      </c>
      <c r="E116" s="1785">
        <v>80530</v>
      </c>
      <c r="F116" s="1785">
        <v>80530</v>
      </c>
      <c r="G116" s="1557">
        <f t="shared" si="16"/>
        <v>100</v>
      </c>
      <c r="H116" s="1786"/>
      <c r="I116" s="1786"/>
      <c r="J116" s="1786"/>
      <c r="K116" s="1786"/>
    </row>
    <row r="117" spans="1:11" ht="15" x14ac:dyDescent="0.2">
      <c r="A117" s="1770"/>
      <c r="B117" s="1770"/>
      <c r="C117" s="1775">
        <v>4309</v>
      </c>
      <c r="D117" s="1790" t="s">
        <v>22</v>
      </c>
      <c r="E117" s="1785">
        <v>15020</v>
      </c>
      <c r="F117" s="1785">
        <v>15020</v>
      </c>
      <c r="G117" s="1557">
        <f t="shared" si="16"/>
        <v>100</v>
      </c>
      <c r="H117" s="1786"/>
      <c r="I117" s="1786"/>
      <c r="J117" s="1786"/>
      <c r="K117" s="1786"/>
    </row>
    <row r="118" spans="1:11" ht="15" x14ac:dyDescent="0.2">
      <c r="A118" s="1770"/>
      <c r="B118" s="1770"/>
      <c r="C118" s="1775">
        <v>4787</v>
      </c>
      <c r="D118" s="1702" t="s">
        <v>127</v>
      </c>
      <c r="E118" s="1785">
        <v>1795</v>
      </c>
      <c r="F118" s="1785">
        <v>1795</v>
      </c>
      <c r="G118" s="1557">
        <f t="shared" si="16"/>
        <v>100</v>
      </c>
      <c r="H118" s="1786"/>
      <c r="I118" s="1786"/>
      <c r="J118" s="1786"/>
      <c r="K118" s="1786"/>
    </row>
    <row r="119" spans="1:11" ht="15" x14ac:dyDescent="0.2">
      <c r="A119" s="1791"/>
      <c r="B119" s="1791"/>
      <c r="C119" s="1776">
        <v>4789</v>
      </c>
      <c r="D119" s="1792" t="s">
        <v>127</v>
      </c>
      <c r="E119" s="1787">
        <v>336</v>
      </c>
      <c r="F119" s="1787">
        <v>336</v>
      </c>
      <c r="G119" s="1808">
        <f t="shared" si="16"/>
        <v>100</v>
      </c>
      <c r="H119" s="1788"/>
      <c r="I119" s="1788"/>
      <c r="J119" s="1788"/>
      <c r="K119" s="1788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91" firstPageNumber="0" fitToHeight="0" orientation="landscape" r:id="rId1"/>
  <headerFooter alignWithMargins="0"/>
  <rowBreaks count="3" manualBreakCount="3">
    <brk id="36" max="10" man="1"/>
    <brk id="62" max="10" man="1"/>
    <brk id="11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62"/>
  <sheetViews>
    <sheetView view="pageBreakPreview" zoomScale="99" zoomScaleNormal="100" zoomScaleSheetLayoutView="99" workbookViewId="0">
      <pane xSplit="3" ySplit="10" topLeftCell="D14" activePane="bottomRight" state="frozen"/>
      <selection pane="topRight" activeCell="D1" sqref="D1"/>
      <selection pane="bottomLeft" activeCell="A20" sqref="A20"/>
      <selection pane="bottomRight" activeCell="F24" sqref="F24"/>
    </sheetView>
  </sheetViews>
  <sheetFormatPr defaultColWidth="9.140625" defaultRowHeight="12.75" x14ac:dyDescent="0.2"/>
  <cols>
    <col min="1" max="1" width="5.28515625" style="1" customWidth="1"/>
    <col min="2" max="2" width="8.710937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1.140625" style="1" bestFit="1" customWidth="1"/>
    <col min="8" max="8" width="14.7109375" style="1" customWidth="1"/>
    <col min="9" max="10" width="11.140625" style="1" bestFit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5"/>
      <c r="J1" s="45"/>
      <c r="K1" s="46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/>
      <c r="J2" s="45"/>
      <c r="K2" s="46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5"/>
      <c r="J3" s="45"/>
      <c r="K3" s="46"/>
    </row>
    <row r="4" spans="1:11" ht="15" x14ac:dyDescent="0.25">
      <c r="A4" s="43"/>
      <c r="B4" s="43"/>
      <c r="C4" s="44"/>
      <c r="D4" s="85" t="s">
        <v>289</v>
      </c>
      <c r="E4" s="85"/>
      <c r="F4" s="43"/>
      <c r="G4" s="43"/>
      <c r="H4" s="43"/>
      <c r="I4" s="43"/>
      <c r="J4" s="43"/>
      <c r="K4" s="43"/>
    </row>
    <row r="5" spans="1:11" ht="15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5" x14ac:dyDescent="0.25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86"/>
    </row>
    <row r="7" spans="1:11" ht="15" x14ac:dyDescent="0.25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1" t="s">
        <v>15</v>
      </c>
    </row>
    <row r="8" spans="1:11" ht="15" x14ac:dyDescent="0.25">
      <c r="A8" s="57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990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</row>
    <row r="10" spans="1:11" s="14" customFormat="1" ht="31.5" customHeight="1" thickTop="1" thickBot="1" x14ac:dyDescent="0.25">
      <c r="A10" s="367">
        <v>853</v>
      </c>
      <c r="B10" s="369"/>
      <c r="C10" s="369"/>
      <c r="D10" s="508" t="s">
        <v>161</v>
      </c>
      <c r="E10" s="82">
        <f>SUM(E11+E16+E34+E56)</f>
        <v>3163353.3</v>
      </c>
      <c r="F10" s="82">
        <f>SUM(F11+F16+F34+F56)</f>
        <v>3163353.3</v>
      </c>
      <c r="G10" s="82">
        <f t="shared" ref="G10:G34" si="0">SUM(F10/E10*100)</f>
        <v>100</v>
      </c>
      <c r="H10" s="37">
        <f>SUM(H11+H16+H34+H56)</f>
        <v>2842034</v>
      </c>
      <c r="I10" s="370">
        <f>SUM(H10/F10*100)</f>
        <v>89.842446621438086</v>
      </c>
      <c r="J10" s="509">
        <f t="shared" ref="J10:J36" si="1">SUM(H10/E10*100)</f>
        <v>89.842446621438086</v>
      </c>
      <c r="K10" s="991"/>
    </row>
    <row r="11" spans="1:11" s="14" customFormat="1" ht="29.25" customHeight="1" x14ac:dyDescent="0.2">
      <c r="A11" s="1446"/>
      <c r="B11" s="84">
        <v>85311</v>
      </c>
      <c r="C11" s="84"/>
      <c r="D11" s="206" t="s">
        <v>162</v>
      </c>
      <c r="E11" s="74">
        <f>SUM(E12:E15)</f>
        <v>68320</v>
      </c>
      <c r="F11" s="74">
        <f>SUM(F12:F15)</f>
        <v>68320</v>
      </c>
      <c r="G11" s="75">
        <f t="shared" si="0"/>
        <v>100</v>
      </c>
      <c r="H11" s="76">
        <f>SUM(H12:H15)</f>
        <v>84374</v>
      </c>
      <c r="I11" s="78">
        <f>SUM(H11/F11*100)</f>
        <v>123.49824355971897</v>
      </c>
      <c r="J11" s="78">
        <f t="shared" si="1"/>
        <v>123.49824355971897</v>
      </c>
      <c r="K11" s="140"/>
    </row>
    <row r="12" spans="1:11" s="14" customFormat="1" ht="42" hidden="1" customHeight="1" x14ac:dyDescent="0.2">
      <c r="A12" s="1446"/>
      <c r="B12" s="81"/>
      <c r="C12" s="141">
        <v>2580</v>
      </c>
      <c r="D12" s="1039" t="s">
        <v>163</v>
      </c>
      <c r="E12" s="143"/>
      <c r="F12" s="143"/>
      <c r="G12" s="144" t="e">
        <f t="shared" si="0"/>
        <v>#DIV/0!</v>
      </c>
      <c r="H12" s="145"/>
      <c r="I12" s="146" t="e">
        <f>SUM(H12/F12*100)</f>
        <v>#DIV/0!</v>
      </c>
      <c r="J12" s="147" t="e">
        <f t="shared" si="1"/>
        <v>#DIV/0!</v>
      </c>
      <c r="K12" s="255"/>
    </row>
    <row r="13" spans="1:11" s="14" customFormat="1" ht="67.5" hidden="1" customHeight="1" x14ac:dyDescent="0.2">
      <c r="A13" s="1446"/>
      <c r="B13" s="81"/>
      <c r="C13" s="265">
        <v>2320</v>
      </c>
      <c r="D13" s="857" t="s">
        <v>155</v>
      </c>
      <c r="E13" s="143"/>
      <c r="F13" s="143"/>
      <c r="G13" s="171" t="e">
        <f t="shared" si="0"/>
        <v>#DIV/0!</v>
      </c>
      <c r="H13" s="145"/>
      <c r="I13" s="146"/>
      <c r="J13" s="147"/>
      <c r="K13" s="255"/>
    </row>
    <row r="14" spans="1:11" s="14" customFormat="1" ht="70.5" customHeight="1" x14ac:dyDescent="0.2">
      <c r="A14" s="1446"/>
      <c r="B14" s="81"/>
      <c r="C14" s="168">
        <v>2830</v>
      </c>
      <c r="D14" s="169" t="s">
        <v>150</v>
      </c>
      <c r="E14" s="210">
        <v>68320</v>
      </c>
      <c r="F14" s="210">
        <v>68320</v>
      </c>
      <c r="G14" s="209">
        <f t="shared" si="0"/>
        <v>100</v>
      </c>
      <c r="H14" s="170">
        <v>84374</v>
      </c>
      <c r="I14" s="171">
        <f>SUM(H14/F14*100)</f>
        <v>123.49824355971897</v>
      </c>
      <c r="J14" s="171">
        <f t="shared" si="1"/>
        <v>123.49824355971897</v>
      </c>
      <c r="K14" s="237"/>
    </row>
    <row r="15" spans="1:11" s="14" customFormat="1" ht="13.5" hidden="1" customHeight="1" x14ac:dyDescent="0.2">
      <c r="A15" s="1446"/>
      <c r="B15" s="81"/>
      <c r="C15" s="211">
        <v>3030</v>
      </c>
      <c r="D15" s="186" t="s">
        <v>27</v>
      </c>
      <c r="E15" s="510"/>
      <c r="F15" s="510"/>
      <c r="G15" s="416" t="e">
        <f t="shared" si="0"/>
        <v>#DIV/0!</v>
      </c>
      <c r="H15" s="213"/>
      <c r="I15" s="284" t="e">
        <f>SUM(H15/F15*100)</f>
        <v>#DIV/0!</v>
      </c>
      <c r="J15" s="511" t="e">
        <f t="shared" si="1"/>
        <v>#DIV/0!</v>
      </c>
      <c r="K15" s="186"/>
    </row>
    <row r="16" spans="1:11" s="6" customFormat="1" ht="27" customHeight="1" x14ac:dyDescent="0.2">
      <c r="A16" s="1446"/>
      <c r="B16" s="203">
        <v>85321</v>
      </c>
      <c r="C16" s="203"/>
      <c r="D16" s="286" t="s">
        <v>164</v>
      </c>
      <c r="E16" s="131">
        <f>SUM(E17:E32)</f>
        <v>241147.3</v>
      </c>
      <c r="F16" s="131">
        <f>SUM(F17:F32)</f>
        <v>241147.3</v>
      </c>
      <c r="G16" s="131">
        <f t="shared" si="0"/>
        <v>100</v>
      </c>
      <c r="H16" s="130">
        <f>SUM(H17:H33)</f>
        <v>237859</v>
      </c>
      <c r="I16" s="133">
        <f t="shared" ref="I16:I110" si="2">SUM(H16/F16*100)</f>
        <v>98.636393606729172</v>
      </c>
      <c r="J16" s="133">
        <f t="shared" si="1"/>
        <v>98.636393606729172</v>
      </c>
      <c r="K16" s="814"/>
    </row>
    <row r="17" spans="1:11" s="6" customFormat="1" ht="16.5" hidden="1" customHeight="1" x14ac:dyDescent="0.2">
      <c r="A17" s="1446"/>
      <c r="B17" s="81"/>
      <c r="C17" s="141">
        <v>3020</v>
      </c>
      <c r="D17" s="266" t="s">
        <v>37</v>
      </c>
      <c r="E17" s="144"/>
      <c r="F17" s="144"/>
      <c r="G17" s="144" t="e">
        <f t="shared" si="0"/>
        <v>#DIV/0!</v>
      </c>
      <c r="H17" s="145"/>
      <c r="I17" s="171" t="e">
        <f t="shared" si="2"/>
        <v>#DIV/0!</v>
      </c>
      <c r="J17" s="147"/>
      <c r="K17" s="255"/>
    </row>
    <row r="18" spans="1:11" ht="12.75" customHeight="1" x14ac:dyDescent="0.25">
      <c r="A18" s="160"/>
      <c r="B18" s="141"/>
      <c r="C18" s="168">
        <v>4010</v>
      </c>
      <c r="D18" s="237" t="s">
        <v>39</v>
      </c>
      <c r="E18" s="396">
        <v>95523</v>
      </c>
      <c r="F18" s="396">
        <v>95523</v>
      </c>
      <c r="G18" s="171">
        <f t="shared" si="0"/>
        <v>100</v>
      </c>
      <c r="H18" s="170">
        <v>94258</v>
      </c>
      <c r="I18" s="171">
        <f t="shared" si="2"/>
        <v>98.675711608722509</v>
      </c>
      <c r="J18" s="172">
        <f t="shared" si="1"/>
        <v>98.675711608722509</v>
      </c>
      <c r="K18" s="162"/>
    </row>
    <row r="19" spans="1:11" ht="12.75" customHeight="1" x14ac:dyDescent="0.25">
      <c r="A19" s="160"/>
      <c r="B19" s="141"/>
      <c r="C19" s="168">
        <v>4040</v>
      </c>
      <c r="D19" s="237" t="s">
        <v>41</v>
      </c>
      <c r="E19" s="396">
        <v>6711</v>
      </c>
      <c r="F19" s="396">
        <v>6711</v>
      </c>
      <c r="G19" s="171">
        <f t="shared" si="0"/>
        <v>100</v>
      </c>
      <c r="H19" s="170">
        <v>7604</v>
      </c>
      <c r="I19" s="171">
        <f t="shared" si="2"/>
        <v>113.30651169721352</v>
      </c>
      <c r="J19" s="172">
        <f t="shared" si="1"/>
        <v>113.30651169721352</v>
      </c>
      <c r="K19" s="162"/>
    </row>
    <row r="20" spans="1:11" ht="12.75" customHeight="1" x14ac:dyDescent="0.25">
      <c r="A20" s="160"/>
      <c r="B20" s="141"/>
      <c r="C20" s="168">
        <v>4110</v>
      </c>
      <c r="D20" s="237" t="s">
        <v>42</v>
      </c>
      <c r="E20" s="396">
        <v>16889</v>
      </c>
      <c r="F20" s="396">
        <v>16889</v>
      </c>
      <c r="G20" s="171">
        <f t="shared" si="0"/>
        <v>100</v>
      </c>
      <c r="H20" s="170">
        <v>14558</v>
      </c>
      <c r="I20" s="171">
        <f t="shared" si="2"/>
        <v>86.19811711765054</v>
      </c>
      <c r="J20" s="172">
        <f t="shared" si="1"/>
        <v>86.19811711765054</v>
      </c>
      <c r="K20" s="162"/>
    </row>
    <row r="21" spans="1:11" ht="27.6" customHeight="1" x14ac:dyDescent="0.25">
      <c r="A21" s="160"/>
      <c r="B21" s="141"/>
      <c r="C21" s="168">
        <v>4120</v>
      </c>
      <c r="D21" s="169" t="s">
        <v>270</v>
      </c>
      <c r="E21" s="396">
        <v>2403</v>
      </c>
      <c r="F21" s="396">
        <v>2403</v>
      </c>
      <c r="G21" s="171">
        <f t="shared" si="0"/>
        <v>100</v>
      </c>
      <c r="H21" s="170">
        <v>2496</v>
      </c>
      <c r="I21" s="171">
        <f t="shared" si="2"/>
        <v>103.8701622971286</v>
      </c>
      <c r="J21" s="172">
        <f t="shared" si="1"/>
        <v>103.8701622971286</v>
      </c>
      <c r="K21" s="162"/>
    </row>
    <row r="22" spans="1:11" ht="12.75" customHeight="1" x14ac:dyDescent="0.25">
      <c r="A22" s="160"/>
      <c r="B22" s="141"/>
      <c r="C22" s="168">
        <v>4170</v>
      </c>
      <c r="D22" s="237" t="s">
        <v>45</v>
      </c>
      <c r="E22" s="396">
        <v>35070</v>
      </c>
      <c r="F22" s="396">
        <v>35070</v>
      </c>
      <c r="G22" s="171">
        <f t="shared" si="0"/>
        <v>100</v>
      </c>
      <c r="H22" s="170">
        <v>35070</v>
      </c>
      <c r="I22" s="171">
        <f t="shared" si="2"/>
        <v>100</v>
      </c>
      <c r="J22" s="172">
        <f t="shared" si="1"/>
        <v>100</v>
      </c>
      <c r="K22" s="162"/>
    </row>
    <row r="23" spans="1:11" ht="12.75" customHeight="1" x14ac:dyDescent="0.25">
      <c r="A23" s="160"/>
      <c r="B23" s="141"/>
      <c r="C23" s="168">
        <v>4210</v>
      </c>
      <c r="D23" s="237" t="s">
        <v>31</v>
      </c>
      <c r="E23" s="396">
        <v>18269.3</v>
      </c>
      <c r="F23" s="396">
        <v>18269.3</v>
      </c>
      <c r="G23" s="171">
        <f t="shared" si="0"/>
        <v>100</v>
      </c>
      <c r="H23" s="170">
        <v>15900</v>
      </c>
      <c r="I23" s="171">
        <f t="shared" si="2"/>
        <v>87.031249144740087</v>
      </c>
      <c r="J23" s="172">
        <f t="shared" si="1"/>
        <v>87.031249144740087</v>
      </c>
      <c r="K23" s="162"/>
    </row>
    <row r="24" spans="1:11" ht="12.75" customHeight="1" x14ac:dyDescent="0.25">
      <c r="A24" s="160"/>
      <c r="B24" s="141"/>
      <c r="C24" s="168">
        <v>4270</v>
      </c>
      <c r="D24" s="237" t="s">
        <v>47</v>
      </c>
      <c r="E24" s="396">
        <v>200</v>
      </c>
      <c r="F24" s="396">
        <v>200</v>
      </c>
      <c r="G24" s="171">
        <f t="shared" si="0"/>
        <v>100</v>
      </c>
      <c r="H24" s="170">
        <v>340</v>
      </c>
      <c r="I24" s="171">
        <f t="shared" si="2"/>
        <v>170</v>
      </c>
      <c r="J24" s="172">
        <f t="shared" si="1"/>
        <v>170</v>
      </c>
      <c r="K24" s="162"/>
    </row>
    <row r="25" spans="1:11" ht="12.75" hidden="1" customHeight="1" x14ac:dyDescent="0.25">
      <c r="A25" s="160"/>
      <c r="B25" s="141"/>
      <c r="C25" s="168">
        <v>4280</v>
      </c>
      <c r="D25" s="237" t="s">
        <v>48</v>
      </c>
      <c r="E25" s="396"/>
      <c r="F25" s="396"/>
      <c r="G25" s="171" t="e">
        <f t="shared" si="0"/>
        <v>#DIV/0!</v>
      </c>
      <c r="H25" s="170"/>
      <c r="I25" s="171" t="e">
        <f t="shared" si="2"/>
        <v>#DIV/0!</v>
      </c>
      <c r="J25" s="172" t="e">
        <f t="shared" si="1"/>
        <v>#DIV/0!</v>
      </c>
      <c r="K25" s="162"/>
    </row>
    <row r="26" spans="1:11" ht="12.75" customHeight="1" x14ac:dyDescent="0.25">
      <c r="A26" s="160"/>
      <c r="B26" s="141"/>
      <c r="C26" s="168">
        <v>4280</v>
      </c>
      <c r="D26" s="237" t="s">
        <v>48</v>
      </c>
      <c r="E26" s="396"/>
      <c r="F26" s="396"/>
      <c r="G26" s="171"/>
      <c r="H26" s="170"/>
      <c r="I26" s="171"/>
      <c r="J26" s="172"/>
      <c r="K26" s="162"/>
    </row>
    <row r="27" spans="1:11" ht="12.75" customHeight="1" x14ac:dyDescent="0.25">
      <c r="A27" s="160"/>
      <c r="B27" s="141"/>
      <c r="C27" s="168">
        <v>4300</v>
      </c>
      <c r="D27" s="233" t="s">
        <v>22</v>
      </c>
      <c r="E27" s="396">
        <v>61123</v>
      </c>
      <c r="F27" s="396">
        <v>61123</v>
      </c>
      <c r="G27" s="171">
        <f t="shared" si="0"/>
        <v>100</v>
      </c>
      <c r="H27" s="170">
        <v>61130</v>
      </c>
      <c r="I27" s="171">
        <f t="shared" si="2"/>
        <v>100.01145231745825</v>
      </c>
      <c r="J27" s="172">
        <f t="shared" si="1"/>
        <v>100.01145231745825</v>
      </c>
      <c r="K27" s="162"/>
    </row>
    <row r="28" spans="1:11" ht="15.75" customHeight="1" x14ac:dyDescent="0.2">
      <c r="A28" s="160"/>
      <c r="B28" s="141"/>
      <c r="C28" s="168">
        <v>4360</v>
      </c>
      <c r="D28" s="732" t="s">
        <v>217</v>
      </c>
      <c r="E28" s="396">
        <v>920</v>
      </c>
      <c r="F28" s="396">
        <v>920</v>
      </c>
      <c r="G28" s="171">
        <f t="shared" si="0"/>
        <v>100</v>
      </c>
      <c r="H28" s="170">
        <v>1050</v>
      </c>
      <c r="I28" s="171">
        <f t="shared" si="2"/>
        <v>114.13043478260869</v>
      </c>
      <c r="J28" s="171">
        <f t="shared" si="1"/>
        <v>114.13043478260869</v>
      </c>
      <c r="K28" s="237"/>
    </row>
    <row r="29" spans="1:11" ht="12.75" hidden="1" customHeight="1" x14ac:dyDescent="0.25">
      <c r="A29" s="160"/>
      <c r="B29" s="141"/>
      <c r="C29" s="168">
        <v>4410</v>
      </c>
      <c r="D29" s="237" t="s">
        <v>54</v>
      </c>
      <c r="E29" s="396"/>
      <c r="F29" s="396"/>
      <c r="G29" s="171" t="e">
        <f t="shared" si="0"/>
        <v>#DIV/0!</v>
      </c>
      <c r="H29" s="170"/>
      <c r="I29" s="171" t="e">
        <f t="shared" si="2"/>
        <v>#DIV/0!</v>
      </c>
      <c r="J29" s="171" t="e">
        <f t="shared" si="1"/>
        <v>#DIV/0!</v>
      </c>
      <c r="K29" s="162"/>
    </row>
    <row r="30" spans="1:11" s="12" customFormat="1" ht="12.75" customHeight="1" x14ac:dyDescent="0.25">
      <c r="A30" s="160"/>
      <c r="B30" s="141"/>
      <c r="C30" s="168">
        <v>4440</v>
      </c>
      <c r="D30" s="237" t="s">
        <v>55</v>
      </c>
      <c r="E30" s="396">
        <v>3359</v>
      </c>
      <c r="F30" s="396">
        <v>3359</v>
      </c>
      <c r="G30" s="171">
        <f t="shared" si="0"/>
        <v>100</v>
      </c>
      <c r="H30" s="170">
        <v>3359</v>
      </c>
      <c r="I30" s="171">
        <f t="shared" si="2"/>
        <v>100</v>
      </c>
      <c r="J30" s="172">
        <f t="shared" si="1"/>
        <v>100</v>
      </c>
      <c r="K30" s="162"/>
    </row>
    <row r="31" spans="1:11" s="12" customFormat="1" ht="25.5" hidden="1" customHeight="1" x14ac:dyDescent="0.2">
      <c r="A31" s="160"/>
      <c r="B31" s="141"/>
      <c r="C31" s="168">
        <v>4700</v>
      </c>
      <c r="D31" s="283" t="s">
        <v>60</v>
      </c>
      <c r="E31" s="396"/>
      <c r="F31" s="396"/>
      <c r="G31" s="171" t="e">
        <f t="shared" si="0"/>
        <v>#DIV/0!</v>
      </c>
      <c r="H31" s="170"/>
      <c r="I31" s="171" t="e">
        <f t="shared" si="2"/>
        <v>#DIV/0!</v>
      </c>
      <c r="J31" s="171" t="e">
        <f t="shared" si="1"/>
        <v>#DIV/0!</v>
      </c>
      <c r="K31" s="237"/>
    </row>
    <row r="32" spans="1:11" s="12" customFormat="1" ht="31.5" customHeight="1" x14ac:dyDescent="0.2">
      <c r="A32" s="160"/>
      <c r="B32" s="141"/>
      <c r="C32" s="1746">
        <v>4700</v>
      </c>
      <c r="D32" s="1698" t="s">
        <v>60</v>
      </c>
      <c r="E32" s="1749">
        <v>680</v>
      </c>
      <c r="F32" s="1749">
        <v>680</v>
      </c>
      <c r="G32" s="1747">
        <f t="shared" si="0"/>
        <v>100</v>
      </c>
      <c r="H32" s="1797">
        <v>680</v>
      </c>
      <c r="I32" s="1747">
        <f t="shared" ref="I32" si="3">SUM(H32/F32*100)</f>
        <v>100</v>
      </c>
      <c r="J32" s="1749">
        <f t="shared" si="1"/>
        <v>100</v>
      </c>
      <c r="K32" s="1714"/>
    </row>
    <row r="33" spans="1:11" s="12" customFormat="1" ht="31.5" customHeight="1" x14ac:dyDescent="0.2">
      <c r="A33" s="160"/>
      <c r="B33" s="1996"/>
      <c r="C33" s="1815">
        <v>4710</v>
      </c>
      <c r="D33" s="1946" t="s">
        <v>297</v>
      </c>
      <c r="E33" s="2011"/>
      <c r="F33" s="2011"/>
      <c r="G33" s="1808"/>
      <c r="H33" s="1816">
        <v>1414</v>
      </c>
      <c r="I33" s="1808"/>
      <c r="J33" s="2011"/>
      <c r="K33" s="1807"/>
    </row>
    <row r="34" spans="1:11" s="6" customFormat="1" ht="15" customHeight="1" x14ac:dyDescent="0.2">
      <c r="A34" s="2039"/>
      <c r="B34" s="2048">
        <v>85333</v>
      </c>
      <c r="C34" s="2048"/>
      <c r="D34" s="2049" t="s">
        <v>165</v>
      </c>
      <c r="E34" s="2209">
        <f>SUM(E35:E54)</f>
        <v>2480211</v>
      </c>
      <c r="F34" s="2209">
        <f>SUM(F35:F54)</f>
        <v>2480211</v>
      </c>
      <c r="G34" s="1920">
        <f t="shared" si="0"/>
        <v>100</v>
      </c>
      <c r="H34" s="2210">
        <f>SUM(H35:H55)</f>
        <v>2519801</v>
      </c>
      <c r="I34" s="1920">
        <f t="shared" si="2"/>
        <v>101.59623515902479</v>
      </c>
      <c r="J34" s="1920">
        <f t="shared" ref="J34:J110" si="4">SUM(H34/E34*100)</f>
        <v>101.59623515902479</v>
      </c>
      <c r="K34" s="2049"/>
    </row>
    <row r="35" spans="1:11" s="6" customFormat="1" ht="74.45" hidden="1" customHeight="1" x14ac:dyDescent="0.2">
      <c r="A35" s="2039"/>
      <c r="B35" s="81"/>
      <c r="C35" s="1813">
        <v>2910</v>
      </c>
      <c r="D35" s="2211" t="s">
        <v>255</v>
      </c>
      <c r="E35" s="2212"/>
      <c r="F35" s="2212"/>
      <c r="G35" s="1805" t="e">
        <f>SUM(F35/E35*100)</f>
        <v>#DIV/0!</v>
      </c>
      <c r="H35" s="1814">
        <v>0</v>
      </c>
      <c r="I35" s="1805" t="e">
        <f t="shared" ref="I35" si="5">SUM(H35/F35*100)</f>
        <v>#DIV/0!</v>
      </c>
      <c r="J35" s="2213" t="e">
        <f t="shared" si="4"/>
        <v>#DIV/0!</v>
      </c>
      <c r="K35" s="1803"/>
    </row>
    <row r="36" spans="1:11" s="6" customFormat="1" ht="12.75" customHeight="1" x14ac:dyDescent="0.2">
      <c r="A36" s="701"/>
      <c r="B36" s="2044"/>
      <c r="C36" s="1815">
        <v>3020</v>
      </c>
      <c r="D36" s="1807" t="s">
        <v>37</v>
      </c>
      <c r="E36" s="1965">
        <v>2997</v>
      </c>
      <c r="F36" s="1965">
        <v>2997</v>
      </c>
      <c r="G36" s="1808">
        <f>SUM(F36/E36*100)</f>
        <v>100</v>
      </c>
      <c r="H36" s="1816">
        <v>3256</v>
      </c>
      <c r="I36" s="1808">
        <f t="shared" si="2"/>
        <v>108.64197530864197</v>
      </c>
      <c r="J36" s="1941">
        <f t="shared" si="1"/>
        <v>108.64197530864197</v>
      </c>
      <c r="K36" s="2214"/>
    </row>
    <row r="37" spans="1:11" ht="12.75" customHeight="1" x14ac:dyDescent="0.25">
      <c r="A37" s="512"/>
      <c r="B37" s="145"/>
      <c r="C37" s="265">
        <v>4010</v>
      </c>
      <c r="D37" s="266" t="s">
        <v>39</v>
      </c>
      <c r="E37" s="400">
        <v>1723497</v>
      </c>
      <c r="F37" s="400">
        <v>1723497</v>
      </c>
      <c r="G37" s="231">
        <f t="shared" ref="G37:G110" si="6">SUM(F37/E37*100)</f>
        <v>100</v>
      </c>
      <c r="H37" s="287">
        <v>1597944</v>
      </c>
      <c r="I37" s="231">
        <f t="shared" si="2"/>
        <v>92.71521795512264</v>
      </c>
      <c r="J37" s="267">
        <f t="shared" si="4"/>
        <v>92.71521795512264</v>
      </c>
      <c r="K37" s="246"/>
    </row>
    <row r="38" spans="1:11" ht="12.75" customHeight="1" x14ac:dyDescent="0.25">
      <c r="A38" s="512"/>
      <c r="B38" s="145"/>
      <c r="C38" s="1574">
        <v>4040</v>
      </c>
      <c r="D38" s="1575" t="s">
        <v>41</v>
      </c>
      <c r="E38" s="1576">
        <v>108742</v>
      </c>
      <c r="F38" s="1576">
        <v>108742</v>
      </c>
      <c r="G38" s="1557">
        <f t="shared" si="6"/>
        <v>100</v>
      </c>
      <c r="H38" s="1556">
        <v>122269</v>
      </c>
      <c r="I38" s="1557">
        <f t="shared" si="2"/>
        <v>112.4395357819426</v>
      </c>
      <c r="J38" s="1558">
        <f t="shared" si="4"/>
        <v>112.4395357819426</v>
      </c>
      <c r="K38" s="1577"/>
    </row>
    <row r="39" spans="1:11" ht="12.75" customHeight="1" x14ac:dyDescent="0.25">
      <c r="A39" s="512"/>
      <c r="B39" s="145"/>
      <c r="C39" s="168">
        <v>4110</v>
      </c>
      <c r="D39" s="237" t="s">
        <v>42</v>
      </c>
      <c r="E39" s="396">
        <v>296673</v>
      </c>
      <c r="F39" s="396">
        <v>296673</v>
      </c>
      <c r="G39" s="171">
        <f t="shared" si="6"/>
        <v>100</v>
      </c>
      <c r="H39" s="170">
        <v>292509</v>
      </c>
      <c r="I39" s="171">
        <f t="shared" si="2"/>
        <v>98.596434458140777</v>
      </c>
      <c r="J39" s="172">
        <f t="shared" si="4"/>
        <v>98.596434458140777</v>
      </c>
      <c r="K39" s="162"/>
    </row>
    <row r="40" spans="1:11" ht="27.6" customHeight="1" x14ac:dyDescent="0.25">
      <c r="A40" s="512"/>
      <c r="B40" s="145"/>
      <c r="C40" s="168">
        <v>4120</v>
      </c>
      <c r="D40" s="169" t="s">
        <v>270</v>
      </c>
      <c r="E40" s="170">
        <v>41129</v>
      </c>
      <c r="F40" s="170">
        <v>41129</v>
      </c>
      <c r="G40" s="171">
        <f t="shared" si="6"/>
        <v>100</v>
      </c>
      <c r="H40" s="170">
        <v>40690</v>
      </c>
      <c r="I40" s="171">
        <f t="shared" si="2"/>
        <v>98.932626613824795</v>
      </c>
      <c r="J40" s="172">
        <f t="shared" si="4"/>
        <v>98.932626613824795</v>
      </c>
      <c r="K40" s="162"/>
    </row>
    <row r="41" spans="1:11" ht="12.75" customHeight="1" x14ac:dyDescent="0.25">
      <c r="A41" s="512"/>
      <c r="B41" s="145"/>
      <c r="C41" s="168">
        <v>4170</v>
      </c>
      <c r="D41" s="237" t="s">
        <v>45</v>
      </c>
      <c r="E41" s="170">
        <v>35424</v>
      </c>
      <c r="F41" s="170">
        <v>35424</v>
      </c>
      <c r="G41" s="1560">
        <f t="shared" si="6"/>
        <v>100</v>
      </c>
      <c r="H41" s="170">
        <v>35424</v>
      </c>
      <c r="I41" s="171">
        <f t="shared" si="2"/>
        <v>100</v>
      </c>
      <c r="J41" s="172">
        <f t="shared" si="4"/>
        <v>100</v>
      </c>
      <c r="K41" s="162"/>
    </row>
    <row r="42" spans="1:11" ht="12.75" customHeight="1" x14ac:dyDescent="0.25">
      <c r="A42" s="512"/>
      <c r="B42" s="145"/>
      <c r="C42" s="168">
        <v>4210</v>
      </c>
      <c r="D42" s="237" t="s">
        <v>31</v>
      </c>
      <c r="E42" s="170">
        <v>32196</v>
      </c>
      <c r="F42" s="170">
        <v>32196</v>
      </c>
      <c r="G42" s="171">
        <f t="shared" si="6"/>
        <v>100</v>
      </c>
      <c r="H42" s="170">
        <v>21050</v>
      </c>
      <c r="I42" s="171">
        <f t="shared" si="2"/>
        <v>65.380792645049084</v>
      </c>
      <c r="J42" s="172">
        <f t="shared" si="4"/>
        <v>65.380792645049084</v>
      </c>
      <c r="K42" s="162"/>
    </row>
    <row r="43" spans="1:11" ht="12.75" customHeight="1" x14ac:dyDescent="0.25">
      <c r="A43" s="512"/>
      <c r="B43" s="145"/>
      <c r="C43" s="168">
        <v>4260</v>
      </c>
      <c r="D43" s="237" t="s">
        <v>46</v>
      </c>
      <c r="E43" s="170">
        <v>125240</v>
      </c>
      <c r="F43" s="170">
        <v>125240</v>
      </c>
      <c r="G43" s="171">
        <f t="shared" si="6"/>
        <v>100</v>
      </c>
      <c r="H43" s="170">
        <v>120000</v>
      </c>
      <c r="I43" s="171">
        <f t="shared" si="2"/>
        <v>95.816033216224852</v>
      </c>
      <c r="J43" s="172">
        <f t="shared" si="4"/>
        <v>95.816033216224852</v>
      </c>
      <c r="K43" s="162"/>
    </row>
    <row r="44" spans="1:11" ht="12.75" customHeight="1" x14ac:dyDescent="0.25">
      <c r="A44" s="512"/>
      <c r="B44" s="145"/>
      <c r="C44" s="168">
        <v>4270</v>
      </c>
      <c r="D44" s="237" t="s">
        <v>47</v>
      </c>
      <c r="E44" s="170">
        <v>20823</v>
      </c>
      <c r="F44" s="170">
        <v>20823</v>
      </c>
      <c r="G44" s="171">
        <f t="shared" si="6"/>
        <v>100</v>
      </c>
      <c r="H44" s="170">
        <v>171550</v>
      </c>
      <c r="I44" s="171">
        <f t="shared" si="2"/>
        <v>823.8486289199443</v>
      </c>
      <c r="J44" s="172">
        <f t="shared" si="4"/>
        <v>823.8486289199443</v>
      </c>
      <c r="K44" s="162"/>
    </row>
    <row r="45" spans="1:11" ht="12.75" customHeight="1" x14ac:dyDescent="0.25">
      <c r="A45" s="512"/>
      <c r="B45" s="145"/>
      <c r="C45" s="168">
        <v>4280</v>
      </c>
      <c r="D45" s="237" t="s">
        <v>48</v>
      </c>
      <c r="E45" s="170">
        <v>2600</v>
      </c>
      <c r="F45" s="170">
        <v>2600</v>
      </c>
      <c r="G45" s="171">
        <f t="shared" si="6"/>
        <v>100</v>
      </c>
      <c r="H45" s="170">
        <v>2600</v>
      </c>
      <c r="I45" s="171">
        <f t="shared" si="2"/>
        <v>100</v>
      </c>
      <c r="J45" s="172">
        <f t="shared" si="4"/>
        <v>100</v>
      </c>
      <c r="K45" s="162"/>
    </row>
    <row r="46" spans="1:11" ht="12.75" customHeight="1" x14ac:dyDescent="0.25">
      <c r="A46" s="512"/>
      <c r="B46" s="145"/>
      <c r="C46" s="168">
        <v>4300</v>
      </c>
      <c r="D46" s="233" t="s">
        <v>22</v>
      </c>
      <c r="E46" s="170">
        <v>22543</v>
      </c>
      <c r="F46" s="170">
        <v>22543</v>
      </c>
      <c r="G46" s="171">
        <f t="shared" si="6"/>
        <v>100</v>
      </c>
      <c r="H46" s="170">
        <v>20874</v>
      </c>
      <c r="I46" s="171">
        <f t="shared" si="2"/>
        <v>92.596371379142084</v>
      </c>
      <c r="J46" s="172">
        <f t="shared" si="4"/>
        <v>92.596371379142084</v>
      </c>
      <c r="K46" s="162"/>
    </row>
    <row r="47" spans="1:11" ht="15.75" customHeight="1" x14ac:dyDescent="0.25">
      <c r="A47" s="512"/>
      <c r="B47" s="145"/>
      <c r="C47" s="168">
        <v>4360</v>
      </c>
      <c r="D47" s="732" t="s">
        <v>217</v>
      </c>
      <c r="E47" s="170">
        <v>350</v>
      </c>
      <c r="F47" s="170">
        <v>350</v>
      </c>
      <c r="G47" s="171">
        <f t="shared" si="6"/>
        <v>100</v>
      </c>
      <c r="H47" s="170">
        <v>300</v>
      </c>
      <c r="I47" s="171">
        <f t="shared" si="2"/>
        <v>85.714285714285708</v>
      </c>
      <c r="J47" s="172">
        <f t="shared" si="4"/>
        <v>85.714285714285708</v>
      </c>
      <c r="K47" s="162"/>
    </row>
    <row r="48" spans="1:11" ht="12.75" customHeight="1" x14ac:dyDescent="0.25">
      <c r="A48" s="512"/>
      <c r="B48" s="145"/>
      <c r="C48" s="168">
        <v>4410</v>
      </c>
      <c r="D48" s="237" t="s">
        <v>54</v>
      </c>
      <c r="E48" s="170">
        <v>800</v>
      </c>
      <c r="F48" s="170">
        <v>800</v>
      </c>
      <c r="G48" s="171">
        <f t="shared" si="6"/>
        <v>100</v>
      </c>
      <c r="H48" s="170">
        <v>500</v>
      </c>
      <c r="I48" s="171">
        <f t="shared" si="2"/>
        <v>62.5</v>
      </c>
      <c r="J48" s="172">
        <f t="shared" si="4"/>
        <v>62.5</v>
      </c>
      <c r="K48" s="162"/>
    </row>
    <row r="49" spans="1:11" ht="12.75" customHeight="1" x14ac:dyDescent="0.25">
      <c r="A49" s="512"/>
      <c r="B49" s="145"/>
      <c r="C49" s="168">
        <v>4430</v>
      </c>
      <c r="D49" s="237" t="s">
        <v>256</v>
      </c>
      <c r="E49" s="170">
        <v>123</v>
      </c>
      <c r="F49" s="170">
        <v>123</v>
      </c>
      <c r="G49" s="171">
        <f t="shared" si="6"/>
        <v>100</v>
      </c>
      <c r="H49" s="1131">
        <v>0</v>
      </c>
      <c r="I49" s="698">
        <f t="shared" si="2"/>
        <v>0</v>
      </c>
      <c r="J49" s="934">
        <f t="shared" si="4"/>
        <v>0</v>
      </c>
      <c r="K49" s="162"/>
    </row>
    <row r="50" spans="1:11" ht="12.75" customHeight="1" x14ac:dyDescent="0.25">
      <c r="A50" s="512"/>
      <c r="B50" s="145"/>
      <c r="C50" s="168">
        <v>4440</v>
      </c>
      <c r="D50" s="237" t="s">
        <v>55</v>
      </c>
      <c r="E50" s="170">
        <v>58135</v>
      </c>
      <c r="F50" s="170">
        <v>58135</v>
      </c>
      <c r="G50" s="171">
        <f t="shared" si="6"/>
        <v>100</v>
      </c>
      <c r="H50" s="170">
        <v>55939</v>
      </c>
      <c r="I50" s="171">
        <f t="shared" si="2"/>
        <v>96.222585361658204</v>
      </c>
      <c r="J50" s="172">
        <f t="shared" si="4"/>
        <v>96.222585361658204</v>
      </c>
      <c r="K50" s="162"/>
    </row>
    <row r="51" spans="1:11" ht="12.75" customHeight="1" x14ac:dyDescent="0.25">
      <c r="A51" s="512"/>
      <c r="B51" s="145"/>
      <c r="C51" s="168">
        <v>4480</v>
      </c>
      <c r="D51" s="237" t="s">
        <v>56</v>
      </c>
      <c r="E51" s="170">
        <v>4900</v>
      </c>
      <c r="F51" s="170">
        <v>4900</v>
      </c>
      <c r="G51" s="171">
        <f t="shared" si="6"/>
        <v>100</v>
      </c>
      <c r="H51" s="170">
        <v>4900</v>
      </c>
      <c r="I51" s="171">
        <f t="shared" si="2"/>
        <v>100</v>
      </c>
      <c r="J51" s="172">
        <f t="shared" si="4"/>
        <v>100</v>
      </c>
      <c r="K51" s="162"/>
    </row>
    <row r="52" spans="1:11" ht="12.75" customHeight="1" x14ac:dyDescent="0.25">
      <c r="A52" s="512"/>
      <c r="B52" s="145"/>
      <c r="C52" s="1746">
        <v>4520</v>
      </c>
      <c r="D52" s="169" t="s">
        <v>58</v>
      </c>
      <c r="E52" s="396">
        <v>189</v>
      </c>
      <c r="F52" s="396">
        <v>189</v>
      </c>
      <c r="G52" s="1747">
        <f t="shared" si="6"/>
        <v>100</v>
      </c>
      <c r="H52" s="1797">
        <v>206</v>
      </c>
      <c r="I52" s="1747">
        <f t="shared" si="2"/>
        <v>108.994708994709</v>
      </c>
      <c r="J52" s="1798">
        <f t="shared" si="4"/>
        <v>108.994708994709</v>
      </c>
      <c r="K52" s="1799"/>
    </row>
    <row r="53" spans="1:11" ht="45" customHeight="1" x14ac:dyDescent="0.2">
      <c r="A53" s="512"/>
      <c r="B53" s="145"/>
      <c r="C53" s="168">
        <v>4700</v>
      </c>
      <c r="D53" s="169" t="s">
        <v>60</v>
      </c>
      <c r="E53" s="170">
        <v>3850</v>
      </c>
      <c r="F53" s="170">
        <v>3850</v>
      </c>
      <c r="G53" s="171">
        <f t="shared" si="6"/>
        <v>100</v>
      </c>
      <c r="H53" s="170">
        <v>5450</v>
      </c>
      <c r="I53" s="171">
        <f t="shared" si="2"/>
        <v>141.55844155844156</v>
      </c>
      <c r="J53" s="171">
        <f t="shared" si="4"/>
        <v>141.55844155844156</v>
      </c>
      <c r="K53" s="237"/>
    </row>
    <row r="54" spans="1:11" ht="36" hidden="1" customHeight="1" x14ac:dyDescent="0.2">
      <c r="A54" s="512"/>
      <c r="B54" s="145"/>
      <c r="C54" s="141">
        <v>6060</v>
      </c>
      <c r="D54" s="142" t="s">
        <v>197</v>
      </c>
      <c r="E54" s="145"/>
      <c r="F54" s="145"/>
      <c r="G54" s="146" t="e">
        <f t="shared" si="6"/>
        <v>#DIV/0!</v>
      </c>
      <c r="H54" s="145"/>
      <c r="I54" s="146" t="e">
        <f t="shared" si="2"/>
        <v>#DIV/0!</v>
      </c>
      <c r="J54" s="146" t="e">
        <f t="shared" si="4"/>
        <v>#DIV/0!</v>
      </c>
      <c r="K54" s="255"/>
    </row>
    <row r="55" spans="1:11" ht="36" customHeight="1" x14ac:dyDescent="0.2">
      <c r="A55" s="512"/>
      <c r="B55" s="145"/>
      <c r="C55" s="141">
        <v>4710</v>
      </c>
      <c r="D55" s="142" t="s">
        <v>297</v>
      </c>
      <c r="E55" s="145"/>
      <c r="F55" s="145"/>
      <c r="G55" s="146"/>
      <c r="H55" s="145">
        <v>24340</v>
      </c>
      <c r="I55" s="146"/>
      <c r="J55" s="146"/>
      <c r="K55" s="255"/>
    </row>
    <row r="56" spans="1:11" ht="15" customHeight="1" x14ac:dyDescent="0.2">
      <c r="A56" s="254"/>
      <c r="B56" s="1182">
        <v>85395</v>
      </c>
      <c r="C56" s="1183"/>
      <c r="D56" s="1182" t="s">
        <v>65</v>
      </c>
      <c r="E56" s="1148">
        <f>SUM(E57+E82+E104+E134+E154+E156)</f>
        <v>373675</v>
      </c>
      <c r="F56" s="1148">
        <f>SUM(F57+F82+F104+F134+F154+F156)</f>
        <v>373675</v>
      </c>
      <c r="G56" s="1146">
        <f t="shared" si="6"/>
        <v>100</v>
      </c>
      <c r="H56" s="1586">
        <f>SUM(H57+H82+H104+H134+H154+H156)</f>
        <v>0</v>
      </c>
      <c r="I56" s="1253">
        <f t="shared" si="2"/>
        <v>0</v>
      </c>
      <c r="J56" s="1587">
        <f t="shared" si="4"/>
        <v>0</v>
      </c>
      <c r="K56" s="1233"/>
    </row>
    <row r="57" spans="1:11" ht="15" hidden="1" customHeight="1" x14ac:dyDescent="0.2">
      <c r="A57" s="254"/>
      <c r="B57" s="244"/>
      <c r="C57" s="141"/>
      <c r="D57" s="1234" t="s">
        <v>135</v>
      </c>
      <c r="E57" s="87">
        <f>SUM(E60:E81)</f>
        <v>0</v>
      </c>
      <c r="F57" s="87">
        <f>SUM(F60:F81)</f>
        <v>0</v>
      </c>
      <c r="G57" s="513" t="e">
        <f t="shared" si="6"/>
        <v>#DIV/0!</v>
      </c>
      <c r="H57" s="1588">
        <f>SUM(H60:H81)</f>
        <v>0</v>
      </c>
      <c r="I57" s="1589" t="e">
        <f t="shared" si="2"/>
        <v>#DIV/0!</v>
      </c>
      <c r="J57" s="1590" t="e">
        <f t="shared" si="4"/>
        <v>#DIV/0!</v>
      </c>
      <c r="K57" s="752"/>
    </row>
    <row r="58" spans="1:11" ht="15" hidden="1" customHeight="1" x14ac:dyDescent="0.25">
      <c r="A58" s="254"/>
      <c r="B58" s="514"/>
      <c r="C58" s="613">
        <v>3247</v>
      </c>
      <c r="D58" s="614" t="s">
        <v>182</v>
      </c>
      <c r="E58" s="615"/>
      <c r="F58" s="615"/>
      <c r="G58" s="396" t="e">
        <f t="shared" si="6"/>
        <v>#DIV/0!</v>
      </c>
      <c r="H58" s="1591"/>
      <c r="I58" s="698" t="e">
        <f>SUM(H58/F58*100)</f>
        <v>#DIV/0!</v>
      </c>
      <c r="J58" s="1130" t="e">
        <f>SUM(H58/E58*100)</f>
        <v>#DIV/0!</v>
      </c>
      <c r="K58" s="992"/>
    </row>
    <row r="59" spans="1:11" ht="15" hidden="1" customHeight="1" x14ac:dyDescent="0.25">
      <c r="A59" s="254"/>
      <c r="B59" s="514"/>
      <c r="C59" s="616">
        <v>3249</v>
      </c>
      <c r="D59" s="617" t="s">
        <v>182</v>
      </c>
      <c r="E59" s="618"/>
      <c r="F59" s="618"/>
      <c r="G59" s="396" t="e">
        <f t="shared" si="6"/>
        <v>#DIV/0!</v>
      </c>
      <c r="H59" s="1592"/>
      <c r="I59" s="698" t="e">
        <f>SUM(H59/F59*100)</f>
        <v>#DIV/0!</v>
      </c>
      <c r="J59" s="1130" t="e">
        <f>SUM(H59/E59*100)</f>
        <v>#DIV/0!</v>
      </c>
      <c r="K59" s="993"/>
    </row>
    <row r="60" spans="1:11" ht="15" hidden="1" customHeight="1" x14ac:dyDescent="0.2">
      <c r="A60" s="254"/>
      <c r="B60" s="244"/>
      <c r="C60" s="168">
        <v>4019</v>
      </c>
      <c r="D60" s="237" t="s">
        <v>39</v>
      </c>
      <c r="E60" s="170"/>
      <c r="F60" s="170"/>
      <c r="G60" s="396" t="e">
        <f t="shared" si="6"/>
        <v>#DIV/0!</v>
      </c>
      <c r="H60" s="1131"/>
      <c r="I60" s="698" t="e">
        <f t="shared" si="2"/>
        <v>#DIV/0!</v>
      </c>
      <c r="J60" s="1130" t="e">
        <f t="shared" si="4"/>
        <v>#DIV/0!</v>
      </c>
      <c r="K60" s="994"/>
    </row>
    <row r="61" spans="1:11" ht="15" hidden="1" customHeight="1" x14ac:dyDescent="0.2">
      <c r="A61" s="254"/>
      <c r="B61" s="244"/>
      <c r="C61" s="168">
        <v>4117</v>
      </c>
      <c r="D61" s="237" t="s">
        <v>42</v>
      </c>
      <c r="E61" s="170"/>
      <c r="F61" s="170"/>
      <c r="G61" s="396" t="e">
        <f t="shared" si="6"/>
        <v>#DIV/0!</v>
      </c>
      <c r="H61" s="1131"/>
      <c r="I61" s="698" t="e">
        <f t="shared" si="2"/>
        <v>#DIV/0!</v>
      </c>
      <c r="J61" s="1143" t="e">
        <f t="shared" si="4"/>
        <v>#DIV/0!</v>
      </c>
      <c r="K61" s="994"/>
    </row>
    <row r="62" spans="1:11" ht="15" hidden="1" customHeight="1" x14ac:dyDescent="0.2">
      <c r="A62" s="254"/>
      <c r="B62" s="244"/>
      <c r="C62" s="168">
        <v>4117</v>
      </c>
      <c r="D62" s="237" t="s">
        <v>42</v>
      </c>
      <c r="E62" s="170"/>
      <c r="F62" s="170"/>
      <c r="G62" s="396" t="e">
        <f t="shared" si="6"/>
        <v>#DIV/0!</v>
      </c>
      <c r="H62" s="1131"/>
      <c r="I62" s="1226" t="e">
        <f t="shared" ref="I62" si="7">SUM(H62/F62*100)</f>
        <v>#DIV/0!</v>
      </c>
      <c r="J62" s="1581" t="e">
        <f t="shared" ref="J62" si="8">SUM(H62/E62*100)</f>
        <v>#DIV/0!</v>
      </c>
      <c r="K62" s="994"/>
    </row>
    <row r="63" spans="1:11" ht="15" hidden="1" customHeight="1" x14ac:dyDescent="0.2">
      <c r="A63" s="254"/>
      <c r="B63" s="244"/>
      <c r="C63" s="168">
        <v>4119</v>
      </c>
      <c r="D63" s="237" t="s">
        <v>42</v>
      </c>
      <c r="E63" s="170"/>
      <c r="F63" s="170"/>
      <c r="G63" s="396" t="e">
        <f t="shared" si="6"/>
        <v>#DIV/0!</v>
      </c>
      <c r="H63" s="1131"/>
      <c r="I63" s="698" t="e">
        <f t="shared" si="2"/>
        <v>#DIV/0!</v>
      </c>
      <c r="J63" s="1130" t="e">
        <f t="shared" si="4"/>
        <v>#DIV/0!</v>
      </c>
      <c r="K63" s="994"/>
    </row>
    <row r="64" spans="1:11" ht="15" hidden="1" customHeight="1" x14ac:dyDescent="0.2">
      <c r="A64" s="254"/>
      <c r="B64" s="244"/>
      <c r="C64" s="168">
        <v>4127</v>
      </c>
      <c r="D64" s="237" t="s">
        <v>43</v>
      </c>
      <c r="E64" s="170"/>
      <c r="F64" s="170"/>
      <c r="G64" s="396" t="e">
        <f t="shared" si="6"/>
        <v>#DIV/0!</v>
      </c>
      <c r="H64" s="1131"/>
      <c r="I64" s="698" t="e">
        <f t="shared" si="2"/>
        <v>#DIV/0!</v>
      </c>
      <c r="J64" s="1130" t="e">
        <f t="shared" si="4"/>
        <v>#DIV/0!</v>
      </c>
      <c r="K64" s="994"/>
    </row>
    <row r="65" spans="1:11" ht="15" hidden="1" customHeight="1" x14ac:dyDescent="0.2">
      <c r="A65" s="254"/>
      <c r="B65" s="244"/>
      <c r="C65" s="168">
        <v>4127</v>
      </c>
      <c r="D65" s="237" t="s">
        <v>43</v>
      </c>
      <c r="E65" s="170"/>
      <c r="F65" s="170"/>
      <c r="G65" s="396" t="e">
        <f t="shared" si="6"/>
        <v>#DIV/0!</v>
      </c>
      <c r="H65" s="1131"/>
      <c r="I65" s="1226" t="e">
        <f t="shared" ref="I65" si="9">SUM(H65/F65*100)</f>
        <v>#DIV/0!</v>
      </c>
      <c r="J65" s="1581" t="e">
        <f t="shared" ref="J65" si="10">SUM(H65/E65*100)</f>
        <v>#DIV/0!</v>
      </c>
      <c r="K65" s="994"/>
    </row>
    <row r="66" spans="1:11" ht="15" hidden="1" customHeight="1" x14ac:dyDescent="0.2">
      <c r="A66" s="254"/>
      <c r="B66" s="244"/>
      <c r="C66" s="168">
        <v>4129</v>
      </c>
      <c r="D66" s="237" t="s">
        <v>43</v>
      </c>
      <c r="E66" s="170"/>
      <c r="F66" s="170"/>
      <c r="G66" s="396" t="e">
        <f t="shared" si="6"/>
        <v>#DIV/0!</v>
      </c>
      <c r="H66" s="1131"/>
      <c r="I66" s="698" t="e">
        <f t="shared" si="2"/>
        <v>#DIV/0!</v>
      </c>
      <c r="J66" s="1130" t="e">
        <f t="shared" si="4"/>
        <v>#DIV/0!</v>
      </c>
      <c r="K66" s="994"/>
    </row>
    <row r="67" spans="1:11" ht="15" hidden="1" customHeight="1" x14ac:dyDescent="0.2">
      <c r="A67" s="254"/>
      <c r="B67" s="244"/>
      <c r="C67" s="168">
        <v>4177</v>
      </c>
      <c r="D67" s="237" t="s">
        <v>45</v>
      </c>
      <c r="E67" s="170"/>
      <c r="F67" s="170"/>
      <c r="G67" s="396" t="e">
        <f t="shared" si="6"/>
        <v>#DIV/0!</v>
      </c>
      <c r="H67" s="1131"/>
      <c r="I67" s="698" t="e">
        <f t="shared" si="2"/>
        <v>#DIV/0!</v>
      </c>
      <c r="J67" s="1130" t="e">
        <f t="shared" si="4"/>
        <v>#DIV/0!</v>
      </c>
      <c r="K67" s="994"/>
    </row>
    <row r="68" spans="1:11" ht="15" hidden="1" customHeight="1" x14ac:dyDescent="0.2">
      <c r="A68" s="254"/>
      <c r="B68" s="244"/>
      <c r="C68" s="168">
        <v>4179</v>
      </c>
      <c r="D68" s="237" t="s">
        <v>45</v>
      </c>
      <c r="E68" s="170"/>
      <c r="F68" s="170"/>
      <c r="G68" s="396" t="e">
        <f t="shared" si="6"/>
        <v>#DIV/0!</v>
      </c>
      <c r="H68" s="1131"/>
      <c r="I68" s="698" t="e">
        <f t="shared" si="2"/>
        <v>#DIV/0!</v>
      </c>
      <c r="J68" s="1130" t="e">
        <f t="shared" si="4"/>
        <v>#DIV/0!</v>
      </c>
      <c r="K68" s="994"/>
    </row>
    <row r="69" spans="1:11" ht="15.6" hidden="1" customHeight="1" x14ac:dyDescent="0.2">
      <c r="A69" s="254"/>
      <c r="B69" s="244"/>
      <c r="C69" s="168">
        <v>4217</v>
      </c>
      <c r="D69" s="237" t="s">
        <v>31</v>
      </c>
      <c r="E69" s="170"/>
      <c r="F69" s="170"/>
      <c r="G69" s="396" t="e">
        <f t="shared" si="6"/>
        <v>#DIV/0!</v>
      </c>
      <c r="H69" s="1131"/>
      <c r="I69" s="698" t="e">
        <f t="shared" si="2"/>
        <v>#DIV/0!</v>
      </c>
      <c r="J69" s="1130" t="e">
        <f t="shared" si="4"/>
        <v>#DIV/0!</v>
      </c>
      <c r="K69" s="994"/>
    </row>
    <row r="70" spans="1:11" ht="15" hidden="1" customHeight="1" x14ac:dyDescent="0.2">
      <c r="A70" s="254"/>
      <c r="B70" s="244"/>
      <c r="C70" s="168">
        <v>4219</v>
      </c>
      <c r="D70" s="237" t="s">
        <v>31</v>
      </c>
      <c r="E70" s="170"/>
      <c r="F70" s="170"/>
      <c r="G70" s="396" t="e">
        <f t="shared" si="6"/>
        <v>#DIV/0!</v>
      </c>
      <c r="H70" s="1131"/>
      <c r="I70" s="698" t="e">
        <f t="shared" si="2"/>
        <v>#DIV/0!</v>
      </c>
      <c r="J70" s="1130" t="e">
        <f t="shared" si="4"/>
        <v>#DIV/0!</v>
      </c>
      <c r="K70" s="994"/>
    </row>
    <row r="71" spans="1:11" ht="15" hidden="1" customHeight="1" x14ac:dyDescent="0.2">
      <c r="A71" s="254"/>
      <c r="B71" s="244"/>
      <c r="C71" s="168">
        <v>4247</v>
      </c>
      <c r="D71" s="397" t="s">
        <v>80</v>
      </c>
      <c r="E71" s="170"/>
      <c r="F71" s="170"/>
      <c r="G71" s="396" t="e">
        <f t="shared" si="6"/>
        <v>#DIV/0!</v>
      </c>
      <c r="H71" s="1131"/>
      <c r="I71" s="698" t="e">
        <f>SUM(H71/F71*100)</f>
        <v>#DIV/0!</v>
      </c>
      <c r="J71" s="1130" t="e">
        <f>SUM(H71/E71*100)</f>
        <v>#DIV/0!</v>
      </c>
      <c r="K71" s="994"/>
    </row>
    <row r="72" spans="1:11" ht="15" hidden="1" customHeight="1" x14ac:dyDescent="0.2">
      <c r="A72" s="254"/>
      <c r="B72" s="244"/>
      <c r="C72" s="168">
        <v>4249</v>
      </c>
      <c r="D72" s="397" t="s">
        <v>80</v>
      </c>
      <c r="E72" s="170"/>
      <c r="F72" s="170"/>
      <c r="G72" s="396" t="e">
        <f t="shared" si="6"/>
        <v>#DIV/0!</v>
      </c>
      <c r="H72" s="1131"/>
      <c r="I72" s="698" t="e">
        <f>SUM(H72/F72*100)</f>
        <v>#DIV/0!</v>
      </c>
      <c r="J72" s="1130" t="e">
        <f>SUM(H72/E72*100)</f>
        <v>#DIV/0!</v>
      </c>
      <c r="K72" s="994"/>
    </row>
    <row r="73" spans="1:11" ht="15" hidden="1" customHeight="1" x14ac:dyDescent="0.2">
      <c r="A73" s="254"/>
      <c r="B73" s="244"/>
      <c r="C73" s="168">
        <v>4269</v>
      </c>
      <c r="D73" s="397" t="s">
        <v>46</v>
      </c>
      <c r="E73" s="170"/>
      <c r="F73" s="170"/>
      <c r="G73" s="396" t="e">
        <f t="shared" si="6"/>
        <v>#DIV/0!</v>
      </c>
      <c r="H73" s="1131"/>
      <c r="I73" s="698" t="e">
        <f t="shared" si="2"/>
        <v>#DIV/0!</v>
      </c>
      <c r="J73" s="1130" t="e">
        <f t="shared" si="4"/>
        <v>#DIV/0!</v>
      </c>
      <c r="K73" s="994"/>
    </row>
    <row r="74" spans="1:11" ht="15" hidden="1" customHeight="1" x14ac:dyDescent="0.2">
      <c r="A74" s="254"/>
      <c r="B74" s="244"/>
      <c r="C74" s="168">
        <v>4277</v>
      </c>
      <c r="D74" s="237" t="s">
        <v>47</v>
      </c>
      <c r="E74" s="170"/>
      <c r="F74" s="170"/>
      <c r="G74" s="396" t="e">
        <f t="shared" si="6"/>
        <v>#DIV/0!</v>
      </c>
      <c r="H74" s="1131"/>
      <c r="I74" s="698" t="e">
        <f t="shared" si="2"/>
        <v>#DIV/0!</v>
      </c>
      <c r="J74" s="1130" t="e">
        <f t="shared" si="4"/>
        <v>#DIV/0!</v>
      </c>
      <c r="K74" s="994"/>
    </row>
    <row r="75" spans="1:11" ht="15" hidden="1" customHeight="1" x14ac:dyDescent="0.2">
      <c r="A75" s="254"/>
      <c r="B75" s="244"/>
      <c r="C75" s="168">
        <v>4279</v>
      </c>
      <c r="D75" s="237" t="s">
        <v>47</v>
      </c>
      <c r="E75" s="170"/>
      <c r="F75" s="170"/>
      <c r="G75" s="396" t="e">
        <f t="shared" si="6"/>
        <v>#DIV/0!</v>
      </c>
      <c r="H75" s="1131"/>
      <c r="I75" s="698" t="e">
        <f t="shared" si="2"/>
        <v>#DIV/0!</v>
      </c>
      <c r="J75" s="1130" t="e">
        <f t="shared" si="4"/>
        <v>#DIV/0!</v>
      </c>
      <c r="K75" s="994"/>
    </row>
    <row r="76" spans="1:11" ht="15" hidden="1" customHeight="1" x14ac:dyDescent="0.2">
      <c r="A76" s="254"/>
      <c r="B76" s="244"/>
      <c r="C76" s="168">
        <v>4307</v>
      </c>
      <c r="D76" s="233" t="s">
        <v>22</v>
      </c>
      <c r="E76" s="170"/>
      <c r="F76" s="170"/>
      <c r="G76" s="396" t="e">
        <f t="shared" si="6"/>
        <v>#DIV/0!</v>
      </c>
      <c r="H76" s="1131"/>
      <c r="I76" s="698" t="e">
        <f t="shared" si="2"/>
        <v>#DIV/0!</v>
      </c>
      <c r="J76" s="1130" t="e">
        <f t="shared" si="4"/>
        <v>#DIV/0!</v>
      </c>
      <c r="K76" s="994"/>
    </row>
    <row r="77" spans="1:11" ht="15" hidden="1" customHeight="1" x14ac:dyDescent="0.2">
      <c r="A77" s="254"/>
      <c r="B77" s="244"/>
      <c r="C77" s="168">
        <v>4309</v>
      </c>
      <c r="D77" s="233" t="s">
        <v>22</v>
      </c>
      <c r="E77" s="170"/>
      <c r="F77" s="170"/>
      <c r="G77" s="396" t="e">
        <f t="shared" si="6"/>
        <v>#DIV/0!</v>
      </c>
      <c r="H77" s="1131"/>
      <c r="I77" s="698" t="e">
        <f t="shared" si="2"/>
        <v>#DIV/0!</v>
      </c>
      <c r="J77" s="1130" t="e">
        <f t="shared" si="4"/>
        <v>#DIV/0!</v>
      </c>
      <c r="K77" s="994"/>
    </row>
    <row r="78" spans="1:11" ht="15" hidden="1" customHeight="1" x14ac:dyDescent="0.2">
      <c r="A78" s="254"/>
      <c r="B78" s="244"/>
      <c r="C78" s="168">
        <v>4417</v>
      </c>
      <c r="D78" s="233" t="s">
        <v>54</v>
      </c>
      <c r="E78" s="170"/>
      <c r="F78" s="170"/>
      <c r="G78" s="396" t="e">
        <f t="shared" si="6"/>
        <v>#DIV/0!</v>
      </c>
      <c r="H78" s="1131"/>
      <c r="I78" s="698" t="e">
        <f>SUM(H78/F78*100)</f>
        <v>#DIV/0!</v>
      </c>
      <c r="J78" s="1130" t="e">
        <f>SUM(H78/E78*100)</f>
        <v>#DIV/0!</v>
      </c>
      <c r="K78" s="994"/>
    </row>
    <row r="79" spans="1:11" ht="15" hidden="1" customHeight="1" x14ac:dyDescent="0.2">
      <c r="A79" s="499"/>
      <c r="B79" s="1077"/>
      <c r="C79" s="459">
        <v>4419</v>
      </c>
      <c r="D79" s="1355" t="s">
        <v>54</v>
      </c>
      <c r="E79" s="496"/>
      <c r="F79" s="496"/>
      <c r="G79" s="460" t="e">
        <f t="shared" si="6"/>
        <v>#DIV/0!</v>
      </c>
      <c r="H79" s="1292"/>
      <c r="I79" s="1166" t="e">
        <f>SUM(H79/F79*100)</f>
        <v>#DIV/0!</v>
      </c>
      <c r="J79" s="1149" t="e">
        <f>SUM(H79/E79*100)</f>
        <v>#DIV/0!</v>
      </c>
      <c r="K79" s="995"/>
    </row>
    <row r="80" spans="1:11" ht="33.75" hidden="1" customHeight="1" x14ac:dyDescent="0.2">
      <c r="A80" s="254"/>
      <c r="B80" s="244"/>
      <c r="C80" s="141">
        <v>4707</v>
      </c>
      <c r="D80" s="324" t="s">
        <v>60</v>
      </c>
      <c r="E80" s="145"/>
      <c r="F80" s="145"/>
      <c r="G80" s="936" t="e">
        <f t="shared" si="6"/>
        <v>#DIV/0!</v>
      </c>
      <c r="H80" s="1593"/>
      <c r="I80" s="1135" t="e">
        <f t="shared" si="2"/>
        <v>#DIV/0!</v>
      </c>
      <c r="J80" s="1138" t="e">
        <f>SUM(H80/E80*100)</f>
        <v>#DIV/0!</v>
      </c>
      <c r="K80" s="752"/>
    </row>
    <row r="81" spans="1:11" ht="39.75" hidden="1" customHeight="1" x14ac:dyDescent="0.2">
      <c r="A81" s="254"/>
      <c r="B81" s="244"/>
      <c r="C81" s="141">
        <v>4709</v>
      </c>
      <c r="D81" s="169" t="s">
        <v>60</v>
      </c>
      <c r="E81" s="145">
        <v>0</v>
      </c>
      <c r="F81" s="145">
        <v>0</v>
      </c>
      <c r="G81" s="403" t="e">
        <f t="shared" si="6"/>
        <v>#DIV/0!</v>
      </c>
      <c r="H81" s="1593"/>
      <c r="I81" s="698" t="e">
        <f t="shared" si="2"/>
        <v>#DIV/0!</v>
      </c>
      <c r="J81" s="1138" t="e">
        <f>SUM(H81/E81*100)</f>
        <v>#DIV/0!</v>
      </c>
      <c r="K81" s="752"/>
    </row>
    <row r="82" spans="1:11" ht="15" hidden="1" customHeight="1" x14ac:dyDescent="0.2">
      <c r="A82" s="254"/>
      <c r="B82" s="244"/>
      <c r="C82" s="1183"/>
      <c r="D82" s="1201" t="s">
        <v>133</v>
      </c>
      <c r="E82" s="1148">
        <f>SUM(E83:E103)</f>
        <v>0</v>
      </c>
      <c r="F82" s="1148">
        <f>SUM(F83:F103)</f>
        <v>0</v>
      </c>
      <c r="G82" s="1146" t="e">
        <f t="shared" si="6"/>
        <v>#DIV/0!</v>
      </c>
      <c r="H82" s="1586">
        <f>SUM(H83:H103)</f>
        <v>0</v>
      </c>
      <c r="I82" s="1253" t="e">
        <f t="shared" si="2"/>
        <v>#DIV/0!</v>
      </c>
      <c r="J82" s="1587" t="e">
        <f t="shared" si="4"/>
        <v>#DIV/0!</v>
      </c>
      <c r="K82" s="1233"/>
    </row>
    <row r="83" spans="1:11" ht="15" hidden="1" customHeight="1" x14ac:dyDescent="0.2">
      <c r="A83" s="254"/>
      <c r="B83" s="976"/>
      <c r="C83" s="848">
        <v>3247</v>
      </c>
      <c r="D83" s="849" t="s">
        <v>182</v>
      </c>
      <c r="E83" s="850"/>
      <c r="F83" s="850"/>
      <c r="G83" s="851" t="e">
        <f t="shared" si="6"/>
        <v>#DIV/0!</v>
      </c>
      <c r="H83" s="1594"/>
      <c r="I83" s="1226" t="e">
        <f t="shared" ref="I83:I85" si="11">SUM(H83/F83*100)</f>
        <v>#DIV/0!</v>
      </c>
      <c r="J83" s="1581" t="e">
        <f t="shared" ref="J83:J85" si="12">SUM(H83/E83*100)</f>
        <v>#DIV/0!</v>
      </c>
      <c r="K83" s="996"/>
    </row>
    <row r="84" spans="1:11" ht="15" hidden="1" customHeight="1" x14ac:dyDescent="0.2">
      <c r="A84" s="254"/>
      <c r="B84" s="976"/>
      <c r="C84" s="974">
        <v>3249</v>
      </c>
      <c r="D84" s="975" t="s">
        <v>182</v>
      </c>
      <c r="E84" s="592"/>
      <c r="F84" s="592"/>
      <c r="G84" s="623" t="e">
        <f t="shared" si="6"/>
        <v>#DIV/0!</v>
      </c>
      <c r="H84" s="716"/>
      <c r="I84" s="1226" t="e">
        <f t="shared" si="11"/>
        <v>#DIV/0!</v>
      </c>
      <c r="J84" s="1581" t="e">
        <f t="shared" si="12"/>
        <v>#DIV/0!</v>
      </c>
      <c r="K84" s="997"/>
    </row>
    <row r="85" spans="1:11" ht="15" hidden="1" customHeight="1" x14ac:dyDescent="0.2">
      <c r="A85" s="254"/>
      <c r="B85" s="976"/>
      <c r="C85" s="974">
        <v>4017</v>
      </c>
      <c r="D85" s="1561" t="s">
        <v>39</v>
      </c>
      <c r="E85" s="592"/>
      <c r="F85" s="592"/>
      <c r="G85" s="593" t="e">
        <f t="shared" si="6"/>
        <v>#DIV/0!</v>
      </c>
      <c r="H85" s="716"/>
      <c r="I85" s="1226" t="e">
        <f t="shared" si="11"/>
        <v>#DIV/0!</v>
      </c>
      <c r="J85" s="1581" t="e">
        <f t="shared" si="12"/>
        <v>#DIV/0!</v>
      </c>
      <c r="K85" s="997"/>
    </row>
    <row r="86" spans="1:11" ht="12.75" hidden="1" customHeight="1" x14ac:dyDescent="0.25">
      <c r="A86" s="254"/>
      <c r="B86" s="244"/>
      <c r="C86" s="620">
        <v>4019</v>
      </c>
      <c r="D86" s="726" t="s">
        <v>39</v>
      </c>
      <c r="E86" s="622"/>
      <c r="F86" s="622"/>
      <c r="G86" s="623" t="e">
        <f t="shared" si="6"/>
        <v>#DIV/0!</v>
      </c>
      <c r="H86" s="1227"/>
      <c r="I86" s="1226" t="e">
        <f t="shared" si="2"/>
        <v>#DIV/0!</v>
      </c>
      <c r="J86" s="1581" t="e">
        <f t="shared" si="4"/>
        <v>#DIV/0!</v>
      </c>
      <c r="K86" s="621"/>
    </row>
    <row r="87" spans="1:11" ht="12.75" hidden="1" customHeight="1" x14ac:dyDescent="0.25">
      <c r="A87" s="254"/>
      <c r="B87" s="244"/>
      <c r="C87" s="620">
        <v>4117</v>
      </c>
      <c r="D87" s="726" t="s">
        <v>42</v>
      </c>
      <c r="E87" s="622"/>
      <c r="F87" s="622"/>
      <c r="G87" s="623" t="e">
        <f t="shared" si="6"/>
        <v>#DIV/0!</v>
      </c>
      <c r="H87" s="1227"/>
      <c r="I87" s="1226" t="e">
        <f t="shared" si="2"/>
        <v>#DIV/0!</v>
      </c>
      <c r="J87" s="1581" t="e">
        <f t="shared" si="4"/>
        <v>#DIV/0!</v>
      </c>
      <c r="K87" s="621"/>
    </row>
    <row r="88" spans="1:11" ht="12.75" hidden="1" customHeight="1" x14ac:dyDescent="0.25">
      <c r="A88" s="254"/>
      <c r="B88" s="244"/>
      <c r="C88" s="620">
        <v>4119</v>
      </c>
      <c r="D88" s="726" t="s">
        <v>42</v>
      </c>
      <c r="E88" s="622"/>
      <c r="F88" s="622"/>
      <c r="G88" s="623" t="e">
        <f t="shared" si="6"/>
        <v>#DIV/0!</v>
      </c>
      <c r="H88" s="1227"/>
      <c r="I88" s="1226" t="e">
        <f t="shared" si="2"/>
        <v>#DIV/0!</v>
      </c>
      <c r="J88" s="1581" t="e">
        <f t="shared" si="4"/>
        <v>#DIV/0!</v>
      </c>
      <c r="K88" s="621"/>
    </row>
    <row r="89" spans="1:11" ht="12.75" hidden="1" customHeight="1" x14ac:dyDescent="0.25">
      <c r="A89" s="254"/>
      <c r="B89" s="244"/>
      <c r="C89" s="620">
        <v>4127</v>
      </c>
      <c r="D89" s="726" t="s">
        <v>43</v>
      </c>
      <c r="E89" s="622"/>
      <c r="F89" s="622"/>
      <c r="G89" s="623" t="e">
        <f t="shared" si="6"/>
        <v>#DIV/0!</v>
      </c>
      <c r="H89" s="1227"/>
      <c r="I89" s="1226" t="e">
        <f t="shared" si="2"/>
        <v>#DIV/0!</v>
      </c>
      <c r="J89" s="1581" t="e">
        <f t="shared" si="4"/>
        <v>#DIV/0!</v>
      </c>
      <c r="K89" s="621"/>
    </row>
    <row r="90" spans="1:11" ht="12.75" hidden="1" customHeight="1" x14ac:dyDescent="0.25">
      <c r="A90" s="254"/>
      <c r="B90" s="244"/>
      <c r="C90" s="620">
        <v>4129</v>
      </c>
      <c r="D90" s="726" t="s">
        <v>43</v>
      </c>
      <c r="E90" s="622"/>
      <c r="F90" s="622"/>
      <c r="G90" s="623" t="e">
        <f t="shared" si="6"/>
        <v>#DIV/0!</v>
      </c>
      <c r="H90" s="1227"/>
      <c r="I90" s="1226" t="e">
        <f t="shared" si="2"/>
        <v>#DIV/0!</v>
      </c>
      <c r="J90" s="1581" t="e">
        <f t="shared" si="4"/>
        <v>#DIV/0!</v>
      </c>
      <c r="K90" s="621"/>
    </row>
    <row r="91" spans="1:11" ht="12.75" hidden="1" customHeight="1" x14ac:dyDescent="0.25">
      <c r="A91" s="254"/>
      <c r="B91" s="244"/>
      <c r="C91" s="620">
        <v>4177</v>
      </c>
      <c r="D91" s="726" t="s">
        <v>45</v>
      </c>
      <c r="E91" s="622"/>
      <c r="F91" s="622"/>
      <c r="G91" s="623" t="e">
        <f t="shared" si="6"/>
        <v>#DIV/0!</v>
      </c>
      <c r="H91" s="1227"/>
      <c r="I91" s="1226" t="e">
        <f t="shared" si="2"/>
        <v>#DIV/0!</v>
      </c>
      <c r="J91" s="1581" t="e">
        <f t="shared" si="4"/>
        <v>#DIV/0!</v>
      </c>
      <c r="K91" s="621"/>
    </row>
    <row r="92" spans="1:11" ht="12.75" hidden="1" customHeight="1" x14ac:dyDescent="0.25">
      <c r="A92" s="254"/>
      <c r="B92" s="244"/>
      <c r="C92" s="620">
        <v>4179</v>
      </c>
      <c r="D92" s="726" t="s">
        <v>45</v>
      </c>
      <c r="E92" s="622"/>
      <c r="F92" s="622"/>
      <c r="G92" s="623" t="e">
        <f t="shared" si="6"/>
        <v>#DIV/0!</v>
      </c>
      <c r="H92" s="1227"/>
      <c r="I92" s="1226" t="e">
        <f t="shared" si="2"/>
        <v>#DIV/0!</v>
      </c>
      <c r="J92" s="1581" t="e">
        <f t="shared" si="4"/>
        <v>#DIV/0!</v>
      </c>
      <c r="K92" s="621"/>
    </row>
    <row r="93" spans="1:11" ht="12.75" hidden="1" customHeight="1" x14ac:dyDescent="0.25">
      <c r="A93" s="254"/>
      <c r="B93" s="244"/>
      <c r="C93" s="620">
        <v>4217</v>
      </c>
      <c r="D93" s="726" t="s">
        <v>31</v>
      </c>
      <c r="E93" s="622"/>
      <c r="F93" s="622"/>
      <c r="G93" s="623" t="e">
        <f t="shared" si="6"/>
        <v>#DIV/0!</v>
      </c>
      <c r="H93" s="1227"/>
      <c r="I93" s="1226" t="e">
        <f t="shared" si="2"/>
        <v>#DIV/0!</v>
      </c>
      <c r="J93" s="1581" t="e">
        <f t="shared" si="4"/>
        <v>#DIV/0!</v>
      </c>
      <c r="K93" s="621"/>
    </row>
    <row r="94" spans="1:11" ht="12.75" hidden="1" customHeight="1" x14ac:dyDescent="0.25">
      <c r="A94" s="254"/>
      <c r="B94" s="244"/>
      <c r="C94" s="620">
        <v>4219</v>
      </c>
      <c r="D94" s="726" t="s">
        <v>31</v>
      </c>
      <c r="E94" s="622"/>
      <c r="F94" s="622"/>
      <c r="G94" s="623" t="e">
        <f t="shared" si="6"/>
        <v>#DIV/0!</v>
      </c>
      <c r="H94" s="1227"/>
      <c r="I94" s="1226" t="e">
        <f t="shared" si="2"/>
        <v>#DIV/0!</v>
      </c>
      <c r="J94" s="1581" t="e">
        <f t="shared" si="4"/>
        <v>#DIV/0!</v>
      </c>
      <c r="K94" s="621"/>
    </row>
    <row r="95" spans="1:11" ht="12.75" hidden="1" customHeight="1" x14ac:dyDescent="0.25">
      <c r="A95" s="254"/>
      <c r="B95" s="244"/>
      <c r="C95" s="620">
        <v>4247</v>
      </c>
      <c r="D95" s="1562" t="s">
        <v>80</v>
      </c>
      <c r="E95" s="622"/>
      <c r="F95" s="622"/>
      <c r="G95" s="623" t="e">
        <f t="shared" si="6"/>
        <v>#DIV/0!</v>
      </c>
      <c r="H95" s="1227"/>
      <c r="I95" s="1226" t="e">
        <f t="shared" si="2"/>
        <v>#DIV/0!</v>
      </c>
      <c r="J95" s="1581" t="e">
        <f t="shared" si="4"/>
        <v>#DIV/0!</v>
      </c>
      <c r="K95" s="621"/>
    </row>
    <row r="96" spans="1:11" ht="12.75" hidden="1" customHeight="1" x14ac:dyDescent="0.25">
      <c r="A96" s="254"/>
      <c r="B96" s="244"/>
      <c r="C96" s="620">
        <v>4249</v>
      </c>
      <c r="D96" s="1562" t="s">
        <v>80</v>
      </c>
      <c r="E96" s="622"/>
      <c r="F96" s="622"/>
      <c r="G96" s="623" t="e">
        <f t="shared" si="6"/>
        <v>#DIV/0!</v>
      </c>
      <c r="H96" s="1227"/>
      <c r="I96" s="1226" t="e">
        <f t="shared" si="2"/>
        <v>#DIV/0!</v>
      </c>
      <c r="J96" s="1581" t="e">
        <f t="shared" si="4"/>
        <v>#DIV/0!</v>
      </c>
      <c r="K96" s="621"/>
    </row>
    <row r="97" spans="1:11" ht="12.75" hidden="1" customHeight="1" x14ac:dyDescent="0.25">
      <c r="A97" s="254"/>
      <c r="B97" s="244"/>
      <c r="C97" s="620">
        <v>4269</v>
      </c>
      <c r="D97" s="1562" t="s">
        <v>46</v>
      </c>
      <c r="E97" s="622"/>
      <c r="F97" s="622"/>
      <c r="G97" s="623" t="e">
        <f t="shared" si="6"/>
        <v>#DIV/0!</v>
      </c>
      <c r="H97" s="1227"/>
      <c r="I97" s="1226" t="e">
        <f t="shared" si="2"/>
        <v>#DIV/0!</v>
      </c>
      <c r="J97" s="1581" t="e">
        <f t="shared" si="4"/>
        <v>#DIV/0!</v>
      </c>
      <c r="K97" s="621"/>
    </row>
    <row r="98" spans="1:11" ht="12.75" hidden="1" customHeight="1" x14ac:dyDescent="0.25">
      <c r="A98" s="254"/>
      <c r="B98" s="244"/>
      <c r="C98" s="620">
        <v>4307</v>
      </c>
      <c r="D98" s="1563" t="s">
        <v>22</v>
      </c>
      <c r="E98" s="622"/>
      <c r="F98" s="622"/>
      <c r="G98" s="623" t="e">
        <f t="shared" si="6"/>
        <v>#DIV/0!</v>
      </c>
      <c r="H98" s="1227"/>
      <c r="I98" s="1226" t="e">
        <f t="shared" si="2"/>
        <v>#DIV/0!</v>
      </c>
      <c r="J98" s="1581" t="e">
        <f t="shared" si="4"/>
        <v>#DIV/0!</v>
      </c>
      <c r="K98" s="621"/>
    </row>
    <row r="99" spans="1:11" ht="12.75" hidden="1" customHeight="1" x14ac:dyDescent="0.25">
      <c r="A99" s="254"/>
      <c r="B99" s="244"/>
      <c r="C99" s="624">
        <v>4309</v>
      </c>
      <c r="D99" s="1564" t="s">
        <v>22</v>
      </c>
      <c r="E99" s="626"/>
      <c r="F99" s="626"/>
      <c r="G99" s="627" t="e">
        <f t="shared" si="6"/>
        <v>#DIV/0!</v>
      </c>
      <c r="H99" s="1582"/>
      <c r="I99" s="1595" t="e">
        <f t="shared" si="2"/>
        <v>#DIV/0!</v>
      </c>
      <c r="J99" s="1583" t="e">
        <f t="shared" si="4"/>
        <v>#DIV/0!</v>
      </c>
      <c r="K99" s="625"/>
    </row>
    <row r="100" spans="1:11" ht="12.75" hidden="1" customHeight="1" x14ac:dyDescent="0.25">
      <c r="A100" s="254"/>
      <c r="B100" s="244"/>
      <c r="C100" s="940">
        <v>4417</v>
      </c>
      <c r="D100" s="1565" t="s">
        <v>54</v>
      </c>
      <c r="E100" s="941"/>
      <c r="F100" s="941"/>
      <c r="G100" s="851" t="e">
        <f t="shared" si="6"/>
        <v>#DIV/0!</v>
      </c>
      <c r="H100" s="1578"/>
      <c r="I100" s="1596" t="e">
        <f t="shared" si="2"/>
        <v>#DIV/0!</v>
      </c>
      <c r="J100" s="1579" t="e">
        <f t="shared" si="4"/>
        <v>#DIV/0!</v>
      </c>
      <c r="K100" s="727"/>
    </row>
    <row r="101" spans="1:11" ht="12.75" hidden="1" customHeight="1" x14ac:dyDescent="0.25">
      <c r="A101" s="254"/>
      <c r="B101" s="244"/>
      <c r="C101" s="620">
        <v>4419</v>
      </c>
      <c r="D101" s="1563" t="s">
        <v>54</v>
      </c>
      <c r="E101" s="622"/>
      <c r="F101" s="622"/>
      <c r="G101" s="623" t="e">
        <f t="shared" si="6"/>
        <v>#DIV/0!</v>
      </c>
      <c r="H101" s="1227"/>
      <c r="I101" s="1226" t="e">
        <f t="shared" si="2"/>
        <v>#DIV/0!</v>
      </c>
      <c r="J101" s="1581" t="e">
        <f t="shared" si="4"/>
        <v>#DIV/0!</v>
      </c>
      <c r="K101" s="621"/>
    </row>
    <row r="102" spans="1:11" ht="12.75" hidden="1" customHeight="1" x14ac:dyDescent="0.25">
      <c r="A102" s="254"/>
      <c r="B102" s="244"/>
      <c r="C102" s="620">
        <v>4427</v>
      </c>
      <c r="D102" s="726" t="s">
        <v>97</v>
      </c>
      <c r="E102" s="622"/>
      <c r="F102" s="622"/>
      <c r="G102" s="623" t="e">
        <f t="shared" si="6"/>
        <v>#DIV/0!</v>
      </c>
      <c r="H102" s="1227"/>
      <c r="I102" s="1226" t="e">
        <f t="shared" si="2"/>
        <v>#DIV/0!</v>
      </c>
      <c r="J102" s="1581" t="e">
        <f t="shared" si="4"/>
        <v>#DIV/0!</v>
      </c>
      <c r="K102" s="621"/>
    </row>
    <row r="103" spans="1:11" ht="13.5" hidden="1" customHeight="1" x14ac:dyDescent="0.25">
      <c r="A103" s="254"/>
      <c r="B103" s="244"/>
      <c r="C103" s="624">
        <v>4429</v>
      </c>
      <c r="D103" s="1566" t="s">
        <v>97</v>
      </c>
      <c r="E103" s="626"/>
      <c r="F103" s="626"/>
      <c r="G103" s="627" t="e">
        <f t="shared" si="6"/>
        <v>#DIV/0!</v>
      </c>
      <c r="H103" s="1582"/>
      <c r="I103" s="1595" t="e">
        <f t="shared" si="2"/>
        <v>#DIV/0!</v>
      </c>
      <c r="J103" s="1583" t="e">
        <f t="shared" si="4"/>
        <v>#DIV/0!</v>
      </c>
      <c r="K103" s="625"/>
    </row>
    <row r="104" spans="1:11" ht="17.45" customHeight="1" x14ac:dyDescent="0.2">
      <c r="A104" s="254"/>
      <c r="B104" s="1285"/>
      <c r="C104" s="1003"/>
      <c r="D104" s="1235" t="s">
        <v>146</v>
      </c>
      <c r="E104" s="1092">
        <f>SUM(E105:E133)</f>
        <v>373675</v>
      </c>
      <c r="F104" s="1092">
        <f>SUM(F105:F133)</f>
        <v>373675</v>
      </c>
      <c r="G104" s="987">
        <f t="shared" si="6"/>
        <v>100</v>
      </c>
      <c r="H104" s="1597">
        <f>SUM(H105:H133)</f>
        <v>0</v>
      </c>
      <c r="I104" s="1598">
        <f t="shared" si="2"/>
        <v>0</v>
      </c>
      <c r="J104" s="1598">
        <f t="shared" si="4"/>
        <v>0</v>
      </c>
      <c r="K104" s="998"/>
    </row>
    <row r="105" spans="1:11" ht="54" hidden="1" customHeight="1" x14ac:dyDescent="0.2">
      <c r="A105" s="254"/>
      <c r="B105" s="1285"/>
      <c r="C105" s="1230">
        <v>2317</v>
      </c>
      <c r="D105" s="1231" t="s">
        <v>138</v>
      </c>
      <c r="E105" s="850"/>
      <c r="F105" s="850"/>
      <c r="G105" s="1115" t="e">
        <f t="shared" si="6"/>
        <v>#DIV/0!</v>
      </c>
      <c r="H105" s="1594">
        <v>0</v>
      </c>
      <c r="I105" s="1579" t="e">
        <f t="shared" si="2"/>
        <v>#DIV/0!</v>
      </c>
      <c r="J105" s="1579" t="e">
        <f t="shared" si="4"/>
        <v>#DIV/0!</v>
      </c>
      <c r="K105" s="1232"/>
    </row>
    <row r="106" spans="1:11" ht="60.75" hidden="1" customHeight="1" x14ac:dyDescent="0.2">
      <c r="A106" s="254"/>
      <c r="B106" s="516"/>
      <c r="C106" s="628">
        <v>2319</v>
      </c>
      <c r="D106" s="1052" t="s">
        <v>138</v>
      </c>
      <c r="E106" s="592"/>
      <c r="F106" s="592"/>
      <c r="G106" s="593" t="e">
        <f t="shared" si="6"/>
        <v>#DIV/0!</v>
      </c>
      <c r="H106" s="716">
        <v>0</v>
      </c>
      <c r="I106" s="1581" t="e">
        <f t="shared" si="2"/>
        <v>#DIV/0!</v>
      </c>
      <c r="J106" s="1581" t="e">
        <f t="shared" si="4"/>
        <v>#DIV/0!</v>
      </c>
      <c r="K106" s="1051"/>
    </row>
    <row r="107" spans="1:11" ht="15" hidden="1" customHeight="1" x14ac:dyDescent="0.2">
      <c r="A107" s="254"/>
      <c r="B107" s="516"/>
      <c r="C107" s="628">
        <v>3037</v>
      </c>
      <c r="D107" s="726" t="s">
        <v>27</v>
      </c>
      <c r="E107" s="592"/>
      <c r="F107" s="592"/>
      <c r="G107" s="593" t="e">
        <f t="shared" si="6"/>
        <v>#DIV/0!</v>
      </c>
      <c r="H107" s="716">
        <v>0</v>
      </c>
      <c r="I107" s="1226" t="e">
        <f t="shared" si="2"/>
        <v>#DIV/0!</v>
      </c>
      <c r="J107" s="1226" t="e">
        <f t="shared" si="4"/>
        <v>#DIV/0!</v>
      </c>
      <c r="K107" s="999"/>
    </row>
    <row r="108" spans="1:11" ht="15" hidden="1" customHeight="1" x14ac:dyDescent="0.2">
      <c r="A108" s="254"/>
      <c r="B108" s="516"/>
      <c r="C108" s="628">
        <v>3039</v>
      </c>
      <c r="D108" s="726" t="s">
        <v>27</v>
      </c>
      <c r="E108" s="592"/>
      <c r="F108" s="592"/>
      <c r="G108" s="593" t="e">
        <f t="shared" si="6"/>
        <v>#DIV/0!</v>
      </c>
      <c r="H108" s="716">
        <v>0</v>
      </c>
      <c r="I108" s="1226" t="e">
        <f t="shared" si="2"/>
        <v>#DIV/0!</v>
      </c>
      <c r="J108" s="1226" t="e">
        <f t="shared" si="4"/>
        <v>#DIV/0!</v>
      </c>
      <c r="K108" s="999"/>
    </row>
    <row r="109" spans="1:11" ht="15" customHeight="1" x14ac:dyDescent="0.2">
      <c r="A109" s="254"/>
      <c r="B109" s="2033"/>
      <c r="C109" s="628">
        <v>3110</v>
      </c>
      <c r="D109" s="1561" t="s">
        <v>148</v>
      </c>
      <c r="E109" s="2034">
        <v>8580</v>
      </c>
      <c r="F109" s="2034">
        <v>8580</v>
      </c>
      <c r="G109" s="396">
        <f t="shared" si="6"/>
        <v>100</v>
      </c>
      <c r="H109" s="2035"/>
      <c r="I109" s="2036"/>
      <c r="J109" s="2036"/>
      <c r="K109" s="999"/>
    </row>
    <row r="110" spans="1:11" ht="15" hidden="1" customHeight="1" x14ac:dyDescent="0.25">
      <c r="A110" s="254"/>
      <c r="B110" s="516"/>
      <c r="C110" s="628">
        <v>3117</v>
      </c>
      <c r="D110" s="1561" t="s">
        <v>148</v>
      </c>
      <c r="E110" s="592"/>
      <c r="F110" s="592"/>
      <c r="G110" s="593" t="e">
        <f t="shared" si="6"/>
        <v>#DIV/0!</v>
      </c>
      <c r="H110" s="716"/>
      <c r="I110" s="1226" t="e">
        <f t="shared" si="2"/>
        <v>#DIV/0!</v>
      </c>
      <c r="J110" s="1226" t="e">
        <f t="shared" si="4"/>
        <v>#DIV/0!</v>
      </c>
      <c r="K110" s="1000"/>
    </row>
    <row r="111" spans="1:11" ht="15" hidden="1" x14ac:dyDescent="0.25">
      <c r="A111" s="254"/>
      <c r="B111" s="255"/>
      <c r="C111" s="1236">
        <v>3119</v>
      </c>
      <c r="D111" s="1567" t="s">
        <v>148</v>
      </c>
      <c r="E111" s="1568"/>
      <c r="F111" s="1568"/>
      <c r="G111" s="1237" t="e">
        <f t="shared" ref="G111" si="13">SUM(F111/E111*100)</f>
        <v>#DIV/0!</v>
      </c>
      <c r="H111" s="1569"/>
      <c r="I111" s="1238" t="e">
        <f t="shared" ref="I111" si="14">SUM(H111/F111*100)</f>
        <v>#DIV/0!</v>
      </c>
      <c r="J111" s="1238" t="e">
        <f t="shared" ref="J111" si="15">SUM(H111/E111*100)</f>
        <v>#DIV/0!</v>
      </c>
      <c r="K111" s="1239"/>
    </row>
    <row r="112" spans="1:11" ht="15" x14ac:dyDescent="0.25">
      <c r="A112" s="254"/>
      <c r="B112" s="255"/>
      <c r="C112" s="168">
        <v>4017</v>
      </c>
      <c r="D112" s="237" t="s">
        <v>39</v>
      </c>
      <c r="E112" s="170">
        <v>152823</v>
      </c>
      <c r="F112" s="170">
        <v>152823</v>
      </c>
      <c r="G112" s="396">
        <f t="shared" ref="G112:G122" si="16">SUM(F112/E112*100)</f>
        <v>100</v>
      </c>
      <c r="H112" s="1131">
        <v>0</v>
      </c>
      <c r="I112" s="1130">
        <f t="shared" ref="I112:I122" si="17">SUM(H112/F112*100)</f>
        <v>0</v>
      </c>
      <c r="J112" s="1130">
        <f t="shared" ref="J112:J122" si="18">SUM(H112/E112*100)</f>
        <v>0</v>
      </c>
      <c r="K112" s="162"/>
    </row>
    <row r="113" spans="1:11" ht="15" x14ac:dyDescent="0.25">
      <c r="A113" s="254"/>
      <c r="B113" s="255"/>
      <c r="C113" s="168">
        <v>4019</v>
      </c>
      <c r="D113" s="237" t="s">
        <v>39</v>
      </c>
      <c r="E113" s="170">
        <v>33558</v>
      </c>
      <c r="F113" s="170">
        <v>33558</v>
      </c>
      <c r="G113" s="396">
        <f t="shared" si="16"/>
        <v>100</v>
      </c>
      <c r="H113" s="1131">
        <v>0</v>
      </c>
      <c r="I113" s="1130">
        <f t="shared" si="17"/>
        <v>0</v>
      </c>
      <c r="J113" s="1130">
        <f t="shared" si="18"/>
        <v>0</v>
      </c>
      <c r="K113" s="162"/>
    </row>
    <row r="114" spans="1:11" ht="15" hidden="1" x14ac:dyDescent="0.25">
      <c r="A114" s="254"/>
      <c r="B114" s="255"/>
      <c r="C114" s="168">
        <v>4047</v>
      </c>
      <c r="D114" s="237" t="s">
        <v>41</v>
      </c>
      <c r="E114" s="170"/>
      <c r="F114" s="170"/>
      <c r="G114" s="396" t="e">
        <f t="shared" si="16"/>
        <v>#DIV/0!</v>
      </c>
      <c r="H114" s="1131"/>
      <c r="I114" s="1130" t="e">
        <f t="shared" si="17"/>
        <v>#DIV/0!</v>
      </c>
      <c r="J114" s="1130" t="e">
        <f t="shared" si="18"/>
        <v>#DIV/0!</v>
      </c>
      <c r="K114" s="162"/>
    </row>
    <row r="115" spans="1:11" ht="15" hidden="1" x14ac:dyDescent="0.25">
      <c r="A115" s="254"/>
      <c r="B115" s="255"/>
      <c r="C115" s="168">
        <v>4049</v>
      </c>
      <c r="D115" s="237" t="s">
        <v>41</v>
      </c>
      <c r="E115" s="170"/>
      <c r="F115" s="170"/>
      <c r="G115" s="396" t="e">
        <f t="shared" si="16"/>
        <v>#DIV/0!</v>
      </c>
      <c r="H115" s="1131"/>
      <c r="I115" s="1130" t="e">
        <f t="shared" si="17"/>
        <v>#DIV/0!</v>
      </c>
      <c r="J115" s="1130" t="e">
        <f t="shared" si="18"/>
        <v>#DIV/0!</v>
      </c>
      <c r="K115" s="162"/>
    </row>
    <row r="116" spans="1:11" ht="15" x14ac:dyDescent="0.25">
      <c r="A116" s="254"/>
      <c r="B116" s="255"/>
      <c r="C116" s="1570">
        <v>4117</v>
      </c>
      <c r="D116" s="1571" t="s">
        <v>42</v>
      </c>
      <c r="E116" s="1572">
        <v>28738</v>
      </c>
      <c r="F116" s="1572">
        <v>28738</v>
      </c>
      <c r="G116" s="1573">
        <f t="shared" si="16"/>
        <v>100</v>
      </c>
      <c r="H116" s="1584">
        <v>0</v>
      </c>
      <c r="I116" s="1585">
        <f t="shared" si="17"/>
        <v>0</v>
      </c>
      <c r="J116" s="1585">
        <f t="shared" si="18"/>
        <v>0</v>
      </c>
      <c r="K116" s="1124"/>
    </row>
    <row r="117" spans="1:11" ht="15" x14ac:dyDescent="0.25">
      <c r="A117" s="254"/>
      <c r="B117" s="255"/>
      <c r="C117" s="620">
        <v>4119</v>
      </c>
      <c r="D117" s="726" t="s">
        <v>42</v>
      </c>
      <c r="E117" s="622">
        <v>3358</v>
      </c>
      <c r="F117" s="622">
        <v>3358</v>
      </c>
      <c r="G117" s="623">
        <f t="shared" si="16"/>
        <v>100</v>
      </c>
      <c r="H117" s="1227">
        <v>0</v>
      </c>
      <c r="I117" s="1581">
        <f t="shared" si="17"/>
        <v>0</v>
      </c>
      <c r="J117" s="1581">
        <f t="shared" si="18"/>
        <v>0</v>
      </c>
      <c r="K117" s="621"/>
    </row>
    <row r="118" spans="1:11" ht="30" x14ac:dyDescent="0.25">
      <c r="A118" s="499"/>
      <c r="B118" s="2077"/>
      <c r="C118" s="2215">
        <v>4127</v>
      </c>
      <c r="D118" s="1946" t="s">
        <v>270</v>
      </c>
      <c r="E118" s="2216">
        <v>4089</v>
      </c>
      <c r="F118" s="2216">
        <v>4089</v>
      </c>
      <c r="G118" s="2217">
        <f t="shared" si="16"/>
        <v>100</v>
      </c>
      <c r="H118" s="2218">
        <v>0</v>
      </c>
      <c r="I118" s="2219">
        <f t="shared" si="17"/>
        <v>0</v>
      </c>
      <c r="J118" s="2219">
        <f t="shared" si="18"/>
        <v>0</v>
      </c>
      <c r="K118" s="2220"/>
    </row>
    <row r="119" spans="1:11" ht="30" x14ac:dyDescent="0.25">
      <c r="A119" s="254"/>
      <c r="B119" s="255"/>
      <c r="C119" s="940">
        <v>4129</v>
      </c>
      <c r="D119" s="324" t="s">
        <v>270</v>
      </c>
      <c r="E119" s="941">
        <v>478</v>
      </c>
      <c r="F119" s="941">
        <v>478</v>
      </c>
      <c r="G119" s="851">
        <f t="shared" si="16"/>
        <v>100</v>
      </c>
      <c r="H119" s="1578">
        <v>0</v>
      </c>
      <c r="I119" s="1579">
        <f t="shared" si="17"/>
        <v>0</v>
      </c>
      <c r="J119" s="1579">
        <f t="shared" si="18"/>
        <v>0</v>
      </c>
      <c r="K119" s="1580"/>
    </row>
    <row r="120" spans="1:11" ht="15" x14ac:dyDescent="0.25">
      <c r="A120" s="254"/>
      <c r="B120" s="255"/>
      <c r="C120" s="620">
        <v>4177</v>
      </c>
      <c r="D120" s="726" t="s">
        <v>45</v>
      </c>
      <c r="E120" s="622">
        <v>9804</v>
      </c>
      <c r="F120" s="622">
        <v>9804</v>
      </c>
      <c r="G120" s="593">
        <f t="shared" si="16"/>
        <v>100</v>
      </c>
      <c r="H120" s="1227">
        <v>0</v>
      </c>
      <c r="I120" s="1226">
        <f t="shared" si="17"/>
        <v>0</v>
      </c>
      <c r="J120" s="1226">
        <f t="shared" si="18"/>
        <v>0</v>
      </c>
      <c r="K120" s="1050"/>
    </row>
    <row r="121" spans="1:11" ht="15" x14ac:dyDescent="0.25">
      <c r="A121" s="254"/>
      <c r="B121" s="255"/>
      <c r="C121" s="620">
        <v>4179</v>
      </c>
      <c r="D121" s="726" t="s">
        <v>45</v>
      </c>
      <c r="E121" s="622">
        <v>1146</v>
      </c>
      <c r="F121" s="622">
        <v>1146</v>
      </c>
      <c r="G121" s="593">
        <f t="shared" si="16"/>
        <v>100</v>
      </c>
      <c r="H121" s="1227">
        <v>0</v>
      </c>
      <c r="I121" s="1226">
        <f t="shared" si="17"/>
        <v>0</v>
      </c>
      <c r="J121" s="1226">
        <f t="shared" si="18"/>
        <v>0</v>
      </c>
      <c r="K121" s="1050"/>
    </row>
    <row r="122" spans="1:11" ht="15" x14ac:dyDescent="0.25">
      <c r="A122" s="254"/>
      <c r="B122" s="255"/>
      <c r="C122" s="620">
        <v>4217</v>
      </c>
      <c r="D122" s="726" t="s">
        <v>31</v>
      </c>
      <c r="E122" s="622">
        <v>79868</v>
      </c>
      <c r="F122" s="622">
        <v>79868</v>
      </c>
      <c r="G122" s="623">
        <f t="shared" si="16"/>
        <v>100</v>
      </c>
      <c r="H122" s="1227">
        <v>0</v>
      </c>
      <c r="I122" s="1581">
        <f t="shared" si="17"/>
        <v>0</v>
      </c>
      <c r="J122" s="1581">
        <f t="shared" si="18"/>
        <v>0</v>
      </c>
      <c r="K122" s="1050"/>
    </row>
    <row r="123" spans="1:11" ht="15" x14ac:dyDescent="0.25">
      <c r="A123" s="254"/>
      <c r="B123" s="255"/>
      <c r="C123" s="2224">
        <v>4219</v>
      </c>
      <c r="D123" s="2225" t="s">
        <v>31</v>
      </c>
      <c r="E123" s="2226">
        <v>10733</v>
      </c>
      <c r="F123" s="2226">
        <v>10733</v>
      </c>
      <c r="G123" s="2227">
        <f t="shared" ref="G123:G133" si="19">SUM(F123/E123*100)</f>
        <v>100</v>
      </c>
      <c r="H123" s="2228">
        <v>0</v>
      </c>
      <c r="I123" s="2229">
        <f t="shared" ref="I123:I136" si="20">SUM(H123/F123*100)</f>
        <v>0</v>
      </c>
      <c r="J123" s="2229">
        <f t="shared" ref="J123:J131" si="21">SUM(H123/E123*100)</f>
        <v>0</v>
      </c>
      <c r="K123" s="2230"/>
    </row>
    <row r="124" spans="1:11" ht="15" hidden="1" x14ac:dyDescent="0.25">
      <c r="A124" s="254"/>
      <c r="B124" s="255"/>
      <c r="C124" s="2224">
        <v>4247</v>
      </c>
      <c r="D124" s="1732" t="s">
        <v>80</v>
      </c>
      <c r="E124" s="2226"/>
      <c r="F124" s="2226"/>
      <c r="G124" s="2227" t="e">
        <f t="shared" si="19"/>
        <v>#DIV/0!</v>
      </c>
      <c r="H124" s="2228"/>
      <c r="I124" s="2229" t="e">
        <f t="shared" si="20"/>
        <v>#DIV/0!</v>
      </c>
      <c r="J124" s="2229" t="e">
        <f t="shared" si="21"/>
        <v>#DIV/0!</v>
      </c>
      <c r="K124" s="2230"/>
    </row>
    <row r="125" spans="1:11" ht="15" hidden="1" x14ac:dyDescent="0.25">
      <c r="A125" s="254"/>
      <c r="B125" s="255"/>
      <c r="C125" s="2224">
        <v>4249</v>
      </c>
      <c r="D125" s="1732" t="s">
        <v>80</v>
      </c>
      <c r="E125" s="2226"/>
      <c r="F125" s="2226"/>
      <c r="G125" s="2227" t="e">
        <f t="shared" si="19"/>
        <v>#DIV/0!</v>
      </c>
      <c r="H125" s="2228"/>
      <c r="I125" s="2229" t="e">
        <f t="shared" si="20"/>
        <v>#DIV/0!</v>
      </c>
      <c r="J125" s="2229" t="e">
        <f t="shared" si="21"/>
        <v>#DIV/0!</v>
      </c>
      <c r="K125" s="2230"/>
    </row>
    <row r="126" spans="1:11" ht="15" hidden="1" x14ac:dyDescent="0.25">
      <c r="A126" s="254"/>
      <c r="B126" s="255"/>
      <c r="C126" s="2215">
        <v>4287</v>
      </c>
      <c r="D126" s="2231" t="s">
        <v>48</v>
      </c>
      <c r="E126" s="2216"/>
      <c r="F126" s="2216"/>
      <c r="G126" s="2217" t="e">
        <f t="shared" si="19"/>
        <v>#DIV/0!</v>
      </c>
      <c r="H126" s="2218"/>
      <c r="I126" s="2219" t="e">
        <f t="shared" si="20"/>
        <v>#DIV/0!</v>
      </c>
      <c r="J126" s="2219" t="e">
        <f t="shared" si="21"/>
        <v>#DIV/0!</v>
      </c>
      <c r="K126" s="2232"/>
    </row>
    <row r="127" spans="1:11" ht="15" hidden="1" x14ac:dyDescent="0.25">
      <c r="A127" s="254"/>
      <c r="B127" s="255"/>
      <c r="C127" s="940">
        <v>4289</v>
      </c>
      <c r="D127" s="1113" t="s">
        <v>48</v>
      </c>
      <c r="E127" s="941"/>
      <c r="F127" s="941"/>
      <c r="G127" s="851" t="e">
        <f t="shared" si="19"/>
        <v>#DIV/0!</v>
      </c>
      <c r="H127" s="1578"/>
      <c r="I127" s="1579" t="e">
        <f t="shared" si="20"/>
        <v>#DIV/0!</v>
      </c>
      <c r="J127" s="1579" t="e">
        <f t="shared" si="21"/>
        <v>#DIV/0!</v>
      </c>
      <c r="K127" s="1580"/>
    </row>
    <row r="128" spans="1:11" ht="15" x14ac:dyDescent="0.25">
      <c r="A128" s="254"/>
      <c r="B128" s="255"/>
      <c r="C128" s="2224">
        <v>4307</v>
      </c>
      <c r="D128" s="2233" t="s">
        <v>22</v>
      </c>
      <c r="E128" s="2226">
        <v>35009</v>
      </c>
      <c r="F128" s="2226">
        <v>35009</v>
      </c>
      <c r="G128" s="2227">
        <f t="shared" si="19"/>
        <v>100</v>
      </c>
      <c r="H128" s="2234">
        <v>0</v>
      </c>
      <c r="I128" s="2229">
        <f t="shared" si="20"/>
        <v>0</v>
      </c>
      <c r="J128" s="2229">
        <f t="shared" si="21"/>
        <v>0</v>
      </c>
      <c r="K128" s="2230"/>
    </row>
    <row r="129" spans="1:11" ht="15" x14ac:dyDescent="0.2">
      <c r="A129" s="499"/>
      <c r="B129" s="2077"/>
      <c r="C129" s="2215">
        <v>4309</v>
      </c>
      <c r="D129" s="2235" t="s">
        <v>22</v>
      </c>
      <c r="E129" s="2236">
        <v>5491</v>
      </c>
      <c r="F129" s="2236">
        <v>5491</v>
      </c>
      <c r="G129" s="2237">
        <f t="shared" si="19"/>
        <v>100</v>
      </c>
      <c r="H129" s="2238">
        <v>0</v>
      </c>
      <c r="I129" s="2239">
        <f t="shared" si="20"/>
        <v>0</v>
      </c>
      <c r="J129" s="2239">
        <f t="shared" si="21"/>
        <v>0</v>
      </c>
      <c r="K129" s="2240"/>
    </row>
    <row r="130" spans="1:11" ht="48" hidden="1" customHeight="1" x14ac:dyDescent="0.2">
      <c r="A130" s="254"/>
      <c r="B130" s="255"/>
      <c r="C130" s="940">
        <v>4377</v>
      </c>
      <c r="D130" s="2221" t="s">
        <v>51</v>
      </c>
      <c r="E130" s="2222"/>
      <c r="F130" s="2222"/>
      <c r="G130" s="2223" t="e">
        <f t="shared" si="19"/>
        <v>#DIV/0!</v>
      </c>
      <c r="H130" s="2222"/>
      <c r="I130" s="2223" t="e">
        <f t="shared" si="20"/>
        <v>#DIV/0!</v>
      </c>
      <c r="J130" s="2223" t="e">
        <f t="shared" si="21"/>
        <v>#DIV/0!</v>
      </c>
      <c r="K130" s="940"/>
    </row>
    <row r="131" spans="1:11" ht="48.75" hidden="1" customHeight="1" x14ac:dyDescent="0.25">
      <c r="A131" s="254"/>
      <c r="B131" s="255"/>
      <c r="C131" s="620">
        <v>4379</v>
      </c>
      <c r="D131" s="629" t="s">
        <v>51</v>
      </c>
      <c r="E131" s="726"/>
      <c r="F131" s="726"/>
      <c r="G131" s="623" t="e">
        <f t="shared" si="19"/>
        <v>#DIV/0!</v>
      </c>
      <c r="H131" s="622"/>
      <c r="I131" s="623" t="e">
        <f t="shared" si="20"/>
        <v>#DIV/0!</v>
      </c>
      <c r="J131" s="623" t="e">
        <f t="shared" si="21"/>
        <v>#DIV/0!</v>
      </c>
      <c r="K131" s="621"/>
    </row>
    <row r="132" spans="1:11" ht="30" hidden="1" x14ac:dyDescent="0.2">
      <c r="A132" s="254"/>
      <c r="B132" s="255"/>
      <c r="C132" s="620">
        <v>4707</v>
      </c>
      <c r="D132" s="150" t="s">
        <v>60</v>
      </c>
      <c r="E132" s="622"/>
      <c r="F132" s="622"/>
      <c r="G132" s="593" t="e">
        <f t="shared" si="19"/>
        <v>#DIV/0!</v>
      </c>
      <c r="H132" s="1227">
        <v>0</v>
      </c>
      <c r="I132" s="1226" t="e">
        <f t="shared" ref="I132:I133" si="22">SUM(H132/F132*100)</f>
        <v>#DIV/0!</v>
      </c>
      <c r="J132" s="1226" t="e">
        <f t="shared" ref="J132:J133" si="23">SUM(H132/E132*100)</f>
        <v>#DIV/0!</v>
      </c>
      <c r="K132" s="1228"/>
    </row>
    <row r="133" spans="1:11" ht="30.75" hidden="1" thickBot="1" x14ac:dyDescent="0.25">
      <c r="A133" s="402"/>
      <c r="B133" s="802"/>
      <c r="C133" s="1286">
        <v>4709</v>
      </c>
      <c r="D133" s="239" t="s">
        <v>60</v>
      </c>
      <c r="E133" s="1287"/>
      <c r="F133" s="1287"/>
      <c r="G133" s="1288" t="e">
        <f t="shared" si="19"/>
        <v>#DIV/0!</v>
      </c>
      <c r="H133" s="1289"/>
      <c r="I133" s="1290" t="e">
        <f t="shared" si="22"/>
        <v>#DIV/0!</v>
      </c>
      <c r="J133" s="1290" t="e">
        <f t="shared" si="23"/>
        <v>#DIV/0!</v>
      </c>
      <c r="K133" s="1291"/>
    </row>
    <row r="134" spans="1:11" ht="15" hidden="1" customHeight="1" x14ac:dyDescent="0.2">
      <c r="A134" s="254"/>
      <c r="B134" s="255"/>
      <c r="C134" s="1127"/>
      <c r="D134" s="1151" t="s">
        <v>143</v>
      </c>
      <c r="E134" s="1160">
        <f>SUM(E135:E153)</f>
        <v>0</v>
      </c>
      <c r="F134" s="1160">
        <f>SUM(F135:F153)</f>
        <v>0</v>
      </c>
      <c r="G134" s="1139" t="e">
        <f t="shared" ref="G134:G153" si="24">SUM(F134/E134*100)</f>
        <v>#DIV/0!</v>
      </c>
      <c r="H134" s="1160">
        <f>SUM(H135:H153)</f>
        <v>0</v>
      </c>
      <c r="I134" s="1140" t="e">
        <f t="shared" si="20"/>
        <v>#DIV/0!</v>
      </c>
      <c r="J134" s="1139" t="e">
        <f t="shared" ref="J134:J153" si="25">SUM(H134/E134*100)</f>
        <v>#DIV/0!</v>
      </c>
      <c r="K134" s="1161"/>
    </row>
    <row r="135" spans="1:11" ht="15.75" hidden="1" customHeight="1" x14ac:dyDescent="0.25">
      <c r="A135" s="188"/>
      <c r="B135" s="189"/>
      <c r="C135" s="430"/>
      <c r="D135" s="162"/>
      <c r="E135" s="170"/>
      <c r="F135" s="170"/>
      <c r="G135" s="396"/>
      <c r="H135" s="170"/>
      <c r="I135" s="171"/>
      <c r="J135" s="396"/>
      <c r="K135" s="162"/>
    </row>
    <row r="136" spans="1:11" ht="12.75" hidden="1" customHeight="1" x14ac:dyDescent="0.25">
      <c r="A136" s="188"/>
      <c r="B136" s="189"/>
      <c r="C136" s="167">
        <v>3117</v>
      </c>
      <c r="D136" s="162" t="s">
        <v>148</v>
      </c>
      <c r="E136" s="170"/>
      <c r="F136" s="170"/>
      <c r="G136" s="396" t="e">
        <f t="shared" si="24"/>
        <v>#DIV/0!</v>
      </c>
      <c r="H136" s="170"/>
      <c r="I136" s="171" t="e">
        <f t="shared" si="20"/>
        <v>#DIV/0!</v>
      </c>
      <c r="J136" s="396" t="e">
        <f t="shared" si="25"/>
        <v>#DIV/0!</v>
      </c>
      <c r="K136" s="162"/>
    </row>
    <row r="137" spans="1:11" ht="15" hidden="1" x14ac:dyDescent="0.25">
      <c r="A137" s="188"/>
      <c r="B137" s="189"/>
      <c r="C137" s="167">
        <v>3119</v>
      </c>
      <c r="D137" s="162" t="s">
        <v>148</v>
      </c>
      <c r="E137" s="247"/>
      <c r="F137" s="287"/>
      <c r="G137" s="400" t="e">
        <f t="shared" si="24"/>
        <v>#DIV/0!</v>
      </c>
      <c r="H137" s="287"/>
      <c r="I137" s="231" t="e">
        <f t="shared" ref="I137:I153" si="26">SUM(H137/F137*100)</f>
        <v>#DIV/0!</v>
      </c>
      <c r="J137" s="400" t="e">
        <f t="shared" si="25"/>
        <v>#DIV/0!</v>
      </c>
      <c r="K137" s="266"/>
    </row>
    <row r="138" spans="1:11" ht="15" hidden="1" x14ac:dyDescent="0.25">
      <c r="A138" s="188"/>
      <c r="B138" s="189"/>
      <c r="C138" s="334">
        <v>4017</v>
      </c>
      <c r="D138" s="246" t="s">
        <v>39</v>
      </c>
      <c r="E138" s="247"/>
      <c r="F138" s="247"/>
      <c r="G138" s="400" t="e">
        <f t="shared" si="24"/>
        <v>#DIV/0!</v>
      </c>
      <c r="H138" s="287"/>
      <c r="I138" s="231" t="e">
        <f t="shared" si="26"/>
        <v>#DIV/0!</v>
      </c>
      <c r="J138" s="400" t="e">
        <f t="shared" si="25"/>
        <v>#DIV/0!</v>
      </c>
      <c r="K138" s="266"/>
    </row>
    <row r="139" spans="1:11" ht="15" hidden="1" x14ac:dyDescent="0.25">
      <c r="A139" s="188"/>
      <c r="B139" s="189"/>
      <c r="C139" s="334">
        <v>4019</v>
      </c>
      <c r="D139" s="162" t="s">
        <v>39</v>
      </c>
      <c r="E139" s="163"/>
      <c r="F139" s="163"/>
      <c r="G139" s="396" t="e">
        <f t="shared" si="24"/>
        <v>#DIV/0!</v>
      </c>
      <c r="H139" s="287"/>
      <c r="I139" s="171" t="e">
        <f t="shared" si="26"/>
        <v>#DIV/0!</v>
      </c>
      <c r="J139" s="396" t="e">
        <f t="shared" si="25"/>
        <v>#DIV/0!</v>
      </c>
      <c r="K139" s="237"/>
    </row>
    <row r="140" spans="1:11" ht="15" hidden="1" x14ac:dyDescent="0.25">
      <c r="A140" s="188"/>
      <c r="B140" s="189"/>
      <c r="C140" s="167">
        <v>4047</v>
      </c>
      <c r="D140" s="162" t="s">
        <v>41</v>
      </c>
      <c r="E140" s="163"/>
      <c r="F140" s="163"/>
      <c r="G140" s="396" t="e">
        <f t="shared" si="24"/>
        <v>#DIV/0!</v>
      </c>
      <c r="H140" s="170"/>
      <c r="I140" s="171" t="e">
        <f t="shared" si="26"/>
        <v>#DIV/0!</v>
      </c>
      <c r="J140" s="396" t="e">
        <f t="shared" si="25"/>
        <v>#DIV/0!</v>
      </c>
      <c r="K140" s="237"/>
    </row>
    <row r="141" spans="1:11" ht="15" hidden="1" x14ac:dyDescent="0.25">
      <c r="A141" s="188"/>
      <c r="B141" s="189"/>
      <c r="C141" s="167">
        <v>4049</v>
      </c>
      <c r="D141" s="162" t="s">
        <v>41</v>
      </c>
      <c r="E141" s="163"/>
      <c r="F141" s="163"/>
      <c r="G141" s="396" t="e">
        <f t="shared" si="24"/>
        <v>#DIV/0!</v>
      </c>
      <c r="H141" s="170"/>
      <c r="I141" s="171" t="e">
        <f t="shared" si="26"/>
        <v>#DIV/0!</v>
      </c>
      <c r="J141" s="396" t="e">
        <f t="shared" si="25"/>
        <v>#DIV/0!</v>
      </c>
      <c r="K141" s="237"/>
    </row>
    <row r="142" spans="1:11" ht="15" hidden="1" x14ac:dyDescent="0.25">
      <c r="A142" s="188"/>
      <c r="B142" s="189"/>
      <c r="C142" s="167">
        <v>4117</v>
      </c>
      <c r="D142" s="162" t="s">
        <v>42</v>
      </c>
      <c r="E142" s="163"/>
      <c r="F142" s="163"/>
      <c r="G142" s="396" t="e">
        <f t="shared" si="24"/>
        <v>#DIV/0!</v>
      </c>
      <c r="H142" s="170"/>
      <c r="I142" s="171" t="e">
        <f t="shared" si="26"/>
        <v>#DIV/0!</v>
      </c>
      <c r="J142" s="396" t="e">
        <f t="shared" si="25"/>
        <v>#DIV/0!</v>
      </c>
      <c r="K142" s="170"/>
    </row>
    <row r="143" spans="1:11" ht="15" hidden="1" x14ac:dyDescent="0.25">
      <c r="A143" s="188"/>
      <c r="B143" s="189"/>
      <c r="C143" s="167">
        <v>4119</v>
      </c>
      <c r="D143" s="162" t="s">
        <v>42</v>
      </c>
      <c r="E143" s="163"/>
      <c r="F143" s="163"/>
      <c r="G143" s="396" t="e">
        <f t="shared" si="24"/>
        <v>#DIV/0!</v>
      </c>
      <c r="H143" s="170"/>
      <c r="I143" s="171" t="e">
        <f t="shared" si="26"/>
        <v>#DIV/0!</v>
      </c>
      <c r="J143" s="396" t="e">
        <f t="shared" si="25"/>
        <v>#DIV/0!</v>
      </c>
      <c r="K143" s="170"/>
    </row>
    <row r="144" spans="1:11" ht="15" hidden="1" x14ac:dyDescent="0.25">
      <c r="A144" s="188"/>
      <c r="B144" s="189"/>
      <c r="C144" s="167">
        <v>4127</v>
      </c>
      <c r="D144" s="162" t="s">
        <v>43</v>
      </c>
      <c r="E144" s="163"/>
      <c r="F144" s="163"/>
      <c r="G144" s="396" t="e">
        <f t="shared" si="24"/>
        <v>#DIV/0!</v>
      </c>
      <c r="H144" s="170"/>
      <c r="I144" s="171" t="e">
        <f t="shared" si="26"/>
        <v>#DIV/0!</v>
      </c>
      <c r="J144" s="396" t="e">
        <f t="shared" si="25"/>
        <v>#DIV/0!</v>
      </c>
      <c r="K144" s="237"/>
    </row>
    <row r="145" spans="1:11" ht="15" hidden="1" x14ac:dyDescent="0.25">
      <c r="A145" s="188"/>
      <c r="B145" s="189"/>
      <c r="C145" s="328">
        <v>4129</v>
      </c>
      <c r="D145" s="329" t="s">
        <v>43</v>
      </c>
      <c r="E145" s="330"/>
      <c r="F145" s="330"/>
      <c r="G145" s="460" t="e">
        <f t="shared" si="24"/>
        <v>#DIV/0!</v>
      </c>
      <c r="H145" s="496"/>
      <c r="I145" s="461" t="e">
        <f t="shared" si="26"/>
        <v>#DIV/0!</v>
      </c>
      <c r="J145" s="460" t="e">
        <f t="shared" si="25"/>
        <v>#DIV/0!</v>
      </c>
      <c r="K145" s="541"/>
    </row>
    <row r="146" spans="1:11" ht="15" hidden="1" x14ac:dyDescent="0.25">
      <c r="A146" s="188"/>
      <c r="B146" s="189"/>
      <c r="C146" s="334">
        <v>4287</v>
      </c>
      <c r="D146" s="246" t="s">
        <v>48</v>
      </c>
      <c r="E146" s="247"/>
      <c r="F146" s="287"/>
      <c r="G146" s="400" t="e">
        <f t="shared" si="24"/>
        <v>#DIV/0!</v>
      </c>
      <c r="H146" s="287"/>
      <c r="I146" s="231" t="e">
        <f t="shared" si="26"/>
        <v>#DIV/0!</v>
      </c>
      <c r="J146" s="400" t="e">
        <f t="shared" si="25"/>
        <v>#DIV/0!</v>
      </c>
      <c r="K146" s="266"/>
    </row>
    <row r="147" spans="1:11" ht="15" hidden="1" x14ac:dyDescent="0.25">
      <c r="A147" s="188"/>
      <c r="B147" s="189"/>
      <c r="C147" s="167">
        <v>4289</v>
      </c>
      <c r="D147" s="162" t="s">
        <v>48</v>
      </c>
      <c r="E147" s="163"/>
      <c r="F147" s="170"/>
      <c r="G147" s="396" t="e">
        <f t="shared" si="24"/>
        <v>#DIV/0!</v>
      </c>
      <c r="H147" s="170"/>
      <c r="I147" s="171" t="e">
        <f t="shared" si="26"/>
        <v>#DIV/0!</v>
      </c>
      <c r="J147" s="396" t="e">
        <f t="shared" si="25"/>
        <v>#DIV/0!</v>
      </c>
      <c r="K147" s="237"/>
    </row>
    <row r="148" spans="1:11" ht="15" hidden="1" x14ac:dyDescent="0.25">
      <c r="A148" s="188"/>
      <c r="B148" s="189"/>
      <c r="C148" s="167">
        <v>4307</v>
      </c>
      <c r="D148" s="174" t="s">
        <v>22</v>
      </c>
      <c r="E148" s="163"/>
      <c r="F148" s="170"/>
      <c r="G148" s="396" t="e">
        <f t="shared" si="24"/>
        <v>#DIV/0!</v>
      </c>
      <c r="H148" s="170"/>
      <c r="I148" s="171" t="e">
        <f t="shared" si="26"/>
        <v>#DIV/0!</v>
      </c>
      <c r="J148" s="396" t="e">
        <f t="shared" si="25"/>
        <v>#DIV/0!</v>
      </c>
      <c r="K148" s="237"/>
    </row>
    <row r="149" spans="1:11" ht="15" hidden="1" x14ac:dyDescent="0.25">
      <c r="A149" s="188"/>
      <c r="B149" s="189"/>
      <c r="C149" s="167">
        <v>4309</v>
      </c>
      <c r="D149" s="174" t="s">
        <v>22</v>
      </c>
      <c r="E149" s="163"/>
      <c r="F149" s="170"/>
      <c r="G149" s="396" t="e">
        <f t="shared" si="24"/>
        <v>#DIV/0!</v>
      </c>
      <c r="H149" s="170"/>
      <c r="I149" s="171" t="e">
        <f t="shared" si="26"/>
        <v>#DIV/0!</v>
      </c>
      <c r="J149" s="396" t="e">
        <f t="shared" si="25"/>
        <v>#DIV/0!</v>
      </c>
      <c r="K149" s="237"/>
    </row>
    <row r="150" spans="1:11" ht="15" hidden="1" x14ac:dyDescent="0.25">
      <c r="A150" s="188"/>
      <c r="B150" s="189"/>
      <c r="C150" s="167">
        <v>4417</v>
      </c>
      <c r="D150" s="162" t="s">
        <v>54</v>
      </c>
      <c r="E150" s="151"/>
      <c r="F150" s="151"/>
      <c r="G150" s="453" t="e">
        <f t="shared" si="24"/>
        <v>#DIV/0!</v>
      </c>
      <c r="H150" s="151"/>
      <c r="I150" s="152" t="e">
        <f t="shared" si="26"/>
        <v>#DIV/0!</v>
      </c>
      <c r="J150" s="453" t="e">
        <f t="shared" si="25"/>
        <v>#DIV/0!</v>
      </c>
      <c r="K150" s="270"/>
    </row>
    <row r="151" spans="1:11" ht="34.5" hidden="1" customHeight="1" x14ac:dyDescent="0.25">
      <c r="A151" s="518"/>
      <c r="B151" s="519"/>
      <c r="C151" s="149">
        <v>4707</v>
      </c>
      <c r="D151" s="150" t="s">
        <v>60</v>
      </c>
      <c r="E151" s="520"/>
      <c r="F151" s="520"/>
      <c r="G151" s="521" t="e">
        <f t="shared" si="24"/>
        <v>#DIV/0!</v>
      </c>
      <c r="H151" s="522"/>
      <c r="I151" s="521" t="e">
        <f t="shared" si="26"/>
        <v>#DIV/0!</v>
      </c>
      <c r="J151" s="521" t="e">
        <f t="shared" si="25"/>
        <v>#DIV/0!</v>
      </c>
      <c r="K151" s="1001"/>
    </row>
    <row r="152" spans="1:11" ht="30" hidden="1" customHeight="1" x14ac:dyDescent="0.25">
      <c r="A152" s="523"/>
      <c r="B152" s="519"/>
      <c r="C152" s="149">
        <v>4709</v>
      </c>
      <c r="D152" s="150" t="s">
        <v>60</v>
      </c>
      <c r="E152" s="524"/>
      <c r="F152" s="524"/>
      <c r="G152" s="525"/>
      <c r="H152" s="526"/>
      <c r="I152" s="525"/>
      <c r="J152" s="525"/>
      <c r="K152" s="1002"/>
    </row>
    <row r="153" spans="1:11" ht="15" hidden="1" x14ac:dyDescent="0.25">
      <c r="A153" s="519"/>
      <c r="B153" s="519"/>
      <c r="C153" s="50"/>
      <c r="D153" s="527"/>
      <c r="E153" s="528"/>
      <c r="F153" s="528"/>
      <c r="G153" s="529" t="e">
        <f t="shared" si="24"/>
        <v>#DIV/0!</v>
      </c>
      <c r="H153" s="528"/>
      <c r="I153" s="529" t="e">
        <f t="shared" si="26"/>
        <v>#DIV/0!</v>
      </c>
      <c r="J153" s="529" t="e">
        <f t="shared" si="25"/>
        <v>#DIV/0!</v>
      </c>
      <c r="K153" s="1003"/>
    </row>
    <row r="154" spans="1:11" ht="15" hidden="1" x14ac:dyDescent="0.25">
      <c r="A154" s="519"/>
      <c r="B154" s="519"/>
      <c r="C154" s="515"/>
      <c r="D154" s="346" t="s">
        <v>128</v>
      </c>
      <c r="E154" s="346">
        <f>SUM(E155)</f>
        <v>0</v>
      </c>
      <c r="F154" s="346">
        <f>SUM(F155)</f>
        <v>0</v>
      </c>
      <c r="G154" s="346"/>
      <c r="H154" s="346"/>
      <c r="I154" s="346"/>
      <c r="J154" s="346"/>
      <c r="K154" s="1004"/>
    </row>
    <row r="155" spans="1:11" ht="75" hidden="1" x14ac:dyDescent="0.25">
      <c r="A155" s="519"/>
      <c r="B155" s="519"/>
      <c r="C155" s="977">
        <v>2910</v>
      </c>
      <c r="D155" s="978" t="s">
        <v>201</v>
      </c>
      <c r="E155" s="979"/>
      <c r="F155" s="979"/>
      <c r="G155" s="979"/>
      <c r="H155" s="979"/>
      <c r="I155" s="979"/>
      <c r="J155" s="979"/>
      <c r="K155" s="1005"/>
    </row>
    <row r="156" spans="1:11" ht="15" hidden="1" x14ac:dyDescent="0.25">
      <c r="A156" s="519"/>
      <c r="B156" s="519"/>
      <c r="C156" s="984"/>
      <c r="D156" s="985" t="s">
        <v>131</v>
      </c>
      <c r="E156" s="986">
        <f>SUM(E157:E162)</f>
        <v>0</v>
      </c>
      <c r="F156" s="986">
        <f>SUM(F157:F162)</f>
        <v>0</v>
      </c>
      <c r="G156" s="987" t="e">
        <f t="shared" ref="G156" si="27">SUM(F156/E156*100)</f>
        <v>#DIV/0!</v>
      </c>
      <c r="H156" s="1027">
        <f>SUM(H157:H162)</f>
        <v>0</v>
      </c>
      <c r="I156" s="988" t="e">
        <f>SUM(H156/F156*100)</f>
        <v>#DIV/0!</v>
      </c>
      <c r="J156" s="989" t="e">
        <f t="shared" ref="J156" si="28">SUM(H156/E156*100)</f>
        <v>#DIV/0!</v>
      </c>
      <c r="K156" s="1004"/>
    </row>
    <row r="157" spans="1:11" ht="15" hidden="1" x14ac:dyDescent="0.25">
      <c r="A157" s="519"/>
      <c r="B157" s="519"/>
      <c r="C157" s="980">
        <v>4179</v>
      </c>
      <c r="D157" s="852" t="s">
        <v>45</v>
      </c>
      <c r="E157" s="981"/>
      <c r="F157" s="981"/>
      <c r="G157" s="982" t="e">
        <f t="shared" ref="G157:G162" si="29">SUM(F157/E157*100)</f>
        <v>#DIV/0!</v>
      </c>
      <c r="H157" s="1020"/>
      <c r="I157" s="983" t="e">
        <f t="shared" ref="I157:I162" si="30">SUM(H157/F157*100)</f>
        <v>#DIV/0!</v>
      </c>
      <c r="J157" s="982" t="e">
        <f t="shared" ref="J157:J162" si="31">SUM(H157/E157*100)</f>
        <v>#DIV/0!</v>
      </c>
      <c r="K157" s="1006"/>
    </row>
    <row r="158" spans="1:11" ht="15" hidden="1" x14ac:dyDescent="0.25">
      <c r="A158" s="519"/>
      <c r="B158" s="519"/>
      <c r="C158" s="1022">
        <v>4217</v>
      </c>
      <c r="D158" s="621" t="s">
        <v>31</v>
      </c>
      <c r="E158" s="1023"/>
      <c r="F158" s="1023"/>
      <c r="G158" s="1024"/>
      <c r="H158" s="1028"/>
      <c r="I158" s="1025"/>
      <c r="J158" s="1024"/>
      <c r="K158" s="1026"/>
    </row>
    <row r="159" spans="1:11" ht="15" hidden="1" x14ac:dyDescent="0.25">
      <c r="A159" s="519"/>
      <c r="B159" s="519"/>
      <c r="C159" s="1022">
        <v>4219</v>
      </c>
      <c r="D159" s="621" t="s">
        <v>31</v>
      </c>
      <c r="E159" s="1023"/>
      <c r="F159" s="1023"/>
      <c r="G159" s="1024"/>
      <c r="H159" s="1028"/>
      <c r="I159" s="1025"/>
      <c r="J159" s="1024"/>
      <c r="K159" s="1026"/>
    </row>
    <row r="160" spans="1:11" ht="15" hidden="1" x14ac:dyDescent="0.25">
      <c r="A160" s="519"/>
      <c r="B160" s="519"/>
      <c r="C160" s="1022">
        <v>4277</v>
      </c>
      <c r="D160" s="162" t="s">
        <v>47</v>
      </c>
      <c r="E160" s="1023"/>
      <c r="F160" s="1023"/>
      <c r="G160" s="1024"/>
      <c r="H160" s="1028"/>
      <c r="I160" s="1025"/>
      <c r="J160" s="1024"/>
      <c r="K160" s="1026"/>
    </row>
    <row r="161" spans="1:11" ht="15" hidden="1" x14ac:dyDescent="0.25">
      <c r="A161" s="519"/>
      <c r="B161" s="519"/>
      <c r="C161" s="1022">
        <v>4279</v>
      </c>
      <c r="D161" s="162" t="s">
        <v>47</v>
      </c>
      <c r="E161" s="1023"/>
      <c r="F161" s="1023"/>
      <c r="G161" s="1024"/>
      <c r="H161" s="1028"/>
      <c r="I161" s="1025"/>
      <c r="J161" s="1024"/>
      <c r="K161" s="1026"/>
    </row>
    <row r="162" spans="1:11" ht="15" hidden="1" x14ac:dyDescent="0.25">
      <c r="A162" s="968"/>
      <c r="B162" s="968"/>
      <c r="C162" s="969">
        <v>4309</v>
      </c>
      <c r="D162" s="970" t="s">
        <v>22</v>
      </c>
      <c r="E162" s="971"/>
      <c r="F162" s="971"/>
      <c r="G162" s="972" t="e">
        <f t="shared" si="29"/>
        <v>#DIV/0!</v>
      </c>
      <c r="H162" s="1029"/>
      <c r="I162" s="973" t="e">
        <f t="shared" si="30"/>
        <v>#DIV/0!</v>
      </c>
      <c r="J162" s="972" t="e">
        <f t="shared" si="31"/>
        <v>#DIV/0!</v>
      </c>
      <c r="K162" s="1007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8" firstPageNumber="0" fitToHeight="0" orientation="landscape" r:id="rId1"/>
  <headerFooter alignWithMargins="0"/>
  <rowBreaks count="2" manualBreakCount="2">
    <brk id="36" max="10" man="1"/>
    <brk id="118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48"/>
  <sheetViews>
    <sheetView view="pageBreakPreview" zoomScale="90" zoomScaleNormal="100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24" sqref="G24"/>
    </sheetView>
  </sheetViews>
  <sheetFormatPr defaultColWidth="9.140625"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5"/>
      <c r="J1" s="46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/>
      <c r="J2" s="46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5"/>
      <c r="J3" s="46"/>
      <c r="K3" s="43"/>
    </row>
    <row r="4" spans="1:11" ht="15" x14ac:dyDescent="0.25">
      <c r="A4" s="43"/>
      <c r="B4" s="43"/>
      <c r="C4" s="44"/>
      <c r="D4" s="85" t="s">
        <v>290</v>
      </c>
      <c r="E4" s="85"/>
      <c r="F4" s="43"/>
      <c r="G4" s="43"/>
      <c r="H4" s="43"/>
      <c r="I4" s="43"/>
      <c r="J4" s="46"/>
      <c r="K4" s="43"/>
    </row>
    <row r="5" spans="1:11" ht="15" x14ac:dyDescent="0.25">
      <c r="A5" s="534"/>
      <c r="B5" s="86"/>
      <c r="C5" s="53"/>
      <c r="D5" s="2339" t="s">
        <v>32</v>
      </c>
      <c r="E5" s="54" t="s">
        <v>2</v>
      </c>
      <c r="F5" s="55" t="s">
        <v>3</v>
      </c>
      <c r="G5" s="55" t="s">
        <v>4</v>
      </c>
      <c r="H5" s="55" t="s">
        <v>5</v>
      </c>
      <c r="I5" s="55" t="s">
        <v>4</v>
      </c>
      <c r="J5" s="55" t="s">
        <v>4</v>
      </c>
      <c r="K5" s="56"/>
    </row>
    <row r="6" spans="1:11" ht="15" x14ac:dyDescent="0.25">
      <c r="A6" s="535" t="s">
        <v>6</v>
      </c>
      <c r="B6" s="59" t="s">
        <v>7</v>
      </c>
      <c r="C6" s="59" t="s">
        <v>8</v>
      </c>
      <c r="D6" s="2339"/>
      <c r="E6" s="60" t="s">
        <v>9</v>
      </c>
      <c r="F6" s="61" t="s">
        <v>10</v>
      </c>
      <c r="G6" s="62" t="s">
        <v>11</v>
      </c>
      <c r="H6" s="61" t="s">
        <v>12</v>
      </c>
      <c r="I6" s="62" t="s">
        <v>13</v>
      </c>
      <c r="J6" s="62" t="s">
        <v>14</v>
      </c>
      <c r="K6" s="63" t="s">
        <v>15</v>
      </c>
    </row>
    <row r="7" spans="1:11" ht="15" x14ac:dyDescent="0.25">
      <c r="A7" s="536"/>
      <c r="B7" s="59"/>
      <c r="C7" s="59"/>
      <c r="D7" s="2339"/>
      <c r="E7" s="60" t="s">
        <v>263</v>
      </c>
      <c r="F7" s="61" t="s">
        <v>274</v>
      </c>
      <c r="G7" s="61" t="s">
        <v>16</v>
      </c>
      <c r="H7" s="61" t="s">
        <v>275</v>
      </c>
      <c r="I7" s="61" t="s">
        <v>16</v>
      </c>
      <c r="J7" s="61" t="s">
        <v>16</v>
      </c>
      <c r="K7" s="64"/>
    </row>
    <row r="8" spans="1:11" s="4" customFormat="1" ht="10.5" customHeight="1" thickTop="1" thickBot="1" x14ac:dyDescent="0.25">
      <c r="A8" s="537">
        <v>1</v>
      </c>
      <c r="B8" s="67">
        <v>2</v>
      </c>
      <c r="C8" s="67">
        <v>3</v>
      </c>
      <c r="D8" s="67">
        <v>4</v>
      </c>
      <c r="E8" s="68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9">
        <v>11</v>
      </c>
    </row>
    <row r="9" spans="1:11" s="14" customFormat="1" ht="18.75" customHeight="1" thickTop="1" thickBot="1" x14ac:dyDescent="0.25">
      <c r="A9" s="320">
        <v>854</v>
      </c>
      <c r="B9" s="446"/>
      <c r="C9" s="446"/>
      <c r="D9" s="369" t="s">
        <v>166</v>
      </c>
      <c r="E9" s="37">
        <f>SUM(E10+E49+E76+E100+E129+E105+E132+E146+E40+E124)</f>
        <v>4923879</v>
      </c>
      <c r="F9" s="37">
        <f>SUM(F10+F49+F76+F100+F129+F105+F132+F146+F40+F124)</f>
        <v>4923879</v>
      </c>
      <c r="G9" s="39">
        <f t="shared" ref="G9:G106" si="0">SUM(F9/E9*100)</f>
        <v>100</v>
      </c>
      <c r="H9" s="38">
        <f>SUM(H10+H49+H76+H100+H129+H105+H132+H146+H40+H124)</f>
        <v>4915874</v>
      </c>
      <c r="I9" s="532">
        <f t="shared" ref="I9:I76" si="1">SUM(H9/F9*100)</f>
        <v>99.837424924536123</v>
      </c>
      <c r="J9" s="532">
        <f t="shared" ref="J9:J105" si="2">SUM(H9/E9*100)</f>
        <v>99.837424924536123</v>
      </c>
      <c r="K9" s="533"/>
    </row>
    <row r="10" spans="1:11" s="6" customFormat="1" ht="15" customHeight="1" x14ac:dyDescent="0.2">
      <c r="A10" s="560"/>
      <c r="B10" s="84">
        <v>85403</v>
      </c>
      <c r="C10" s="84"/>
      <c r="D10" s="140" t="s">
        <v>167</v>
      </c>
      <c r="E10" s="74">
        <f>SUM(E11+E34)</f>
        <v>2725076</v>
      </c>
      <c r="F10" s="74">
        <f>SUM(F11+F34)</f>
        <v>2725076</v>
      </c>
      <c r="G10" s="75">
        <f t="shared" si="0"/>
        <v>100</v>
      </c>
      <c r="H10" s="76">
        <f>SUM(H11+H34)</f>
        <v>2557057</v>
      </c>
      <c r="I10" s="78">
        <f t="shared" si="1"/>
        <v>93.834337097387376</v>
      </c>
      <c r="J10" s="78">
        <f t="shared" si="2"/>
        <v>93.834337097387376</v>
      </c>
      <c r="K10" s="241"/>
    </row>
    <row r="11" spans="1:11" s="6" customFormat="1" ht="15" customHeight="1" x14ac:dyDescent="0.2">
      <c r="A11" s="320"/>
      <c r="B11" s="81"/>
      <c r="C11" s="203"/>
      <c r="D11" s="106" t="s">
        <v>126</v>
      </c>
      <c r="E11" s="132">
        <f t="shared" ref="E11:F11" si="3">SUM(E12:E33)</f>
        <v>2719476</v>
      </c>
      <c r="F11" s="132">
        <f t="shared" si="3"/>
        <v>2719476</v>
      </c>
      <c r="G11" s="131">
        <f t="shared" si="0"/>
        <v>100</v>
      </c>
      <c r="H11" s="132">
        <f>SUM(H12:H33)</f>
        <v>2525202</v>
      </c>
      <c r="I11" s="133">
        <f t="shared" si="1"/>
        <v>92.856197296832192</v>
      </c>
      <c r="J11" s="133">
        <f t="shared" si="2"/>
        <v>92.856197296832192</v>
      </c>
      <c r="K11" s="201"/>
    </row>
    <row r="12" spans="1:11" s="6" customFormat="1" ht="12.75" customHeight="1" x14ac:dyDescent="0.2">
      <c r="A12" s="1445"/>
      <c r="B12" s="141"/>
      <c r="C12" s="207">
        <v>3020</v>
      </c>
      <c r="D12" s="227" t="s">
        <v>37</v>
      </c>
      <c r="E12" s="109">
        <v>9250</v>
      </c>
      <c r="F12" s="109">
        <v>9250</v>
      </c>
      <c r="G12" s="110">
        <f t="shared" si="0"/>
        <v>100</v>
      </c>
      <c r="H12" s="111">
        <v>4250</v>
      </c>
      <c r="I12" s="112">
        <f t="shared" si="1"/>
        <v>45.945945945945951</v>
      </c>
      <c r="J12" s="112">
        <f t="shared" si="2"/>
        <v>45.945945945945951</v>
      </c>
      <c r="K12" s="419"/>
    </row>
    <row r="13" spans="1:11" ht="12.75" customHeight="1" x14ac:dyDescent="0.2">
      <c r="A13" s="1445"/>
      <c r="B13" s="141"/>
      <c r="C13" s="168">
        <v>4010</v>
      </c>
      <c r="D13" s="237" t="s">
        <v>39</v>
      </c>
      <c r="E13" s="170">
        <v>1661104</v>
      </c>
      <c r="F13" s="170">
        <v>1661104</v>
      </c>
      <c r="G13" s="171">
        <f t="shared" si="0"/>
        <v>100</v>
      </c>
      <c r="H13" s="170">
        <v>1596171</v>
      </c>
      <c r="I13" s="171">
        <f t="shared" si="1"/>
        <v>96.090973232259984</v>
      </c>
      <c r="J13" s="171">
        <f t="shared" si="2"/>
        <v>96.090973232259984</v>
      </c>
      <c r="K13" s="173"/>
    </row>
    <row r="14" spans="1:11" ht="12.75" customHeight="1" x14ac:dyDescent="0.2">
      <c r="A14" s="1445"/>
      <c r="B14" s="141"/>
      <c r="C14" s="168">
        <v>4040</v>
      </c>
      <c r="D14" s="237" t="s">
        <v>41</v>
      </c>
      <c r="E14" s="170">
        <v>124694</v>
      </c>
      <c r="F14" s="170">
        <v>124694</v>
      </c>
      <c r="G14" s="171">
        <f t="shared" si="0"/>
        <v>100</v>
      </c>
      <c r="H14" s="170">
        <v>131000</v>
      </c>
      <c r="I14" s="171">
        <f t="shared" si="1"/>
        <v>105.05717997658269</v>
      </c>
      <c r="J14" s="171">
        <f t="shared" si="2"/>
        <v>105.05717997658269</v>
      </c>
      <c r="K14" s="173"/>
    </row>
    <row r="15" spans="1:11" ht="12.75" customHeight="1" x14ac:dyDescent="0.2">
      <c r="A15" s="1445"/>
      <c r="B15" s="141"/>
      <c r="C15" s="168">
        <v>4110</v>
      </c>
      <c r="D15" s="237" t="s">
        <v>42</v>
      </c>
      <c r="E15" s="170">
        <v>299400</v>
      </c>
      <c r="F15" s="170">
        <v>299400</v>
      </c>
      <c r="G15" s="171">
        <f t="shared" si="0"/>
        <v>100</v>
      </c>
      <c r="H15" s="170">
        <v>278920</v>
      </c>
      <c r="I15" s="171">
        <f t="shared" si="1"/>
        <v>93.159652638610552</v>
      </c>
      <c r="J15" s="171">
        <f t="shared" si="2"/>
        <v>93.159652638610552</v>
      </c>
      <c r="K15" s="173"/>
    </row>
    <row r="16" spans="1:11" ht="30" customHeight="1" x14ac:dyDescent="0.2">
      <c r="A16" s="1445"/>
      <c r="B16" s="141"/>
      <c r="C16" s="168">
        <v>4120</v>
      </c>
      <c r="D16" s="169" t="s">
        <v>270</v>
      </c>
      <c r="E16" s="170">
        <v>42195</v>
      </c>
      <c r="F16" s="170">
        <v>42195</v>
      </c>
      <c r="G16" s="171">
        <f t="shared" si="0"/>
        <v>100</v>
      </c>
      <c r="H16" s="170">
        <v>36974</v>
      </c>
      <c r="I16" s="171">
        <f t="shared" si="1"/>
        <v>87.626496030335346</v>
      </c>
      <c r="J16" s="171">
        <f t="shared" si="2"/>
        <v>87.626496030335346</v>
      </c>
      <c r="K16" s="173"/>
    </row>
    <row r="17" spans="1:11" ht="12.75" customHeight="1" x14ac:dyDescent="0.2">
      <c r="A17" s="1445"/>
      <c r="B17" s="141"/>
      <c r="C17" s="168">
        <v>4170</v>
      </c>
      <c r="D17" s="237" t="s">
        <v>45</v>
      </c>
      <c r="E17" s="170">
        <v>3695</v>
      </c>
      <c r="F17" s="170">
        <v>3695</v>
      </c>
      <c r="G17" s="171">
        <f t="shared" si="0"/>
        <v>100</v>
      </c>
      <c r="H17" s="170">
        <v>3695</v>
      </c>
      <c r="I17" s="1560">
        <f t="shared" si="1"/>
        <v>100</v>
      </c>
      <c r="J17" s="171">
        <f t="shared" si="2"/>
        <v>100</v>
      </c>
      <c r="K17" s="173"/>
    </row>
    <row r="18" spans="1:11" ht="12.75" customHeight="1" x14ac:dyDescent="0.2">
      <c r="A18" s="1445"/>
      <c r="B18" s="141"/>
      <c r="C18" s="168">
        <v>4210</v>
      </c>
      <c r="D18" s="237" t="s">
        <v>31</v>
      </c>
      <c r="E18" s="170">
        <v>72405</v>
      </c>
      <c r="F18" s="170">
        <v>72405</v>
      </c>
      <c r="G18" s="171">
        <f t="shared" si="0"/>
        <v>100</v>
      </c>
      <c r="H18" s="170">
        <v>72405</v>
      </c>
      <c r="I18" s="171">
        <f t="shared" si="1"/>
        <v>100</v>
      </c>
      <c r="J18" s="171">
        <f t="shared" si="2"/>
        <v>100</v>
      </c>
      <c r="K18" s="173"/>
    </row>
    <row r="19" spans="1:11" ht="12.75" customHeight="1" x14ac:dyDescent="0.2">
      <c r="A19" s="1445"/>
      <c r="B19" s="141"/>
      <c r="C19" s="168">
        <v>4220</v>
      </c>
      <c r="D19" s="237" t="s">
        <v>149</v>
      </c>
      <c r="E19" s="170">
        <v>1080</v>
      </c>
      <c r="F19" s="170">
        <v>1080</v>
      </c>
      <c r="G19" s="171">
        <f t="shared" si="0"/>
        <v>100</v>
      </c>
      <c r="H19" s="170">
        <v>1080</v>
      </c>
      <c r="I19" s="171">
        <f t="shared" si="1"/>
        <v>100</v>
      </c>
      <c r="J19" s="171">
        <f t="shared" si="2"/>
        <v>100</v>
      </c>
      <c r="K19" s="173"/>
    </row>
    <row r="20" spans="1:11" ht="12.75" customHeight="1" x14ac:dyDescent="0.2">
      <c r="A20" s="1445"/>
      <c r="B20" s="141"/>
      <c r="C20" s="168">
        <v>4240</v>
      </c>
      <c r="D20" s="237" t="s">
        <v>80</v>
      </c>
      <c r="E20" s="170">
        <v>8144</v>
      </c>
      <c r="F20" s="170">
        <v>8144</v>
      </c>
      <c r="G20" s="171">
        <f t="shared" si="0"/>
        <v>100</v>
      </c>
      <c r="H20" s="170">
        <v>8144</v>
      </c>
      <c r="I20" s="171">
        <f t="shared" si="1"/>
        <v>100</v>
      </c>
      <c r="J20" s="171">
        <f t="shared" si="2"/>
        <v>100</v>
      </c>
      <c r="K20" s="173"/>
    </row>
    <row r="21" spans="1:11" ht="12.75" customHeight="1" x14ac:dyDescent="0.2">
      <c r="A21" s="1445"/>
      <c r="B21" s="141"/>
      <c r="C21" s="168">
        <v>4260</v>
      </c>
      <c r="D21" s="237" t="s">
        <v>46</v>
      </c>
      <c r="E21" s="170">
        <v>113722</v>
      </c>
      <c r="F21" s="170">
        <v>113722</v>
      </c>
      <c r="G21" s="171">
        <f t="shared" si="0"/>
        <v>100</v>
      </c>
      <c r="H21" s="170">
        <v>113722</v>
      </c>
      <c r="I21" s="171">
        <f t="shared" si="1"/>
        <v>100</v>
      </c>
      <c r="J21" s="171">
        <f t="shared" si="2"/>
        <v>100</v>
      </c>
      <c r="K21" s="173"/>
    </row>
    <row r="22" spans="1:11" ht="12.75" customHeight="1" x14ac:dyDescent="0.2">
      <c r="A22" s="1445"/>
      <c r="B22" s="141"/>
      <c r="C22" s="168">
        <v>4270</v>
      </c>
      <c r="D22" s="237" t="s">
        <v>47</v>
      </c>
      <c r="E22" s="170">
        <v>3167</v>
      </c>
      <c r="F22" s="170">
        <v>3167</v>
      </c>
      <c r="G22" s="171">
        <f t="shared" si="0"/>
        <v>100</v>
      </c>
      <c r="H22" s="170">
        <v>3167</v>
      </c>
      <c r="I22" s="171">
        <f t="shared" si="1"/>
        <v>100</v>
      </c>
      <c r="J22" s="171">
        <f t="shared" si="2"/>
        <v>100</v>
      </c>
      <c r="K22" s="173"/>
    </row>
    <row r="23" spans="1:11" ht="12.75" customHeight="1" x14ac:dyDescent="0.2">
      <c r="A23" s="1445"/>
      <c r="B23" s="141"/>
      <c r="C23" s="168">
        <v>4280</v>
      </c>
      <c r="D23" s="237" t="s">
        <v>48</v>
      </c>
      <c r="E23" s="170">
        <v>1985</v>
      </c>
      <c r="F23" s="170">
        <v>1985</v>
      </c>
      <c r="G23" s="171">
        <f t="shared" si="0"/>
        <v>100</v>
      </c>
      <c r="H23" s="170">
        <v>1985</v>
      </c>
      <c r="I23" s="171">
        <f t="shared" si="1"/>
        <v>100</v>
      </c>
      <c r="J23" s="171">
        <f t="shared" si="2"/>
        <v>100</v>
      </c>
      <c r="K23" s="173"/>
    </row>
    <row r="24" spans="1:11" ht="12.75" customHeight="1" x14ac:dyDescent="0.2">
      <c r="A24" s="1445"/>
      <c r="B24" s="141"/>
      <c r="C24" s="168">
        <v>4300</v>
      </c>
      <c r="D24" s="233" t="s">
        <v>22</v>
      </c>
      <c r="E24" s="170">
        <v>142728</v>
      </c>
      <c r="F24" s="170">
        <v>142728</v>
      </c>
      <c r="G24" s="171">
        <f t="shared" si="0"/>
        <v>100</v>
      </c>
      <c r="H24" s="170">
        <v>147728</v>
      </c>
      <c r="I24" s="171">
        <f t="shared" si="1"/>
        <v>103.50316686284403</v>
      </c>
      <c r="J24" s="171">
        <f t="shared" si="2"/>
        <v>103.50316686284403</v>
      </c>
      <c r="K24" s="173"/>
    </row>
    <row r="25" spans="1:11" ht="15.75" customHeight="1" x14ac:dyDescent="0.2">
      <c r="A25" s="1445"/>
      <c r="B25" s="141"/>
      <c r="C25" s="168">
        <v>4360</v>
      </c>
      <c r="D25" s="732" t="s">
        <v>217</v>
      </c>
      <c r="E25" s="170">
        <v>7449</v>
      </c>
      <c r="F25" s="170">
        <v>7449</v>
      </c>
      <c r="G25" s="171">
        <f t="shared" si="0"/>
        <v>100</v>
      </c>
      <c r="H25" s="170">
        <v>7449</v>
      </c>
      <c r="I25" s="171">
        <f t="shared" si="1"/>
        <v>100</v>
      </c>
      <c r="J25" s="171">
        <f t="shared" si="2"/>
        <v>100</v>
      </c>
      <c r="K25" s="173"/>
    </row>
    <row r="26" spans="1:11" ht="12.75" customHeight="1" x14ac:dyDescent="0.2">
      <c r="A26" s="1445"/>
      <c r="B26" s="141"/>
      <c r="C26" s="168">
        <v>4410</v>
      </c>
      <c r="D26" s="237" t="s">
        <v>54</v>
      </c>
      <c r="E26" s="170">
        <v>1000</v>
      </c>
      <c r="F26" s="170">
        <v>1000</v>
      </c>
      <c r="G26" s="171">
        <f t="shared" si="0"/>
        <v>100</v>
      </c>
      <c r="H26" s="170">
        <v>1000</v>
      </c>
      <c r="I26" s="171">
        <f t="shared" si="1"/>
        <v>100</v>
      </c>
      <c r="J26" s="171">
        <f t="shared" si="2"/>
        <v>100</v>
      </c>
      <c r="K26" s="173"/>
    </row>
    <row r="27" spans="1:11" ht="12.75" hidden="1" customHeight="1" x14ac:dyDescent="0.2">
      <c r="A27" s="1445"/>
      <c r="B27" s="141"/>
      <c r="C27" s="168">
        <v>4430</v>
      </c>
      <c r="D27" s="237" t="s">
        <v>85</v>
      </c>
      <c r="E27" s="170"/>
      <c r="F27" s="170"/>
      <c r="G27" s="171" t="e">
        <f t="shared" si="0"/>
        <v>#DIV/0!</v>
      </c>
      <c r="H27" s="170"/>
      <c r="I27" s="171" t="e">
        <f t="shared" si="1"/>
        <v>#DIV/0!</v>
      </c>
      <c r="J27" s="171" t="e">
        <f t="shared" si="2"/>
        <v>#DIV/0!</v>
      </c>
      <c r="K27" s="173"/>
    </row>
    <row r="28" spans="1:11" ht="12.75" customHeight="1" x14ac:dyDescent="0.2">
      <c r="A28" s="1445"/>
      <c r="B28" s="141"/>
      <c r="C28" s="168">
        <v>4440</v>
      </c>
      <c r="D28" s="237" t="s">
        <v>55</v>
      </c>
      <c r="E28" s="170">
        <v>62281</v>
      </c>
      <c r="F28" s="170">
        <v>62281</v>
      </c>
      <c r="G28" s="171">
        <f t="shared" si="0"/>
        <v>100</v>
      </c>
      <c r="H28" s="170">
        <v>71500</v>
      </c>
      <c r="I28" s="171">
        <f t="shared" si="1"/>
        <v>114.80226714407283</v>
      </c>
      <c r="J28" s="171">
        <f t="shared" si="2"/>
        <v>114.80226714407283</v>
      </c>
      <c r="K28" s="173"/>
    </row>
    <row r="29" spans="1:11" ht="12.75" customHeight="1" x14ac:dyDescent="0.2">
      <c r="A29" s="1445"/>
      <c r="B29" s="141"/>
      <c r="C29" s="168">
        <v>4610</v>
      </c>
      <c r="D29" s="237" t="s">
        <v>87</v>
      </c>
      <c r="E29" s="170">
        <v>896</v>
      </c>
      <c r="F29" s="170">
        <v>896</v>
      </c>
      <c r="G29" s="171">
        <f t="shared" si="0"/>
        <v>100</v>
      </c>
      <c r="H29" s="170">
        <v>896</v>
      </c>
      <c r="I29" s="171">
        <f t="shared" si="1"/>
        <v>100</v>
      </c>
      <c r="J29" s="171">
        <f t="shared" si="2"/>
        <v>100</v>
      </c>
      <c r="K29" s="173"/>
    </row>
    <row r="30" spans="1:11" ht="35.25" customHeight="1" x14ac:dyDescent="0.2">
      <c r="A30" s="1445"/>
      <c r="B30" s="141"/>
      <c r="C30" s="168">
        <v>4700</v>
      </c>
      <c r="D30" s="283" t="s">
        <v>60</v>
      </c>
      <c r="E30" s="170">
        <v>43310</v>
      </c>
      <c r="F30" s="170">
        <v>43310</v>
      </c>
      <c r="G30" s="171">
        <f t="shared" si="0"/>
        <v>100</v>
      </c>
      <c r="H30" s="170">
        <v>14430</v>
      </c>
      <c r="I30" s="171">
        <f t="shared" si="1"/>
        <v>33.31794042946202</v>
      </c>
      <c r="J30" s="171">
        <f t="shared" si="2"/>
        <v>33.31794042946202</v>
      </c>
      <c r="K30" s="173"/>
    </row>
    <row r="31" spans="1:11" ht="35.25" customHeight="1" x14ac:dyDescent="0.2">
      <c r="A31" s="1841"/>
      <c r="B31" s="141"/>
      <c r="C31" s="1746">
        <v>4710</v>
      </c>
      <c r="D31" s="1901" t="s">
        <v>298</v>
      </c>
      <c r="E31" s="1797"/>
      <c r="F31" s="1797"/>
      <c r="G31" s="1747"/>
      <c r="H31" s="1797">
        <v>13168</v>
      </c>
      <c r="I31" s="1747"/>
      <c r="J31" s="1747"/>
      <c r="K31" s="1748"/>
    </row>
    <row r="32" spans="1:11" ht="12.75" customHeight="1" x14ac:dyDescent="0.2">
      <c r="A32" s="1445"/>
      <c r="B32" s="141"/>
      <c r="C32" s="168">
        <v>4780</v>
      </c>
      <c r="D32" s="395" t="s">
        <v>127</v>
      </c>
      <c r="E32" s="170">
        <v>18776</v>
      </c>
      <c r="F32" s="170">
        <v>18776</v>
      </c>
      <c r="G32" s="171">
        <f t="shared" si="0"/>
        <v>100</v>
      </c>
      <c r="H32" s="170">
        <v>17518</v>
      </c>
      <c r="I32" s="171">
        <f t="shared" si="1"/>
        <v>93.299957392415848</v>
      </c>
      <c r="J32" s="171">
        <f t="shared" si="2"/>
        <v>93.299957392415848</v>
      </c>
      <c r="K32" s="173"/>
    </row>
    <row r="33" spans="1:11" ht="16.149999999999999" customHeight="1" x14ac:dyDescent="0.2">
      <c r="A33" s="1445"/>
      <c r="B33" s="141"/>
      <c r="C33" s="469">
        <v>6050</v>
      </c>
      <c r="D33" s="186" t="s">
        <v>61</v>
      </c>
      <c r="E33" s="213">
        <v>102195</v>
      </c>
      <c r="F33" s="213">
        <v>102195</v>
      </c>
      <c r="G33" s="284">
        <f t="shared" si="0"/>
        <v>100</v>
      </c>
      <c r="H33" s="213"/>
      <c r="I33" s="284">
        <f t="shared" si="1"/>
        <v>0</v>
      </c>
      <c r="J33" s="171">
        <f t="shared" si="2"/>
        <v>0</v>
      </c>
      <c r="K33" s="215"/>
    </row>
    <row r="34" spans="1:11" ht="15" customHeight="1" x14ac:dyDescent="0.2">
      <c r="A34" s="2038"/>
      <c r="B34" s="141"/>
      <c r="C34" s="1299"/>
      <c r="D34" s="1300" t="s">
        <v>128</v>
      </c>
      <c r="E34" s="1301">
        <f>SUM(E35:E39)</f>
        <v>5600</v>
      </c>
      <c r="F34" s="1301">
        <f>SUM(F35:F39)</f>
        <v>5600</v>
      </c>
      <c r="G34" s="1302">
        <f>SUM(F34/E34*100)</f>
        <v>100</v>
      </c>
      <c r="H34" s="1301">
        <f>SUM(H35:H39)</f>
        <v>31855</v>
      </c>
      <c r="I34" s="1302">
        <f t="shared" si="1"/>
        <v>568.83928571428578</v>
      </c>
      <c r="J34" s="1302">
        <f t="shared" si="2"/>
        <v>568.83928571428578</v>
      </c>
      <c r="K34" s="1303"/>
    </row>
    <row r="35" spans="1:11" ht="12.75" customHeight="1" x14ac:dyDescent="0.2">
      <c r="A35" s="454"/>
      <c r="B35" s="1996"/>
      <c r="C35" s="1641">
        <v>4010</v>
      </c>
      <c r="D35" s="2242" t="s">
        <v>39</v>
      </c>
      <c r="E35" s="1640">
        <v>5600</v>
      </c>
      <c r="F35" s="1640">
        <v>5600</v>
      </c>
      <c r="G35" s="1643">
        <f t="shared" si="0"/>
        <v>100</v>
      </c>
      <c r="H35" s="1640">
        <v>26626</v>
      </c>
      <c r="I35" s="1643">
        <f t="shared" si="1"/>
        <v>475.46428571428567</v>
      </c>
      <c r="J35" s="1643">
        <f t="shared" si="2"/>
        <v>475.46428571428567</v>
      </c>
      <c r="K35" s="1645"/>
    </row>
    <row r="36" spans="1:11" ht="12.75" customHeight="1" x14ac:dyDescent="0.2">
      <c r="A36" s="160"/>
      <c r="B36" s="141"/>
      <c r="C36" s="265">
        <v>4110</v>
      </c>
      <c r="D36" s="266" t="s">
        <v>42</v>
      </c>
      <c r="E36" s="287"/>
      <c r="F36" s="287"/>
      <c r="G36" s="1135" t="e">
        <f t="shared" si="0"/>
        <v>#DIV/0!</v>
      </c>
      <c r="H36" s="287">
        <v>4577</v>
      </c>
      <c r="I36" s="1135" t="e">
        <f t="shared" si="1"/>
        <v>#DIV/0!</v>
      </c>
      <c r="J36" s="1135" t="e">
        <f t="shared" si="2"/>
        <v>#DIV/0!</v>
      </c>
      <c r="K36" s="232"/>
    </row>
    <row r="37" spans="1:11" ht="30" customHeight="1" x14ac:dyDescent="0.2">
      <c r="A37" s="160"/>
      <c r="B37" s="141"/>
      <c r="C37" s="1574">
        <v>4120</v>
      </c>
      <c r="D37" s="1484" t="s">
        <v>270</v>
      </c>
      <c r="E37" s="1556"/>
      <c r="F37" s="1556"/>
      <c r="G37" s="1650" t="e">
        <f t="shared" si="0"/>
        <v>#DIV/0!</v>
      </c>
      <c r="H37" s="1556">
        <v>652</v>
      </c>
      <c r="I37" s="1650" t="e">
        <f t="shared" ref="I37:I39" si="4">SUM(H37/F37*100)</f>
        <v>#DIV/0!</v>
      </c>
      <c r="J37" s="1650" t="e">
        <f t="shared" ref="J37:J39" si="5">SUM(H37/E37*100)</f>
        <v>#DIV/0!</v>
      </c>
      <c r="K37" s="1608"/>
    </row>
    <row r="38" spans="1:11" ht="24" hidden="1" customHeight="1" x14ac:dyDescent="0.2">
      <c r="A38" s="160"/>
      <c r="B38" s="141"/>
      <c r="C38" s="1574">
        <v>4780</v>
      </c>
      <c r="D38" s="1504" t="s">
        <v>127</v>
      </c>
      <c r="E38" s="1556"/>
      <c r="F38" s="1556"/>
      <c r="G38" s="1557" t="e">
        <f t="shared" si="0"/>
        <v>#DIV/0!</v>
      </c>
      <c r="H38" s="1556"/>
      <c r="I38" s="1557"/>
      <c r="J38" s="1557" t="e">
        <f t="shared" si="5"/>
        <v>#DIV/0!</v>
      </c>
      <c r="K38" s="1608"/>
    </row>
    <row r="39" spans="1:11" ht="12.75" hidden="1" customHeight="1" x14ac:dyDescent="0.2">
      <c r="A39" s="160"/>
      <c r="B39" s="1341"/>
      <c r="C39" s="1647">
        <v>6050</v>
      </c>
      <c r="D39" s="1648" t="s">
        <v>61</v>
      </c>
      <c r="E39" s="1649"/>
      <c r="F39" s="1649"/>
      <c r="G39" s="1638" t="e">
        <f t="shared" si="0"/>
        <v>#DIV/0!</v>
      </c>
      <c r="H39" s="1649"/>
      <c r="I39" s="1638" t="e">
        <f t="shared" si="4"/>
        <v>#DIV/0!</v>
      </c>
      <c r="J39" s="1638" t="e">
        <f t="shared" si="5"/>
        <v>#DIV/0!</v>
      </c>
      <c r="K39" s="1639"/>
    </row>
    <row r="40" spans="1:11" ht="12.75" customHeight="1" x14ac:dyDescent="0.2">
      <c r="A40" s="160"/>
      <c r="B40" s="1156">
        <v>85404</v>
      </c>
      <c r="C40" s="1156"/>
      <c r="D40" s="1182" t="s">
        <v>213</v>
      </c>
      <c r="E40" s="1148">
        <f>SUM(E42:E48)</f>
        <v>149954</v>
      </c>
      <c r="F40" s="1148">
        <f>SUM(F42:F48)</f>
        <v>149954</v>
      </c>
      <c r="G40" s="1147">
        <f>SUM(F40/E40*100)</f>
        <v>100</v>
      </c>
      <c r="H40" s="1148">
        <f>SUM(H42:H48)</f>
        <v>143630</v>
      </c>
      <c r="I40" s="1147">
        <f>SUM(H40/F40*100)</f>
        <v>95.782706696720339</v>
      </c>
      <c r="J40" s="1147">
        <f>SUM(H40/E40*100)</f>
        <v>95.782706696720339</v>
      </c>
      <c r="K40" s="1185"/>
    </row>
    <row r="41" spans="1:11" ht="12.75" customHeight="1" x14ac:dyDescent="0.2">
      <c r="A41" s="1445"/>
      <c r="B41" s="141"/>
      <c r="C41" s="141"/>
      <c r="D41" s="1613" t="s">
        <v>126</v>
      </c>
      <c r="E41" s="1614"/>
      <c r="F41" s="1614"/>
      <c r="G41" s="1615"/>
      <c r="H41" s="1614"/>
      <c r="I41" s="1615"/>
      <c r="J41" s="1615"/>
      <c r="K41" s="1616"/>
    </row>
    <row r="42" spans="1:11" ht="12.75" customHeight="1" x14ac:dyDescent="0.2">
      <c r="A42" s="1445"/>
      <c r="B42" s="141"/>
      <c r="C42" s="1293">
        <v>4010</v>
      </c>
      <c r="D42" s="1505" t="s">
        <v>39</v>
      </c>
      <c r="E42" s="1295">
        <v>112350</v>
      </c>
      <c r="F42" s="1295">
        <v>112350</v>
      </c>
      <c r="G42" s="1296">
        <f t="shared" si="0"/>
        <v>100</v>
      </c>
      <c r="H42" s="1295">
        <v>105600</v>
      </c>
      <c r="I42" s="1296">
        <f t="shared" ref="I42:I48" si="6">SUM(H42/F42*100)</f>
        <v>93.991989319092113</v>
      </c>
      <c r="J42" s="1296">
        <f t="shared" ref="J42:J48" si="7">SUM(H42/E42*100)</f>
        <v>93.991989319092113</v>
      </c>
      <c r="K42" s="1297"/>
    </row>
    <row r="43" spans="1:11" ht="12.75" customHeight="1" x14ac:dyDescent="0.2">
      <c r="A43" s="1445"/>
      <c r="B43" s="141"/>
      <c r="C43" s="1574">
        <v>4040</v>
      </c>
      <c r="D43" s="1575" t="s">
        <v>41</v>
      </c>
      <c r="E43" s="1556">
        <v>8000</v>
      </c>
      <c r="F43" s="1556">
        <v>8000</v>
      </c>
      <c r="G43" s="1557">
        <f t="shared" si="0"/>
        <v>100</v>
      </c>
      <c r="H43" s="1556">
        <v>8810</v>
      </c>
      <c r="I43" s="1557">
        <f>SUM(H43/F43*100)</f>
        <v>110.125</v>
      </c>
      <c r="J43" s="1557">
        <f>SUM(H43/E43*100)</f>
        <v>110.125</v>
      </c>
      <c r="K43" s="1608"/>
    </row>
    <row r="44" spans="1:11" ht="12.75" customHeight="1" x14ac:dyDescent="0.2">
      <c r="A44" s="1445"/>
      <c r="B44" s="141"/>
      <c r="C44" s="1574">
        <v>4110</v>
      </c>
      <c r="D44" s="1575" t="s">
        <v>42</v>
      </c>
      <c r="E44" s="1556">
        <v>21244</v>
      </c>
      <c r="F44" s="1556">
        <v>21244</v>
      </c>
      <c r="G44" s="1557">
        <f t="shared" si="0"/>
        <v>100</v>
      </c>
      <c r="H44" s="1556">
        <v>20000</v>
      </c>
      <c r="I44" s="1557">
        <f t="shared" si="6"/>
        <v>94.144228958764828</v>
      </c>
      <c r="J44" s="1557">
        <f t="shared" si="7"/>
        <v>94.144228958764828</v>
      </c>
      <c r="K44" s="1608"/>
    </row>
    <row r="45" spans="1:11" ht="31.15" customHeight="1" x14ac:dyDescent="0.2">
      <c r="A45" s="1445"/>
      <c r="B45" s="141"/>
      <c r="C45" s="168">
        <v>4120</v>
      </c>
      <c r="D45" s="169" t="s">
        <v>270</v>
      </c>
      <c r="E45" s="170">
        <v>3036</v>
      </c>
      <c r="F45" s="170">
        <v>3036</v>
      </c>
      <c r="G45" s="171">
        <f t="shared" si="0"/>
        <v>100</v>
      </c>
      <c r="H45" s="170">
        <v>2800</v>
      </c>
      <c r="I45" s="171">
        <f t="shared" si="6"/>
        <v>92.226613965744392</v>
      </c>
      <c r="J45" s="171">
        <f t="shared" si="7"/>
        <v>92.226613965744392</v>
      </c>
      <c r="K45" s="173"/>
    </row>
    <row r="46" spans="1:11" ht="18.75" customHeight="1" x14ac:dyDescent="0.2">
      <c r="A46" s="1445"/>
      <c r="B46" s="141"/>
      <c r="C46" s="168">
        <v>4240</v>
      </c>
      <c r="D46" s="237" t="s">
        <v>80</v>
      </c>
      <c r="E46" s="170">
        <v>3500</v>
      </c>
      <c r="F46" s="170">
        <v>3500</v>
      </c>
      <c r="G46" s="171">
        <f t="shared" si="0"/>
        <v>100</v>
      </c>
      <c r="H46" s="170">
        <v>3500</v>
      </c>
      <c r="I46" s="171">
        <f>SUM(H46/F46*100)</f>
        <v>100</v>
      </c>
      <c r="J46" s="171">
        <f>SUM(H46/E46*100)</f>
        <v>100</v>
      </c>
      <c r="K46" s="173"/>
    </row>
    <row r="47" spans="1:11" ht="25.5" customHeight="1" x14ac:dyDescent="0.2">
      <c r="A47" s="1841"/>
      <c r="B47" s="141"/>
      <c r="C47" s="1635">
        <v>4710</v>
      </c>
      <c r="D47" s="1524" t="s">
        <v>298</v>
      </c>
      <c r="E47" s="1842"/>
      <c r="F47" s="1842"/>
      <c r="G47" s="1747"/>
      <c r="H47" s="1842">
        <v>1200</v>
      </c>
      <c r="I47" s="1747"/>
      <c r="J47" s="1747"/>
      <c r="K47" s="1637"/>
    </row>
    <row r="48" spans="1:11" ht="12.75" customHeight="1" x14ac:dyDescent="0.2">
      <c r="A48" s="1445"/>
      <c r="B48" s="141"/>
      <c r="C48" s="211">
        <v>4780</v>
      </c>
      <c r="D48" s="399" t="s">
        <v>127</v>
      </c>
      <c r="E48" s="213">
        <v>1824</v>
      </c>
      <c r="F48" s="213">
        <v>1824</v>
      </c>
      <c r="G48" s="171">
        <f t="shared" si="0"/>
        <v>100</v>
      </c>
      <c r="H48" s="213">
        <v>1720</v>
      </c>
      <c r="I48" s="171">
        <f t="shared" si="6"/>
        <v>94.298245614035096</v>
      </c>
      <c r="J48" s="171">
        <f t="shared" si="7"/>
        <v>94.298245614035096</v>
      </c>
      <c r="K48" s="215"/>
    </row>
    <row r="49" spans="1:11" s="32" customFormat="1" ht="27.75" customHeight="1" x14ac:dyDescent="0.2">
      <c r="A49" s="561"/>
      <c r="B49" s="444">
        <v>85406</v>
      </c>
      <c r="C49" s="562"/>
      <c r="D49" s="445" t="s">
        <v>168</v>
      </c>
      <c r="E49" s="563">
        <f>SUM(E50+E72)</f>
        <v>1290041</v>
      </c>
      <c r="F49" s="563">
        <f>SUM(F50+F72)</f>
        <v>1290041</v>
      </c>
      <c r="G49" s="564">
        <f t="shared" si="0"/>
        <v>100</v>
      </c>
      <c r="H49" s="565">
        <f>SUM(H50+H72)</f>
        <v>1349717</v>
      </c>
      <c r="I49" s="566">
        <f>SUM(H49/F49*100)</f>
        <v>104.62589948691554</v>
      </c>
      <c r="J49" s="566">
        <f>SUM(H49/E49*100)</f>
        <v>104.62589948691554</v>
      </c>
      <c r="K49" s="409"/>
    </row>
    <row r="50" spans="1:11" s="32" customFormat="1" ht="15" customHeight="1" x14ac:dyDescent="0.2">
      <c r="A50" s="561"/>
      <c r="B50" s="567"/>
      <c r="C50" s="444"/>
      <c r="D50" s="286" t="s">
        <v>169</v>
      </c>
      <c r="E50" s="407">
        <f t="shared" ref="E50:F50" si="8">SUM(E51:E70)</f>
        <v>1286541</v>
      </c>
      <c r="F50" s="407">
        <f t="shared" si="8"/>
        <v>1286541</v>
      </c>
      <c r="G50" s="568">
        <f t="shared" si="0"/>
        <v>100</v>
      </c>
      <c r="H50" s="407">
        <f>SUM(H51:H71)</f>
        <v>1328474</v>
      </c>
      <c r="I50" s="408">
        <f>SUM(H50/F50*100)</f>
        <v>103.25935978721236</v>
      </c>
      <c r="J50" s="408">
        <f>SUM(H50/E50*100)</f>
        <v>103.25935978721236</v>
      </c>
      <c r="K50" s="409"/>
    </row>
    <row r="51" spans="1:11" s="32" customFormat="1" ht="12.75" customHeight="1" x14ac:dyDescent="0.2">
      <c r="A51" s="538"/>
      <c r="B51" s="145"/>
      <c r="C51" s="207">
        <v>3020</v>
      </c>
      <c r="D51" s="227" t="s">
        <v>37</v>
      </c>
      <c r="E51" s="539">
        <v>1446</v>
      </c>
      <c r="F51" s="539">
        <v>1446</v>
      </c>
      <c r="G51" s="540">
        <f t="shared" si="0"/>
        <v>100</v>
      </c>
      <c r="H51" s="216">
        <v>1446</v>
      </c>
      <c r="I51" s="412">
        <f t="shared" si="1"/>
        <v>100</v>
      </c>
      <c r="J51" s="412">
        <f t="shared" si="2"/>
        <v>100</v>
      </c>
      <c r="K51" s="569"/>
    </row>
    <row r="52" spans="1:11" ht="12.75" customHeight="1" x14ac:dyDescent="0.2">
      <c r="A52" s="538"/>
      <c r="B52" s="145"/>
      <c r="C52" s="168">
        <v>4010</v>
      </c>
      <c r="D52" s="237" t="s">
        <v>39</v>
      </c>
      <c r="E52" s="170">
        <v>895130</v>
      </c>
      <c r="F52" s="170">
        <v>895130</v>
      </c>
      <c r="G52" s="171">
        <f t="shared" si="0"/>
        <v>100</v>
      </c>
      <c r="H52" s="170">
        <v>874929</v>
      </c>
      <c r="I52" s="171">
        <f t="shared" si="1"/>
        <v>97.743232826516817</v>
      </c>
      <c r="J52" s="171">
        <f t="shared" si="2"/>
        <v>97.743232826516817</v>
      </c>
      <c r="K52" s="173"/>
    </row>
    <row r="53" spans="1:11" ht="12.75" customHeight="1" x14ac:dyDescent="0.2">
      <c r="A53" s="538"/>
      <c r="B53" s="145"/>
      <c r="C53" s="168">
        <v>4040</v>
      </c>
      <c r="D53" s="237" t="s">
        <v>41</v>
      </c>
      <c r="E53" s="170">
        <v>61555</v>
      </c>
      <c r="F53" s="170">
        <v>61555</v>
      </c>
      <c r="G53" s="171">
        <f t="shared" si="0"/>
        <v>100</v>
      </c>
      <c r="H53" s="170">
        <v>69495</v>
      </c>
      <c r="I53" s="171">
        <f t="shared" si="1"/>
        <v>112.89903338477785</v>
      </c>
      <c r="J53" s="171">
        <f t="shared" si="2"/>
        <v>112.89903338477785</v>
      </c>
      <c r="K53" s="173"/>
    </row>
    <row r="54" spans="1:11" ht="12.75" customHeight="1" x14ac:dyDescent="0.2">
      <c r="A54" s="538"/>
      <c r="B54" s="145"/>
      <c r="C54" s="168">
        <v>4110</v>
      </c>
      <c r="D54" s="237" t="s">
        <v>42</v>
      </c>
      <c r="E54" s="170">
        <v>161994</v>
      </c>
      <c r="F54" s="170">
        <v>161994</v>
      </c>
      <c r="G54" s="171">
        <f t="shared" si="0"/>
        <v>100</v>
      </c>
      <c r="H54" s="170">
        <v>158327</v>
      </c>
      <c r="I54" s="171">
        <f t="shared" si="1"/>
        <v>97.736335913675816</v>
      </c>
      <c r="J54" s="171">
        <f t="shared" si="2"/>
        <v>97.736335913675816</v>
      </c>
      <c r="K54" s="173"/>
    </row>
    <row r="55" spans="1:11" ht="31.15" customHeight="1" x14ac:dyDescent="0.2">
      <c r="A55" s="538"/>
      <c r="B55" s="145"/>
      <c r="C55" s="168">
        <v>4120</v>
      </c>
      <c r="D55" s="169" t="s">
        <v>270</v>
      </c>
      <c r="E55" s="170">
        <v>23205</v>
      </c>
      <c r="F55" s="170">
        <v>23205</v>
      </c>
      <c r="G55" s="171">
        <f t="shared" si="0"/>
        <v>100</v>
      </c>
      <c r="H55" s="170">
        <v>22449</v>
      </c>
      <c r="I55" s="171">
        <f t="shared" si="1"/>
        <v>96.742081447963798</v>
      </c>
      <c r="J55" s="171">
        <f t="shared" si="2"/>
        <v>96.742081447963798</v>
      </c>
      <c r="K55" s="173"/>
    </row>
    <row r="56" spans="1:11" ht="12.75" customHeight="1" x14ac:dyDescent="0.2">
      <c r="A56" s="538"/>
      <c r="B56" s="145"/>
      <c r="C56" s="168">
        <v>4170</v>
      </c>
      <c r="D56" s="237" t="s">
        <v>45</v>
      </c>
      <c r="E56" s="170"/>
      <c r="F56" s="170"/>
      <c r="G56" s="698" t="e">
        <f t="shared" si="0"/>
        <v>#DIV/0!</v>
      </c>
      <c r="H56" s="170">
        <v>1000</v>
      </c>
      <c r="I56" s="698" t="e">
        <f t="shared" si="1"/>
        <v>#DIV/0!</v>
      </c>
      <c r="J56" s="698" t="e">
        <f t="shared" si="2"/>
        <v>#DIV/0!</v>
      </c>
      <c r="K56" s="173"/>
    </row>
    <row r="57" spans="1:11" ht="12.75" customHeight="1" x14ac:dyDescent="0.2">
      <c r="A57" s="538"/>
      <c r="B57" s="145"/>
      <c r="C57" s="168">
        <v>4210</v>
      </c>
      <c r="D57" s="237" t="s">
        <v>31</v>
      </c>
      <c r="E57" s="170">
        <v>34416</v>
      </c>
      <c r="F57" s="170">
        <v>34416</v>
      </c>
      <c r="G57" s="171">
        <f t="shared" si="0"/>
        <v>100</v>
      </c>
      <c r="H57" s="170">
        <v>65000</v>
      </c>
      <c r="I57" s="171">
        <f t="shared" si="1"/>
        <v>188.86564388656438</v>
      </c>
      <c r="J57" s="171">
        <f t="shared" si="2"/>
        <v>188.86564388656438</v>
      </c>
      <c r="K57" s="173"/>
    </row>
    <row r="58" spans="1:11" ht="27" hidden="1" customHeight="1" x14ac:dyDescent="0.2">
      <c r="A58" s="538"/>
      <c r="B58" s="145"/>
      <c r="C58" s="168">
        <v>4230</v>
      </c>
      <c r="D58" s="169" t="s">
        <v>95</v>
      </c>
      <c r="E58" s="170"/>
      <c r="F58" s="170"/>
      <c r="G58" s="171" t="e">
        <f t="shared" si="0"/>
        <v>#DIV/0!</v>
      </c>
      <c r="H58" s="170"/>
      <c r="I58" s="171" t="e">
        <f t="shared" si="1"/>
        <v>#DIV/0!</v>
      </c>
      <c r="J58" s="171" t="e">
        <f t="shared" si="2"/>
        <v>#DIV/0!</v>
      </c>
      <c r="K58" s="173"/>
    </row>
    <row r="59" spans="1:11" ht="12.75" customHeight="1" x14ac:dyDescent="0.2">
      <c r="A59" s="538"/>
      <c r="B59" s="145"/>
      <c r="C59" s="168">
        <v>4240</v>
      </c>
      <c r="D59" s="237" t="s">
        <v>80</v>
      </c>
      <c r="E59" s="170">
        <v>1400</v>
      </c>
      <c r="F59" s="170">
        <v>1400</v>
      </c>
      <c r="G59" s="171">
        <f t="shared" si="0"/>
        <v>100</v>
      </c>
      <c r="H59" s="170">
        <v>1400</v>
      </c>
      <c r="I59" s="171">
        <f t="shared" ref="I59" si="9">SUM(H59/F59*100)</f>
        <v>100</v>
      </c>
      <c r="J59" s="171">
        <f t="shared" ref="J59" si="10">SUM(H59/E59*100)</f>
        <v>100</v>
      </c>
      <c r="K59" s="173"/>
    </row>
    <row r="60" spans="1:11" ht="12.75" customHeight="1" x14ac:dyDescent="0.2">
      <c r="A60" s="538"/>
      <c r="B60" s="145"/>
      <c r="C60" s="168">
        <v>4260</v>
      </c>
      <c r="D60" s="237" t="s">
        <v>46</v>
      </c>
      <c r="E60" s="170">
        <v>19400</v>
      </c>
      <c r="F60" s="170">
        <v>19400</v>
      </c>
      <c r="G60" s="171">
        <f t="shared" si="0"/>
        <v>100</v>
      </c>
      <c r="H60" s="170">
        <v>19400</v>
      </c>
      <c r="I60" s="171">
        <f t="shared" si="1"/>
        <v>100</v>
      </c>
      <c r="J60" s="171">
        <f t="shared" si="2"/>
        <v>100</v>
      </c>
      <c r="K60" s="173"/>
    </row>
    <row r="61" spans="1:11" ht="12.75" customHeight="1" x14ac:dyDescent="0.2">
      <c r="A61" s="538"/>
      <c r="B61" s="145"/>
      <c r="C61" s="912">
        <v>4270</v>
      </c>
      <c r="D61" s="398" t="s">
        <v>192</v>
      </c>
      <c r="E61" s="913">
        <v>14651</v>
      </c>
      <c r="F61" s="913">
        <v>14651</v>
      </c>
      <c r="G61" s="171">
        <f t="shared" si="0"/>
        <v>100</v>
      </c>
      <c r="H61" s="913">
        <v>30000</v>
      </c>
      <c r="I61" s="171">
        <f t="shared" ref="I61" si="11">SUM(H61/F61*100)</f>
        <v>204.76417991945942</v>
      </c>
      <c r="J61" s="171">
        <f t="shared" ref="J61" si="12">SUM(H61/E61*100)</f>
        <v>204.76417991945942</v>
      </c>
      <c r="K61" s="1553"/>
    </row>
    <row r="62" spans="1:11" ht="12.75" customHeight="1" x14ac:dyDescent="0.2">
      <c r="A62" s="538"/>
      <c r="B62" s="145"/>
      <c r="C62" s="168">
        <v>4280</v>
      </c>
      <c r="D62" s="237" t="s">
        <v>48</v>
      </c>
      <c r="E62" s="170">
        <v>1600</v>
      </c>
      <c r="F62" s="170">
        <v>1600</v>
      </c>
      <c r="G62" s="171">
        <f t="shared" si="0"/>
        <v>100</v>
      </c>
      <c r="H62" s="170">
        <v>2200</v>
      </c>
      <c r="I62" s="171">
        <f t="shared" si="1"/>
        <v>137.5</v>
      </c>
      <c r="J62" s="171">
        <f t="shared" si="2"/>
        <v>137.5</v>
      </c>
      <c r="K62" s="173"/>
    </row>
    <row r="63" spans="1:11" ht="12.75" customHeight="1" x14ac:dyDescent="0.2">
      <c r="A63" s="538"/>
      <c r="B63" s="145"/>
      <c r="C63" s="1746">
        <v>4300</v>
      </c>
      <c r="D63" s="1790" t="s">
        <v>22</v>
      </c>
      <c r="E63" s="1797">
        <v>10000</v>
      </c>
      <c r="F63" s="1797">
        <v>10000</v>
      </c>
      <c r="G63" s="1747">
        <f t="shared" si="0"/>
        <v>100</v>
      </c>
      <c r="H63" s="1797">
        <v>10000</v>
      </c>
      <c r="I63" s="1747">
        <f t="shared" si="1"/>
        <v>100</v>
      </c>
      <c r="J63" s="1747">
        <f t="shared" si="2"/>
        <v>100</v>
      </c>
      <c r="K63" s="1748"/>
    </row>
    <row r="64" spans="1:11" ht="12.75" customHeight="1" x14ac:dyDescent="0.2">
      <c r="A64" s="538"/>
      <c r="B64" s="145"/>
      <c r="C64" s="1746">
        <v>4360</v>
      </c>
      <c r="D64" s="1889" t="s">
        <v>217</v>
      </c>
      <c r="E64" s="1797">
        <v>2000</v>
      </c>
      <c r="F64" s="1797">
        <v>2000</v>
      </c>
      <c r="G64" s="1747">
        <f t="shared" si="0"/>
        <v>100</v>
      </c>
      <c r="H64" s="1797">
        <v>2000</v>
      </c>
      <c r="I64" s="1747">
        <f t="shared" si="1"/>
        <v>100</v>
      </c>
      <c r="J64" s="1747">
        <f t="shared" si="2"/>
        <v>100</v>
      </c>
      <c r="K64" s="1748"/>
    </row>
    <row r="65" spans="1:11" ht="42.75" customHeight="1" x14ac:dyDescent="0.2">
      <c r="A65" s="1617"/>
      <c r="B65" s="2118"/>
      <c r="C65" s="1815">
        <v>4400</v>
      </c>
      <c r="D65" s="2243" t="s">
        <v>158</v>
      </c>
      <c r="E65" s="1816">
        <v>8820</v>
      </c>
      <c r="F65" s="1816">
        <v>8820</v>
      </c>
      <c r="G65" s="1808">
        <f t="shared" si="0"/>
        <v>100</v>
      </c>
      <c r="H65" s="1816">
        <v>8820</v>
      </c>
      <c r="I65" s="1808">
        <f t="shared" si="1"/>
        <v>100</v>
      </c>
      <c r="J65" s="1808">
        <f t="shared" si="2"/>
        <v>100</v>
      </c>
      <c r="K65" s="1817"/>
    </row>
    <row r="66" spans="1:11" ht="12.75" customHeight="1" x14ac:dyDescent="0.2">
      <c r="A66" s="538"/>
      <c r="B66" s="145"/>
      <c r="C66" s="265">
        <v>4410</v>
      </c>
      <c r="D66" s="266" t="s">
        <v>54</v>
      </c>
      <c r="E66" s="287">
        <v>5000</v>
      </c>
      <c r="F66" s="287">
        <v>5000</v>
      </c>
      <c r="G66" s="231">
        <f t="shared" si="0"/>
        <v>100</v>
      </c>
      <c r="H66" s="287">
        <v>5000</v>
      </c>
      <c r="I66" s="231">
        <f t="shared" si="1"/>
        <v>100</v>
      </c>
      <c r="J66" s="231">
        <f t="shared" si="2"/>
        <v>100</v>
      </c>
      <c r="K66" s="232"/>
    </row>
    <row r="67" spans="1:11" ht="12.75" customHeight="1" x14ac:dyDescent="0.2">
      <c r="A67" s="538"/>
      <c r="B67" s="145"/>
      <c r="C67" s="1746">
        <v>4440</v>
      </c>
      <c r="D67" s="1714" t="s">
        <v>55</v>
      </c>
      <c r="E67" s="1797">
        <v>41944</v>
      </c>
      <c r="F67" s="1797">
        <v>41944</v>
      </c>
      <c r="G67" s="1747">
        <f t="shared" si="0"/>
        <v>100</v>
      </c>
      <c r="H67" s="1797">
        <v>39278</v>
      </c>
      <c r="I67" s="1747">
        <f t="shared" si="1"/>
        <v>93.64390616059508</v>
      </c>
      <c r="J67" s="1747">
        <f t="shared" si="2"/>
        <v>93.64390616059508</v>
      </c>
      <c r="K67" s="1748"/>
    </row>
    <row r="68" spans="1:11" ht="37.5" customHeight="1" x14ac:dyDescent="0.2">
      <c r="A68" s="538"/>
      <c r="B68" s="145"/>
      <c r="C68" s="1746">
        <v>4700</v>
      </c>
      <c r="D68" s="1901" t="s">
        <v>60</v>
      </c>
      <c r="E68" s="1797">
        <v>3980</v>
      </c>
      <c r="F68" s="1797">
        <v>3980</v>
      </c>
      <c r="G68" s="1747">
        <f t="shared" si="0"/>
        <v>100</v>
      </c>
      <c r="H68" s="1797">
        <v>3980</v>
      </c>
      <c r="I68" s="1747">
        <f t="shared" si="1"/>
        <v>100</v>
      </c>
      <c r="J68" s="1747">
        <f t="shared" si="2"/>
        <v>100</v>
      </c>
      <c r="K68" s="1748"/>
    </row>
    <row r="69" spans="1:11" ht="31.5" hidden="1" customHeight="1" x14ac:dyDescent="0.25">
      <c r="A69" s="538"/>
      <c r="B69" s="145"/>
      <c r="C69" s="141">
        <v>4710</v>
      </c>
      <c r="D69" s="1317" t="s">
        <v>298</v>
      </c>
      <c r="E69" s="145"/>
      <c r="F69" s="145"/>
      <c r="G69" s="146"/>
      <c r="H69" s="145"/>
      <c r="I69" s="146"/>
      <c r="J69" s="146"/>
      <c r="K69" s="148"/>
    </row>
    <row r="70" spans="1:11" ht="37.5" hidden="1" customHeight="1" x14ac:dyDescent="0.2">
      <c r="A70" s="538"/>
      <c r="B70" s="145"/>
      <c r="C70" s="141">
        <v>6060</v>
      </c>
      <c r="D70" s="482" t="s">
        <v>62</v>
      </c>
      <c r="E70" s="145"/>
      <c r="F70" s="145"/>
      <c r="G70" s="146" t="e">
        <f t="shared" si="0"/>
        <v>#DIV/0!</v>
      </c>
      <c r="H70" s="145"/>
      <c r="I70" s="146"/>
      <c r="J70" s="1133" t="e">
        <f t="shared" si="2"/>
        <v>#DIV/0!</v>
      </c>
      <c r="K70" s="148"/>
    </row>
    <row r="71" spans="1:11" ht="37.5" customHeight="1" x14ac:dyDescent="0.2">
      <c r="A71" s="538"/>
      <c r="B71" s="1915"/>
      <c r="C71" s="1635">
        <v>4710</v>
      </c>
      <c r="D71" s="1524" t="s">
        <v>298</v>
      </c>
      <c r="E71" s="1915"/>
      <c r="F71" s="1915"/>
      <c r="G71" s="1910"/>
      <c r="H71" s="1915">
        <v>13750</v>
      </c>
      <c r="I71" s="1910"/>
      <c r="J71" s="2037"/>
      <c r="K71" s="1911"/>
    </row>
    <row r="72" spans="1:11" ht="15" customHeight="1" x14ac:dyDescent="0.2">
      <c r="A72" s="538"/>
      <c r="B72" s="145"/>
      <c r="C72" s="791"/>
      <c r="D72" s="814" t="s">
        <v>128</v>
      </c>
      <c r="E72" s="815">
        <f>SUM(E73:E74)</f>
        <v>3500</v>
      </c>
      <c r="F72" s="815">
        <f>SUM(F73:F74)</f>
        <v>3500</v>
      </c>
      <c r="G72" s="942">
        <f t="shared" si="0"/>
        <v>100</v>
      </c>
      <c r="H72" s="815">
        <f>SUM(H73:H75)</f>
        <v>21243</v>
      </c>
      <c r="I72" s="408">
        <f t="shared" ref="I72" si="13">SUM(H72/F72*100)</f>
        <v>606.94285714285718</v>
      </c>
      <c r="J72" s="408">
        <f t="shared" ref="J72:J75" si="14">SUM(H72/E72*100)</f>
        <v>606.94285714285718</v>
      </c>
      <c r="K72" s="1599"/>
    </row>
    <row r="73" spans="1:11" ht="12.75" customHeight="1" x14ac:dyDescent="0.2">
      <c r="A73" s="538"/>
      <c r="B73" s="145"/>
      <c r="C73" s="1813">
        <v>4010</v>
      </c>
      <c r="D73" s="1803" t="s">
        <v>39</v>
      </c>
      <c r="E73" s="1814">
        <v>3500</v>
      </c>
      <c r="F73" s="1814">
        <v>3500</v>
      </c>
      <c r="G73" s="1805">
        <f>SUM(F73/E73*100)</f>
        <v>100</v>
      </c>
      <c r="H73" s="1814">
        <v>17756</v>
      </c>
      <c r="I73" s="1805">
        <f t="shared" ref="I73" si="15">SUM(H73/F73*100)</f>
        <v>507.31428571428569</v>
      </c>
      <c r="J73" s="1805">
        <f t="shared" si="14"/>
        <v>507.31428571428569</v>
      </c>
      <c r="K73" s="1820"/>
    </row>
    <row r="74" spans="1:11" ht="12.75" customHeight="1" x14ac:dyDescent="0.2">
      <c r="A74" s="538"/>
      <c r="B74" s="145"/>
      <c r="C74" s="1746">
        <v>4110</v>
      </c>
      <c r="D74" s="1714" t="s">
        <v>42</v>
      </c>
      <c r="E74" s="1797"/>
      <c r="F74" s="1797"/>
      <c r="G74" s="1750" t="e">
        <f t="shared" si="0"/>
        <v>#DIV/0!</v>
      </c>
      <c r="H74" s="1797">
        <v>3052</v>
      </c>
      <c r="I74" s="1747"/>
      <c r="J74" s="1750" t="e">
        <f t="shared" si="14"/>
        <v>#DIV/0!</v>
      </c>
      <c r="K74" s="1821"/>
    </row>
    <row r="75" spans="1:11" ht="31.15" customHeight="1" x14ac:dyDescent="0.2">
      <c r="A75" s="538"/>
      <c r="B75" s="145"/>
      <c r="C75" s="1822">
        <v>4120</v>
      </c>
      <c r="D75" s="1823" t="s">
        <v>270</v>
      </c>
      <c r="E75" s="1824"/>
      <c r="F75" s="1824"/>
      <c r="G75" s="1825" t="e">
        <f t="shared" si="0"/>
        <v>#DIV/0!</v>
      </c>
      <c r="H75" s="1824">
        <v>435</v>
      </c>
      <c r="I75" s="1826"/>
      <c r="J75" s="1825" t="e">
        <f t="shared" si="14"/>
        <v>#DIV/0!</v>
      </c>
      <c r="K75" s="1827"/>
    </row>
    <row r="76" spans="1:11" s="6" customFormat="1" ht="15" customHeight="1" x14ac:dyDescent="0.2">
      <c r="A76" s="1446"/>
      <c r="B76" s="778">
        <v>85410</v>
      </c>
      <c r="C76" s="778"/>
      <c r="D76" s="814" t="s">
        <v>170</v>
      </c>
      <c r="E76" s="792">
        <f>SUM(E78+E92+E96)</f>
        <v>533252</v>
      </c>
      <c r="F76" s="792">
        <f>SUM(F78+F92+F96)</f>
        <v>533252</v>
      </c>
      <c r="G76" s="793">
        <f t="shared" si="0"/>
        <v>100</v>
      </c>
      <c r="H76" s="792">
        <f>SUM(H78+H92+H96)</f>
        <v>575218</v>
      </c>
      <c r="I76" s="794">
        <f t="shared" si="1"/>
        <v>107.86982514833512</v>
      </c>
      <c r="J76" s="794">
        <f t="shared" si="2"/>
        <v>107.86982514833512</v>
      </c>
      <c r="K76" s="796"/>
    </row>
    <row r="77" spans="1:11" ht="13.5" hidden="1" customHeight="1" x14ac:dyDescent="0.2">
      <c r="A77" s="1445"/>
      <c r="B77" s="141"/>
      <c r="C77" s="211">
        <v>6060</v>
      </c>
      <c r="D77" s="186" t="s">
        <v>62</v>
      </c>
      <c r="E77" s="213"/>
      <c r="F77" s="213"/>
      <c r="G77" s="284" t="e">
        <f t="shared" si="0"/>
        <v>#DIV/0!</v>
      </c>
      <c r="H77" s="213"/>
      <c r="I77" s="284" t="e">
        <f t="shared" ref="I77:I131" si="16">SUM(H77/F77*100)</f>
        <v>#DIV/0!</v>
      </c>
      <c r="J77" s="284" t="e">
        <f t="shared" si="2"/>
        <v>#DIV/0!</v>
      </c>
      <c r="K77" s="215"/>
    </row>
    <row r="78" spans="1:11" ht="16.5" customHeight="1" x14ac:dyDescent="0.2">
      <c r="A78" s="1445"/>
      <c r="B78" s="141"/>
      <c r="C78" s="1156"/>
      <c r="D78" s="1201" t="s">
        <v>133</v>
      </c>
      <c r="E78" s="1242">
        <f>SUM(E79:E90)</f>
        <v>533252</v>
      </c>
      <c r="F78" s="1242">
        <f>SUM(F79:F90)</f>
        <v>533252</v>
      </c>
      <c r="G78" s="1243">
        <f t="shared" si="0"/>
        <v>100</v>
      </c>
      <c r="H78" s="1242">
        <f>SUM(H79:H91)</f>
        <v>575218</v>
      </c>
      <c r="I78" s="1243">
        <f t="shared" si="16"/>
        <v>107.86982514833512</v>
      </c>
      <c r="J78" s="1243">
        <f t="shared" si="2"/>
        <v>107.86982514833512</v>
      </c>
      <c r="K78" s="1157"/>
    </row>
    <row r="79" spans="1:11" ht="12.75" customHeight="1" x14ac:dyDescent="0.2">
      <c r="A79" s="1445"/>
      <c r="B79" s="141"/>
      <c r="C79" s="1162">
        <v>3020</v>
      </c>
      <c r="D79" s="1229" t="s">
        <v>37</v>
      </c>
      <c r="E79" s="1167">
        <v>600</v>
      </c>
      <c r="F79" s="1167">
        <v>600</v>
      </c>
      <c r="G79" s="1244">
        <f t="shared" si="0"/>
        <v>100</v>
      </c>
      <c r="H79" s="1167">
        <v>600</v>
      </c>
      <c r="I79" s="1244">
        <f t="shared" si="16"/>
        <v>100</v>
      </c>
      <c r="J79" s="1244">
        <f t="shared" si="2"/>
        <v>100</v>
      </c>
      <c r="K79" s="1158"/>
    </row>
    <row r="80" spans="1:11" ht="12.75" customHeight="1" x14ac:dyDescent="0.2">
      <c r="A80" s="1445"/>
      <c r="B80" s="141"/>
      <c r="C80" s="1574">
        <v>4010</v>
      </c>
      <c r="D80" s="1575" t="s">
        <v>39</v>
      </c>
      <c r="E80" s="1618">
        <v>218491</v>
      </c>
      <c r="F80" s="1618">
        <v>218491</v>
      </c>
      <c r="G80" s="1619">
        <f t="shared" si="0"/>
        <v>100</v>
      </c>
      <c r="H80" s="1618">
        <v>235284</v>
      </c>
      <c r="I80" s="1619">
        <f t="shared" si="16"/>
        <v>107.68590010572518</v>
      </c>
      <c r="J80" s="1619">
        <f t="shared" si="2"/>
        <v>107.68590010572518</v>
      </c>
      <c r="K80" s="1620"/>
    </row>
    <row r="81" spans="1:11" ht="12.75" customHeight="1" x14ac:dyDescent="0.2">
      <c r="A81" s="1445"/>
      <c r="B81" s="141"/>
      <c r="C81" s="1574">
        <v>4040</v>
      </c>
      <c r="D81" s="1575" t="s">
        <v>41</v>
      </c>
      <c r="E81" s="1618">
        <v>14735</v>
      </c>
      <c r="F81" s="1618">
        <v>14735</v>
      </c>
      <c r="G81" s="1619">
        <f t="shared" si="0"/>
        <v>100</v>
      </c>
      <c r="H81" s="1618">
        <v>18572</v>
      </c>
      <c r="I81" s="1619">
        <f t="shared" si="16"/>
        <v>126.04004071937564</v>
      </c>
      <c r="J81" s="1619">
        <f t="shared" si="2"/>
        <v>126.04004071937564</v>
      </c>
      <c r="K81" s="1620"/>
    </row>
    <row r="82" spans="1:11" ht="12.75" customHeight="1" x14ac:dyDescent="0.2">
      <c r="A82" s="1445"/>
      <c r="B82" s="141"/>
      <c r="C82" s="1574">
        <v>4110</v>
      </c>
      <c r="D82" s="1575" t="s">
        <v>42</v>
      </c>
      <c r="E82" s="1618">
        <v>40127</v>
      </c>
      <c r="F82" s="1618">
        <v>40127</v>
      </c>
      <c r="G82" s="1619">
        <f t="shared" si="0"/>
        <v>100</v>
      </c>
      <c r="H82" s="1618">
        <v>43466</v>
      </c>
      <c r="I82" s="1619">
        <f t="shared" si="16"/>
        <v>108.3210805691928</v>
      </c>
      <c r="J82" s="1619">
        <f t="shared" si="2"/>
        <v>108.3210805691928</v>
      </c>
      <c r="K82" s="1620"/>
    </row>
    <row r="83" spans="1:11" ht="29.45" customHeight="1" x14ac:dyDescent="0.2">
      <c r="A83" s="1445"/>
      <c r="B83" s="141"/>
      <c r="C83" s="1574">
        <v>4120</v>
      </c>
      <c r="D83" s="1484" t="s">
        <v>270</v>
      </c>
      <c r="E83" s="1618">
        <v>5718</v>
      </c>
      <c r="F83" s="1618">
        <v>5718</v>
      </c>
      <c r="G83" s="1619">
        <f t="shared" si="0"/>
        <v>100</v>
      </c>
      <c r="H83" s="1618">
        <v>6195</v>
      </c>
      <c r="I83" s="1619">
        <f t="shared" si="16"/>
        <v>108.34207764952781</v>
      </c>
      <c r="J83" s="1619">
        <f t="shared" si="2"/>
        <v>108.34207764952781</v>
      </c>
      <c r="K83" s="1620"/>
    </row>
    <row r="84" spans="1:11" ht="12.75" customHeight="1" x14ac:dyDescent="0.2">
      <c r="A84" s="1445"/>
      <c r="B84" s="141"/>
      <c r="C84" s="168">
        <v>4210</v>
      </c>
      <c r="D84" s="237" t="s">
        <v>31</v>
      </c>
      <c r="E84" s="336">
        <v>10000</v>
      </c>
      <c r="F84" s="336">
        <v>10000</v>
      </c>
      <c r="G84" s="337">
        <f t="shared" si="0"/>
        <v>100</v>
      </c>
      <c r="H84" s="336">
        <v>10000</v>
      </c>
      <c r="I84" s="337">
        <f t="shared" si="16"/>
        <v>100</v>
      </c>
      <c r="J84" s="337">
        <f t="shared" si="2"/>
        <v>100</v>
      </c>
      <c r="K84" s="339"/>
    </row>
    <row r="85" spans="1:11" ht="12.75" customHeight="1" x14ac:dyDescent="0.2">
      <c r="A85" s="1445"/>
      <c r="B85" s="141"/>
      <c r="C85" s="168">
        <v>4260</v>
      </c>
      <c r="D85" s="237" t="s">
        <v>46</v>
      </c>
      <c r="E85" s="336">
        <v>46638</v>
      </c>
      <c r="F85" s="336">
        <v>46638</v>
      </c>
      <c r="G85" s="337">
        <f t="shared" si="0"/>
        <v>100</v>
      </c>
      <c r="H85" s="336">
        <v>46638</v>
      </c>
      <c r="I85" s="337">
        <f t="shared" si="16"/>
        <v>100</v>
      </c>
      <c r="J85" s="337">
        <f t="shared" si="2"/>
        <v>100</v>
      </c>
      <c r="K85" s="339"/>
    </row>
    <row r="86" spans="1:11" ht="12.75" customHeight="1" x14ac:dyDescent="0.2">
      <c r="A86" s="1445"/>
      <c r="B86" s="141"/>
      <c r="C86" s="168">
        <v>4270</v>
      </c>
      <c r="D86" s="237" t="s">
        <v>47</v>
      </c>
      <c r="E86" s="336"/>
      <c r="F86" s="336"/>
      <c r="G86" s="699" t="e">
        <f t="shared" si="0"/>
        <v>#DIV/0!</v>
      </c>
      <c r="H86" s="336">
        <v>16000</v>
      </c>
      <c r="I86" s="699" t="e">
        <f t="shared" si="16"/>
        <v>#DIV/0!</v>
      </c>
      <c r="J86" s="699" t="e">
        <f t="shared" si="2"/>
        <v>#DIV/0!</v>
      </c>
      <c r="K86" s="339"/>
    </row>
    <row r="87" spans="1:11" ht="12.75" customHeight="1" x14ac:dyDescent="0.2">
      <c r="A87" s="1445"/>
      <c r="B87" s="141"/>
      <c r="C87" s="168">
        <v>4280</v>
      </c>
      <c r="D87" s="237" t="s">
        <v>48</v>
      </c>
      <c r="E87" s="336">
        <v>240</v>
      </c>
      <c r="F87" s="336">
        <v>240</v>
      </c>
      <c r="G87" s="337">
        <f t="shared" si="0"/>
        <v>100</v>
      </c>
      <c r="H87" s="336">
        <v>240</v>
      </c>
      <c r="I87" s="337">
        <f t="shared" si="16"/>
        <v>100</v>
      </c>
      <c r="J87" s="337">
        <f t="shared" si="2"/>
        <v>100</v>
      </c>
      <c r="K87" s="339"/>
    </row>
    <row r="88" spans="1:11" ht="12.75" customHeight="1" x14ac:dyDescent="0.2">
      <c r="A88" s="1445"/>
      <c r="B88" s="141"/>
      <c r="C88" s="168">
        <v>4300</v>
      </c>
      <c r="D88" s="233" t="s">
        <v>22</v>
      </c>
      <c r="E88" s="336">
        <v>183700</v>
      </c>
      <c r="F88" s="336">
        <v>183700</v>
      </c>
      <c r="G88" s="337">
        <f t="shared" si="0"/>
        <v>100</v>
      </c>
      <c r="H88" s="336">
        <v>184000</v>
      </c>
      <c r="I88" s="337">
        <f t="shared" si="16"/>
        <v>100.16330974414807</v>
      </c>
      <c r="J88" s="337">
        <f t="shared" si="2"/>
        <v>100.16330974414807</v>
      </c>
      <c r="K88" s="339"/>
    </row>
    <row r="89" spans="1:11" ht="12.75" customHeight="1" x14ac:dyDescent="0.2">
      <c r="A89" s="1445"/>
      <c r="B89" s="141"/>
      <c r="C89" s="168">
        <v>4360</v>
      </c>
      <c r="D89" s="732" t="s">
        <v>217</v>
      </c>
      <c r="E89" s="336">
        <v>1476</v>
      </c>
      <c r="F89" s="336">
        <v>1476</v>
      </c>
      <c r="G89" s="337">
        <f t="shared" si="0"/>
        <v>100</v>
      </c>
      <c r="H89" s="336">
        <v>1476</v>
      </c>
      <c r="I89" s="337">
        <f t="shared" si="16"/>
        <v>100</v>
      </c>
      <c r="J89" s="337">
        <f t="shared" si="2"/>
        <v>100</v>
      </c>
      <c r="K89" s="339"/>
    </row>
    <row r="90" spans="1:11" ht="12.75" customHeight="1" x14ac:dyDescent="0.2">
      <c r="A90" s="1445"/>
      <c r="B90" s="141"/>
      <c r="C90" s="168">
        <v>4440</v>
      </c>
      <c r="D90" s="237" t="s">
        <v>55</v>
      </c>
      <c r="E90" s="336">
        <v>11527</v>
      </c>
      <c r="F90" s="336">
        <v>11527</v>
      </c>
      <c r="G90" s="337">
        <f t="shared" si="0"/>
        <v>100</v>
      </c>
      <c r="H90" s="336">
        <v>10786</v>
      </c>
      <c r="I90" s="337">
        <f t="shared" si="16"/>
        <v>93.571614470373916</v>
      </c>
      <c r="J90" s="337">
        <f t="shared" si="2"/>
        <v>93.571614470373916</v>
      </c>
      <c r="K90" s="339"/>
    </row>
    <row r="91" spans="1:11" ht="30" customHeight="1" x14ac:dyDescent="0.2">
      <c r="A91" s="1832"/>
      <c r="B91" s="141"/>
      <c r="C91" s="141">
        <v>4710</v>
      </c>
      <c r="D91" s="142" t="s">
        <v>298</v>
      </c>
      <c r="E91" s="341"/>
      <c r="F91" s="341"/>
      <c r="G91" s="342"/>
      <c r="H91" s="341">
        <v>1961</v>
      </c>
      <c r="I91" s="342"/>
      <c r="J91" s="342"/>
      <c r="K91" s="343"/>
    </row>
    <row r="92" spans="1:11" ht="15.75" hidden="1" customHeight="1" x14ac:dyDescent="0.2">
      <c r="A92" s="1445"/>
      <c r="B92" s="141"/>
      <c r="C92" s="154"/>
      <c r="D92" s="106" t="s">
        <v>128</v>
      </c>
      <c r="E92" s="407">
        <f>SUM(E93:E95)</f>
        <v>0</v>
      </c>
      <c r="F92" s="407">
        <f>SUM(F93:F95)</f>
        <v>0</v>
      </c>
      <c r="G92" s="408" t="e">
        <f t="shared" si="0"/>
        <v>#DIV/0!</v>
      </c>
      <c r="H92" s="407">
        <f>SUM(H93:H95)</f>
        <v>0</v>
      </c>
      <c r="I92" s="408" t="e">
        <f t="shared" si="16"/>
        <v>#DIV/0!</v>
      </c>
      <c r="J92" s="408" t="e">
        <f t="shared" si="2"/>
        <v>#DIV/0!</v>
      </c>
      <c r="K92" s="409"/>
    </row>
    <row r="93" spans="1:11" ht="15.75" hidden="1" customHeight="1" x14ac:dyDescent="0.2">
      <c r="A93" s="1445"/>
      <c r="B93" s="141"/>
      <c r="C93" s="1162">
        <v>4010</v>
      </c>
      <c r="D93" s="1229" t="s">
        <v>39</v>
      </c>
      <c r="E93" s="1167"/>
      <c r="F93" s="1167"/>
      <c r="G93" s="1244" t="e">
        <f t="shared" si="0"/>
        <v>#DIV/0!</v>
      </c>
      <c r="H93" s="1167"/>
      <c r="I93" s="1244" t="e">
        <f t="shared" si="16"/>
        <v>#DIV/0!</v>
      </c>
      <c r="J93" s="1244" t="e">
        <f t="shared" si="2"/>
        <v>#DIV/0!</v>
      </c>
      <c r="K93" s="1158"/>
    </row>
    <row r="94" spans="1:11" ht="13.5" hidden="1" customHeight="1" x14ac:dyDescent="0.2">
      <c r="A94" s="1445"/>
      <c r="B94" s="141"/>
      <c r="C94" s="168">
        <v>4110</v>
      </c>
      <c r="D94" s="237" t="s">
        <v>42</v>
      </c>
      <c r="E94" s="336"/>
      <c r="F94" s="336"/>
      <c r="G94" s="337" t="e">
        <f t="shared" si="0"/>
        <v>#DIV/0!</v>
      </c>
      <c r="H94" s="336"/>
      <c r="I94" s="337" t="e">
        <f t="shared" si="16"/>
        <v>#DIV/0!</v>
      </c>
      <c r="J94" s="337" t="e">
        <f t="shared" si="2"/>
        <v>#DIV/0!</v>
      </c>
      <c r="K94" s="339"/>
    </row>
    <row r="95" spans="1:11" ht="13.5" hidden="1" customHeight="1" x14ac:dyDescent="0.2">
      <c r="A95" s="1445"/>
      <c r="B95" s="141"/>
      <c r="C95" s="211">
        <v>4120</v>
      </c>
      <c r="D95" s="186" t="s">
        <v>43</v>
      </c>
      <c r="E95" s="413"/>
      <c r="F95" s="413"/>
      <c r="G95" s="414" t="e">
        <f t="shared" si="0"/>
        <v>#DIV/0!</v>
      </c>
      <c r="H95" s="413"/>
      <c r="I95" s="414"/>
      <c r="J95" s="414" t="e">
        <f t="shared" si="2"/>
        <v>#DIV/0!</v>
      </c>
      <c r="K95" s="415"/>
    </row>
    <row r="96" spans="1:11" ht="13.5" hidden="1" customHeight="1" x14ac:dyDescent="0.2">
      <c r="A96" s="1445"/>
      <c r="B96" s="141"/>
      <c r="C96" s="791"/>
      <c r="D96" s="814" t="s">
        <v>128</v>
      </c>
      <c r="E96" s="905">
        <f>SUM(E97:E99)</f>
        <v>0</v>
      </c>
      <c r="F96" s="905">
        <f>SUM(F97:F99)</f>
        <v>0</v>
      </c>
      <c r="G96" s="408" t="e">
        <f t="shared" si="0"/>
        <v>#DIV/0!</v>
      </c>
      <c r="H96" s="905">
        <f>SUM(H97:H99)</f>
        <v>0</v>
      </c>
      <c r="I96" s="408" t="e">
        <f>SUM(H96/F96*100)</f>
        <v>#DIV/0!</v>
      </c>
      <c r="J96" s="408" t="e">
        <f>SUM(H96/E96*100)</f>
        <v>#DIV/0!</v>
      </c>
      <c r="K96" s="906"/>
    </row>
    <row r="97" spans="1:11" ht="13.5" hidden="1" customHeight="1" x14ac:dyDescent="0.2">
      <c r="A97" s="1445"/>
      <c r="B97" s="141"/>
      <c r="C97" s="774">
        <v>4220</v>
      </c>
      <c r="D97" s="813" t="s">
        <v>149</v>
      </c>
      <c r="E97" s="782"/>
      <c r="F97" s="782"/>
      <c r="G97" s="412" t="e">
        <f t="shared" si="0"/>
        <v>#DIV/0!</v>
      </c>
      <c r="H97" s="782"/>
      <c r="I97" s="412" t="e">
        <f>SUM(H97/F97*100)</f>
        <v>#DIV/0!</v>
      </c>
      <c r="J97" s="412" t="e">
        <f>SUM(H97/E97*100)</f>
        <v>#DIV/0!</v>
      </c>
      <c r="K97" s="780"/>
    </row>
    <row r="98" spans="1:11" ht="13.5" hidden="1" customHeight="1" x14ac:dyDescent="0.2">
      <c r="A98" s="1445"/>
      <c r="B98" s="141"/>
      <c r="C98" s="168">
        <v>4260</v>
      </c>
      <c r="D98" s="237" t="s">
        <v>46</v>
      </c>
      <c r="E98" s="336"/>
      <c r="F98" s="336"/>
      <c r="G98" s="337" t="e">
        <f t="shared" si="0"/>
        <v>#DIV/0!</v>
      </c>
      <c r="H98" s="336"/>
      <c r="I98" s="337" t="e">
        <f>SUM(H98/F98*100)</f>
        <v>#DIV/0!</v>
      </c>
      <c r="J98" s="337" t="e">
        <f>SUM(H98/E98*100)</f>
        <v>#DIV/0!</v>
      </c>
      <c r="K98" s="339"/>
    </row>
    <row r="99" spans="1:11" ht="13.5" hidden="1" customHeight="1" x14ac:dyDescent="0.2">
      <c r="A99" s="1445"/>
      <c r="B99" s="141"/>
      <c r="C99" s="211">
        <v>4270</v>
      </c>
      <c r="D99" s="186" t="s">
        <v>47</v>
      </c>
      <c r="E99" s="413"/>
      <c r="F99" s="413"/>
      <c r="G99" s="337" t="e">
        <f t="shared" si="0"/>
        <v>#DIV/0!</v>
      </c>
      <c r="H99" s="413"/>
      <c r="I99" s="337" t="e">
        <f>SUM(H99/F99*100)</f>
        <v>#DIV/0!</v>
      </c>
      <c r="J99" s="337" t="e">
        <f>SUM(H99/E99*100)</f>
        <v>#DIV/0!</v>
      </c>
      <c r="K99" s="415"/>
    </row>
    <row r="100" spans="1:11" ht="48" customHeight="1" x14ac:dyDescent="0.2">
      <c r="A100" s="1445"/>
      <c r="B100" s="778">
        <v>85412</v>
      </c>
      <c r="C100" s="778"/>
      <c r="D100" s="861" t="s">
        <v>171</v>
      </c>
      <c r="E100" s="815">
        <f t="shared" ref="E100:F100" si="17">SUM(E104+E102)</f>
        <v>20000</v>
      </c>
      <c r="F100" s="815">
        <f t="shared" si="17"/>
        <v>20000</v>
      </c>
      <c r="G100" s="794">
        <f t="shared" si="0"/>
        <v>100</v>
      </c>
      <c r="H100" s="815">
        <f>SUM(H101+H103)</f>
        <v>20000</v>
      </c>
      <c r="I100" s="794">
        <f t="shared" si="16"/>
        <v>100</v>
      </c>
      <c r="J100" s="794">
        <f t="shared" si="2"/>
        <v>100</v>
      </c>
      <c r="K100" s="796"/>
    </row>
    <row r="101" spans="1:11" ht="14.25" customHeight="1" x14ac:dyDescent="0.2">
      <c r="A101" s="1902"/>
      <c r="B101" s="1973"/>
      <c r="C101" s="1973"/>
      <c r="D101" s="1974" t="s">
        <v>301</v>
      </c>
      <c r="E101" s="2241">
        <f t="shared" ref="E101:F101" si="18">SUM(E102)</f>
        <v>0</v>
      </c>
      <c r="F101" s="2241">
        <f t="shared" si="18"/>
        <v>0</v>
      </c>
      <c r="G101" s="1968"/>
      <c r="H101" s="1967">
        <f>SUM(H102)</f>
        <v>10000</v>
      </c>
      <c r="I101" s="1968"/>
      <c r="J101" s="1968"/>
      <c r="K101" s="1975"/>
    </row>
    <row r="102" spans="1:11" ht="18" customHeight="1" x14ac:dyDescent="0.2">
      <c r="A102" s="1902"/>
      <c r="B102" s="1973"/>
      <c r="C102" s="1912">
        <v>4300</v>
      </c>
      <c r="D102" s="233" t="s">
        <v>22</v>
      </c>
      <c r="E102" s="2241"/>
      <c r="F102" s="2241"/>
      <c r="G102" s="1968"/>
      <c r="H102" s="1915">
        <v>10000</v>
      </c>
      <c r="I102" s="1968"/>
      <c r="J102" s="1968"/>
      <c r="K102" s="1975"/>
    </row>
    <row r="103" spans="1:11" ht="27" customHeight="1" x14ac:dyDescent="0.2">
      <c r="A103" s="1902"/>
      <c r="B103" s="1973"/>
      <c r="C103" s="1973"/>
      <c r="D103" s="1974" t="s">
        <v>300</v>
      </c>
      <c r="E103" s="1967">
        <f>SUM(E104)</f>
        <v>20000</v>
      </c>
      <c r="F103" s="1967">
        <f>SUM(F104)</f>
        <v>20000</v>
      </c>
      <c r="G103" s="77">
        <f t="shared" si="0"/>
        <v>100</v>
      </c>
      <c r="H103" s="1967">
        <f>SUM(H104)</f>
        <v>10000</v>
      </c>
      <c r="I103" s="77">
        <f t="shared" ref="I103" si="19">SUM(H103/F103*100)</f>
        <v>50</v>
      </c>
      <c r="J103" s="77">
        <f t="shared" ref="J103" si="20">SUM(H103/E103*100)</f>
        <v>50</v>
      </c>
      <c r="K103" s="1975"/>
    </row>
    <row r="104" spans="1:11" ht="12.75" customHeight="1" x14ac:dyDescent="0.2">
      <c r="A104" s="1445"/>
      <c r="B104" s="141"/>
      <c r="C104" s="168">
        <v>4300</v>
      </c>
      <c r="D104" s="233" t="s">
        <v>22</v>
      </c>
      <c r="E104" s="145">
        <v>20000</v>
      </c>
      <c r="F104" s="145">
        <v>20000</v>
      </c>
      <c r="G104" s="146">
        <f t="shared" si="0"/>
        <v>100</v>
      </c>
      <c r="H104" s="145">
        <v>10000</v>
      </c>
      <c r="I104" s="146">
        <f t="shared" si="16"/>
        <v>50</v>
      </c>
      <c r="J104" s="146">
        <f t="shared" si="2"/>
        <v>50</v>
      </c>
      <c r="K104" s="148"/>
    </row>
    <row r="105" spans="1:11" ht="15" hidden="1" customHeight="1" x14ac:dyDescent="0.2">
      <c r="A105" s="326"/>
      <c r="B105" s="930">
        <v>85415</v>
      </c>
      <c r="C105" s="546"/>
      <c r="D105" s="931" t="s">
        <v>172</v>
      </c>
      <c r="E105" s="932">
        <f>SUM(E119+E106+E109+E112+E117+E115)</f>
        <v>0</v>
      </c>
      <c r="F105" s="932">
        <f>SUM(F119+F106+F109+F112+F117+F115)</f>
        <v>0</v>
      </c>
      <c r="G105" s="933" t="e">
        <f t="shared" si="0"/>
        <v>#DIV/0!</v>
      </c>
      <c r="H105" s="932">
        <f>SUM(H119+H106+H109+H112+H117+H115)</f>
        <v>0</v>
      </c>
      <c r="I105" s="933" t="e">
        <f t="shared" si="16"/>
        <v>#DIV/0!</v>
      </c>
      <c r="J105" s="933" t="e">
        <f t="shared" si="2"/>
        <v>#DIV/0!</v>
      </c>
      <c r="K105" s="1600"/>
    </row>
    <row r="106" spans="1:11" ht="15" hidden="1" customHeight="1" x14ac:dyDescent="0.2">
      <c r="A106" s="1445"/>
      <c r="B106" s="411"/>
      <c r="C106" s="928"/>
      <c r="D106" s="929" t="s">
        <v>194</v>
      </c>
      <c r="E106" s="576">
        <f>SUM(E107:E108)</f>
        <v>0</v>
      </c>
      <c r="F106" s="576">
        <f>SUM(F107:F108)</f>
        <v>0</v>
      </c>
      <c r="G106" s="577" t="e">
        <f t="shared" si="0"/>
        <v>#DIV/0!</v>
      </c>
      <c r="H106" s="576"/>
      <c r="I106" s="577"/>
      <c r="J106" s="577"/>
      <c r="K106" s="1601"/>
    </row>
    <row r="107" spans="1:11" ht="34.5" hidden="1" customHeight="1" x14ac:dyDescent="0.2">
      <c r="A107" s="1445"/>
      <c r="B107" s="411"/>
      <c r="C107" s="546">
        <v>3040</v>
      </c>
      <c r="D107" s="547" t="s">
        <v>196</v>
      </c>
      <c r="E107" s="548"/>
      <c r="F107" s="548"/>
      <c r="G107" s="549" t="e">
        <f t="shared" ref="G107:G117" si="21">SUM(F107/E107*100)</f>
        <v>#DIV/0!</v>
      </c>
      <c r="H107" s="548"/>
      <c r="I107" s="570"/>
      <c r="J107" s="570"/>
      <c r="K107" s="1602"/>
    </row>
    <row r="108" spans="1:11" ht="15" hidden="1" customHeight="1" x14ac:dyDescent="0.2">
      <c r="A108" s="1445"/>
      <c r="B108" s="411"/>
      <c r="C108" s="557">
        <v>3240</v>
      </c>
      <c r="D108" s="483" t="s">
        <v>173</v>
      </c>
      <c r="E108" s="548"/>
      <c r="F108" s="548"/>
      <c r="G108" s="549" t="e">
        <f t="shared" si="21"/>
        <v>#DIV/0!</v>
      </c>
      <c r="H108" s="548"/>
      <c r="I108" s="570"/>
      <c r="J108" s="570"/>
      <c r="K108" s="1602"/>
    </row>
    <row r="109" spans="1:11" ht="15" hidden="1" customHeight="1" x14ac:dyDescent="0.2">
      <c r="A109" s="1445"/>
      <c r="B109" s="411"/>
      <c r="C109" s="550"/>
      <c r="D109" s="571" t="s">
        <v>193</v>
      </c>
      <c r="E109" s="551">
        <f>SUM(E110:E111)</f>
        <v>0</v>
      </c>
      <c r="F109" s="551">
        <f>SUM(F110:F111)</f>
        <v>0</v>
      </c>
      <c r="G109" s="570" t="e">
        <f t="shared" si="21"/>
        <v>#DIV/0!</v>
      </c>
      <c r="H109" s="545"/>
      <c r="I109" s="570"/>
      <c r="J109" s="570"/>
      <c r="K109" s="1602"/>
    </row>
    <row r="110" spans="1:11" ht="27" hidden="1" customHeight="1" x14ac:dyDescent="0.2">
      <c r="A110" s="1445"/>
      <c r="B110" s="572"/>
      <c r="C110" s="552">
        <v>3040</v>
      </c>
      <c r="D110" s="547" t="s">
        <v>196</v>
      </c>
      <c r="E110" s="553"/>
      <c r="F110" s="553"/>
      <c r="G110" s="573"/>
      <c r="H110" s="545"/>
      <c r="I110" s="570"/>
      <c r="J110" s="570"/>
      <c r="K110" s="1602"/>
    </row>
    <row r="111" spans="1:11" ht="15" hidden="1" customHeight="1" x14ac:dyDescent="0.2">
      <c r="A111" s="1445"/>
      <c r="B111" s="411"/>
      <c r="C111" s="557">
        <v>3240</v>
      </c>
      <c r="D111" s="483" t="s">
        <v>173</v>
      </c>
      <c r="E111" s="554"/>
      <c r="F111" s="554"/>
      <c r="G111" s="570" t="e">
        <f t="shared" si="21"/>
        <v>#DIV/0!</v>
      </c>
      <c r="H111" s="545"/>
      <c r="I111" s="570"/>
      <c r="J111" s="570"/>
      <c r="K111" s="1602"/>
    </row>
    <row r="112" spans="1:11" ht="15" hidden="1" customHeight="1" x14ac:dyDescent="0.2">
      <c r="A112" s="1445"/>
      <c r="B112" s="411"/>
      <c r="C112" s="550"/>
      <c r="D112" s="571" t="s">
        <v>133</v>
      </c>
      <c r="E112" s="551">
        <f>SUM(E113:E114)</f>
        <v>0</v>
      </c>
      <c r="F112" s="551">
        <f>SUM(F113:F114)</f>
        <v>0</v>
      </c>
      <c r="G112" s="574" t="e">
        <f t="shared" si="21"/>
        <v>#DIV/0!</v>
      </c>
      <c r="H112" s="551"/>
      <c r="I112" s="574"/>
      <c r="J112" s="574"/>
      <c r="K112" s="1603"/>
    </row>
    <row r="113" spans="1:11" ht="31.5" hidden="1" customHeight="1" x14ac:dyDescent="0.2">
      <c r="A113" s="1445"/>
      <c r="B113" s="572"/>
      <c r="C113" s="552">
        <v>3040</v>
      </c>
      <c r="D113" s="547" t="s">
        <v>196</v>
      </c>
      <c r="E113" s="553"/>
      <c r="F113" s="553"/>
      <c r="G113" s="555" t="e">
        <f t="shared" si="21"/>
        <v>#DIV/0!</v>
      </c>
      <c r="H113" s="575"/>
      <c r="I113" s="205"/>
      <c r="J113" s="205"/>
      <c r="K113" s="1604"/>
    </row>
    <row r="114" spans="1:11" ht="15" hidden="1" customHeight="1" x14ac:dyDescent="0.2">
      <c r="A114" s="1445"/>
      <c r="B114" s="411"/>
      <c r="C114" s="557">
        <v>3240</v>
      </c>
      <c r="D114" s="483" t="s">
        <v>173</v>
      </c>
      <c r="E114" s="554"/>
      <c r="F114" s="554"/>
      <c r="G114" s="556" t="e">
        <f t="shared" si="21"/>
        <v>#DIV/0!</v>
      </c>
      <c r="H114" s="576"/>
      <c r="I114" s="577"/>
      <c r="J114" s="577"/>
      <c r="K114" s="1601"/>
    </row>
    <row r="115" spans="1:11" ht="15" hidden="1" customHeight="1" x14ac:dyDescent="0.2">
      <c r="A115" s="1445"/>
      <c r="B115" s="411"/>
      <c r="C115" s="543"/>
      <c r="D115" s="544" t="s">
        <v>195</v>
      </c>
      <c r="E115" s="545">
        <f>SUM(E116:E116)</f>
        <v>0</v>
      </c>
      <c r="F115" s="545">
        <f>SUM(F116:F116)</f>
        <v>0</v>
      </c>
      <c r="G115" s="570" t="e">
        <f t="shared" si="21"/>
        <v>#DIV/0!</v>
      </c>
      <c r="H115" s="545"/>
      <c r="I115" s="570"/>
      <c r="J115" s="570"/>
      <c r="K115" s="1602"/>
    </row>
    <row r="116" spans="1:11" ht="15" hidden="1" customHeight="1" x14ac:dyDescent="0.2">
      <c r="A116" s="1445"/>
      <c r="B116" s="411"/>
      <c r="C116" s="557">
        <v>3240</v>
      </c>
      <c r="D116" s="483" t="s">
        <v>173</v>
      </c>
      <c r="E116" s="548"/>
      <c r="F116" s="548"/>
      <c r="G116" s="570" t="e">
        <f t="shared" si="21"/>
        <v>#DIV/0!</v>
      </c>
      <c r="H116" s="545"/>
      <c r="I116" s="570"/>
      <c r="J116" s="570"/>
      <c r="K116" s="1602"/>
    </row>
    <row r="117" spans="1:11" ht="15" hidden="1" customHeight="1" x14ac:dyDescent="0.2">
      <c r="A117" s="1445"/>
      <c r="B117" s="411"/>
      <c r="C117" s="543"/>
      <c r="D117" s="544" t="s">
        <v>126</v>
      </c>
      <c r="E117" s="545">
        <f>SUM(E118:E118)</f>
        <v>0</v>
      </c>
      <c r="F117" s="545">
        <f>SUM(F118:F118)</f>
        <v>0</v>
      </c>
      <c r="G117" s="570" t="e">
        <f t="shared" si="21"/>
        <v>#DIV/0!</v>
      </c>
      <c r="H117" s="545"/>
      <c r="I117" s="570"/>
      <c r="J117" s="570"/>
      <c r="K117" s="1602"/>
    </row>
    <row r="118" spans="1:11" ht="15" hidden="1" customHeight="1" x14ac:dyDescent="0.2">
      <c r="A118" s="1445"/>
      <c r="B118" s="411"/>
      <c r="C118" s="557">
        <v>3240</v>
      </c>
      <c r="D118" s="483" t="s">
        <v>173</v>
      </c>
      <c r="E118" s="548"/>
      <c r="F118" s="548"/>
      <c r="G118" s="570" t="e">
        <f t="shared" ref="G118:G148" si="22">SUM(F118/E118*100)</f>
        <v>#DIV/0!</v>
      </c>
      <c r="H118" s="545"/>
      <c r="I118" s="570"/>
      <c r="J118" s="570"/>
      <c r="K118" s="1602"/>
    </row>
    <row r="119" spans="1:11" ht="15" hidden="1" customHeight="1" x14ac:dyDescent="0.2">
      <c r="A119" s="1445"/>
      <c r="B119" s="557"/>
      <c r="C119" s="543"/>
      <c r="D119" s="544" t="s">
        <v>128</v>
      </c>
      <c r="E119" s="545">
        <f>SUM(E120:E123)</f>
        <v>0</v>
      </c>
      <c r="F119" s="545">
        <f>SUM(F120:F123)</f>
        <v>0</v>
      </c>
      <c r="G119" s="570" t="e">
        <f t="shared" si="22"/>
        <v>#DIV/0!</v>
      </c>
      <c r="H119" s="545">
        <f>SUM(H120:H123)</f>
        <v>0</v>
      </c>
      <c r="I119" s="570" t="e">
        <f t="shared" si="16"/>
        <v>#DIV/0!</v>
      </c>
      <c r="J119" s="570" t="e">
        <f t="shared" ref="J119:J131" si="23">SUM(H119/E119*100)</f>
        <v>#DIV/0!</v>
      </c>
      <c r="K119" s="1605"/>
    </row>
    <row r="120" spans="1:11" ht="33.75" hidden="1" customHeight="1" x14ac:dyDescent="0.2">
      <c r="A120" s="1445"/>
      <c r="B120" s="557"/>
      <c r="C120" s="907">
        <v>3040</v>
      </c>
      <c r="D120" s="908" t="s">
        <v>196</v>
      </c>
      <c r="E120" s="909"/>
      <c r="F120" s="909"/>
      <c r="G120" s="910" t="e">
        <f t="shared" si="22"/>
        <v>#DIV/0!</v>
      </c>
      <c r="H120" s="909"/>
      <c r="I120" s="910" t="e">
        <f t="shared" si="16"/>
        <v>#DIV/0!</v>
      </c>
      <c r="J120" s="910" t="e">
        <f t="shared" si="23"/>
        <v>#DIV/0!</v>
      </c>
      <c r="K120" s="911"/>
    </row>
    <row r="121" spans="1:11" ht="12.95" hidden="1" customHeight="1" x14ac:dyDescent="0.2">
      <c r="A121" s="1445"/>
      <c r="B121" s="557"/>
      <c r="C121" s="912">
        <v>3240</v>
      </c>
      <c r="D121" s="398" t="s">
        <v>173</v>
      </c>
      <c r="E121" s="913"/>
      <c r="F121" s="913"/>
      <c r="G121" s="914" t="e">
        <f t="shared" si="22"/>
        <v>#DIV/0!</v>
      </c>
      <c r="H121" s="913"/>
      <c r="I121" s="914" t="e">
        <f t="shared" si="16"/>
        <v>#DIV/0!</v>
      </c>
      <c r="J121" s="914" t="e">
        <f t="shared" si="23"/>
        <v>#DIV/0!</v>
      </c>
      <c r="K121" s="915"/>
    </row>
    <row r="122" spans="1:11" ht="12.95" hidden="1" customHeight="1" x14ac:dyDescent="0.2">
      <c r="A122" s="1445"/>
      <c r="B122" s="557"/>
      <c r="C122" s="912">
        <v>4190</v>
      </c>
      <c r="D122" s="398" t="s">
        <v>209</v>
      </c>
      <c r="E122" s="913"/>
      <c r="F122" s="913"/>
      <c r="G122" s="171" t="e">
        <f t="shared" si="22"/>
        <v>#DIV/0!</v>
      </c>
      <c r="H122" s="913"/>
      <c r="I122" s="171" t="e">
        <f>SUM(H122/F122*100)</f>
        <v>#DIV/0!</v>
      </c>
      <c r="J122" s="171" t="e">
        <f t="shared" si="23"/>
        <v>#DIV/0!</v>
      </c>
      <c r="K122" s="915"/>
    </row>
    <row r="123" spans="1:11" ht="12.95" hidden="1" customHeight="1" x14ac:dyDescent="0.2">
      <c r="A123" s="160"/>
      <c r="B123" s="557"/>
      <c r="C123" s="943">
        <v>4210</v>
      </c>
      <c r="D123" s="270" t="s">
        <v>31</v>
      </c>
      <c r="E123" s="944"/>
      <c r="F123" s="944"/>
      <c r="G123" s="152" t="e">
        <f t="shared" si="22"/>
        <v>#DIV/0!</v>
      </c>
      <c r="H123" s="944"/>
      <c r="I123" s="152" t="e">
        <f>SUM(H123/F123*100)</f>
        <v>#DIV/0!</v>
      </c>
      <c r="J123" s="152" t="e">
        <f t="shared" si="23"/>
        <v>#DIV/0!</v>
      </c>
      <c r="K123" s="945"/>
    </row>
    <row r="124" spans="1:11" ht="34.5" customHeight="1" x14ac:dyDescent="0.2">
      <c r="A124" s="454"/>
      <c r="B124" s="1625">
        <v>85416</v>
      </c>
      <c r="C124" s="1625"/>
      <c r="D124" s="1526" t="s">
        <v>235</v>
      </c>
      <c r="E124" s="1626">
        <f t="shared" ref="E124:F124" si="24">SUM(E125:E128)</f>
        <v>43900</v>
      </c>
      <c r="F124" s="1626">
        <f t="shared" si="24"/>
        <v>43900</v>
      </c>
      <c r="G124" s="1627">
        <f t="shared" si="22"/>
        <v>100</v>
      </c>
      <c r="H124" s="1626">
        <f>SUM(H125:H128)</f>
        <v>49100</v>
      </c>
      <c r="I124" s="1628">
        <f t="shared" ref="I124:I128" si="25">SUM(H124/F124*100)</f>
        <v>111.84510250569477</v>
      </c>
      <c r="J124" s="1628">
        <f t="shared" si="23"/>
        <v>111.84510250569477</v>
      </c>
      <c r="K124" s="1629"/>
    </row>
    <row r="125" spans="1:11" ht="31.5" customHeight="1" x14ac:dyDescent="0.2">
      <c r="A125" s="160"/>
      <c r="B125" s="557"/>
      <c r="C125" s="1621">
        <v>3040</v>
      </c>
      <c r="D125" s="1622" t="s">
        <v>196</v>
      </c>
      <c r="E125" s="1623">
        <v>5200</v>
      </c>
      <c r="F125" s="1623">
        <v>5200</v>
      </c>
      <c r="G125" s="231">
        <f t="shared" si="22"/>
        <v>100</v>
      </c>
      <c r="H125" s="1623">
        <v>5200</v>
      </c>
      <c r="I125" s="456">
        <f t="shared" si="25"/>
        <v>100</v>
      </c>
      <c r="J125" s="456">
        <f t="shared" si="23"/>
        <v>100</v>
      </c>
      <c r="K125" s="1624"/>
    </row>
    <row r="126" spans="1:11" ht="12.95" customHeight="1" x14ac:dyDescent="0.2">
      <c r="A126" s="160"/>
      <c r="B126" s="557"/>
      <c r="C126" s="912">
        <v>3240</v>
      </c>
      <c r="D126" s="398" t="s">
        <v>173</v>
      </c>
      <c r="E126" s="913">
        <v>33800</v>
      </c>
      <c r="F126" s="913">
        <v>33800</v>
      </c>
      <c r="G126" s="171">
        <f t="shared" si="22"/>
        <v>100</v>
      </c>
      <c r="H126" s="913">
        <v>39000</v>
      </c>
      <c r="I126" s="337">
        <f t="shared" si="25"/>
        <v>115.38461538461537</v>
      </c>
      <c r="J126" s="337">
        <f t="shared" si="23"/>
        <v>115.38461538461537</v>
      </c>
      <c r="K126" s="915"/>
    </row>
    <row r="127" spans="1:11" ht="12.95" customHeight="1" x14ac:dyDescent="0.2">
      <c r="A127" s="160"/>
      <c r="B127" s="557"/>
      <c r="C127" s="912">
        <v>4190</v>
      </c>
      <c r="D127" s="398" t="s">
        <v>209</v>
      </c>
      <c r="E127" s="913">
        <v>1600</v>
      </c>
      <c r="F127" s="913">
        <v>1600</v>
      </c>
      <c r="G127" s="171">
        <f t="shared" si="22"/>
        <v>100</v>
      </c>
      <c r="H127" s="913">
        <v>1600</v>
      </c>
      <c r="I127" s="337">
        <f t="shared" si="25"/>
        <v>100</v>
      </c>
      <c r="J127" s="337">
        <f t="shared" si="23"/>
        <v>100</v>
      </c>
      <c r="K127" s="915"/>
    </row>
    <row r="128" spans="1:11" ht="12.95" customHeight="1" x14ac:dyDescent="0.2">
      <c r="A128" s="160"/>
      <c r="B128" s="1311"/>
      <c r="C128" s="1312">
        <v>4210</v>
      </c>
      <c r="D128" s="541" t="s">
        <v>31</v>
      </c>
      <c r="E128" s="1313">
        <v>3300</v>
      </c>
      <c r="F128" s="1313">
        <v>3300</v>
      </c>
      <c r="G128" s="461">
        <f t="shared" si="22"/>
        <v>100</v>
      </c>
      <c r="H128" s="1313">
        <v>3300</v>
      </c>
      <c r="I128" s="463">
        <f t="shared" si="25"/>
        <v>100</v>
      </c>
      <c r="J128" s="463">
        <f t="shared" si="23"/>
        <v>100</v>
      </c>
      <c r="K128" s="1314"/>
    </row>
    <row r="129" spans="1:11" s="6" customFormat="1" ht="15" customHeight="1" x14ac:dyDescent="0.2">
      <c r="A129" s="1446"/>
      <c r="B129" s="1304">
        <v>85417</v>
      </c>
      <c r="C129" s="1304"/>
      <c r="D129" s="1305" t="s">
        <v>174</v>
      </c>
      <c r="E129" s="1306">
        <f>SUM(E130)</f>
        <v>87914</v>
      </c>
      <c r="F129" s="1306">
        <f>SUM(F130)</f>
        <v>87914</v>
      </c>
      <c r="G129" s="1307">
        <f t="shared" si="22"/>
        <v>100</v>
      </c>
      <c r="H129" s="1308">
        <f>SUM(H130)</f>
        <v>156000</v>
      </c>
      <c r="I129" s="1309">
        <f t="shared" si="16"/>
        <v>177.44614054644313</v>
      </c>
      <c r="J129" s="1309">
        <f t="shared" si="23"/>
        <v>177.44614054644313</v>
      </c>
      <c r="K129" s="1310"/>
    </row>
    <row r="130" spans="1:11" ht="12.75" customHeight="1" x14ac:dyDescent="0.2">
      <c r="A130" s="160"/>
      <c r="B130" s="141"/>
      <c r="C130" s="281"/>
      <c r="D130" s="199" t="s">
        <v>128</v>
      </c>
      <c r="E130" s="194">
        <f>SUM(E131)</f>
        <v>87914</v>
      </c>
      <c r="F130" s="194">
        <f>SUM(F131)</f>
        <v>87914</v>
      </c>
      <c r="G130" s="133">
        <f t="shared" si="22"/>
        <v>100</v>
      </c>
      <c r="H130" s="132">
        <f>SUM(H131)</f>
        <v>156000</v>
      </c>
      <c r="I130" s="133">
        <f t="shared" si="16"/>
        <v>177.44614054644313</v>
      </c>
      <c r="J130" s="133">
        <f t="shared" si="23"/>
        <v>177.44614054644313</v>
      </c>
      <c r="K130" s="201"/>
    </row>
    <row r="131" spans="1:11" ht="26.25" customHeight="1" x14ac:dyDescent="0.2">
      <c r="A131" s="1445"/>
      <c r="B131" s="141"/>
      <c r="C131" s="425">
        <v>2540</v>
      </c>
      <c r="D131" s="208" t="s">
        <v>132</v>
      </c>
      <c r="E131" s="558">
        <v>87914</v>
      </c>
      <c r="F131" s="558">
        <v>87914</v>
      </c>
      <c r="G131" s="146">
        <f t="shared" si="22"/>
        <v>100</v>
      </c>
      <c r="H131" s="145">
        <v>156000</v>
      </c>
      <c r="I131" s="146">
        <f t="shared" si="16"/>
        <v>177.44614054644313</v>
      </c>
      <c r="J131" s="146">
        <f t="shared" si="23"/>
        <v>177.44614054644313</v>
      </c>
      <c r="K131" s="148"/>
    </row>
    <row r="132" spans="1:11" ht="15" customHeight="1" x14ac:dyDescent="0.2">
      <c r="A132" s="1445"/>
      <c r="B132" s="203">
        <v>85446</v>
      </c>
      <c r="C132" s="203"/>
      <c r="D132" s="286" t="s">
        <v>160</v>
      </c>
      <c r="E132" s="132">
        <f>SUM(E133+E137+E142)</f>
        <v>43721</v>
      </c>
      <c r="F132" s="132">
        <f>SUM(F133+F137+F142)</f>
        <v>43721</v>
      </c>
      <c r="G132" s="133">
        <f t="shared" si="22"/>
        <v>100</v>
      </c>
      <c r="H132" s="132">
        <f>SUM(H133+H137+H142)</f>
        <v>35152</v>
      </c>
      <c r="I132" s="133">
        <f t="shared" ref="I132:I148" si="26">SUM(H132/F132*100)</f>
        <v>80.400722764804101</v>
      </c>
      <c r="J132" s="133">
        <f t="shared" ref="J132:J141" si="27">SUM(H132/E132*100)</f>
        <v>80.400722764804101</v>
      </c>
      <c r="K132" s="201"/>
    </row>
    <row r="133" spans="1:11" ht="15" customHeight="1" x14ac:dyDescent="0.2">
      <c r="A133" s="1445"/>
      <c r="B133" s="81"/>
      <c r="C133" s="203"/>
      <c r="D133" s="286" t="s">
        <v>169</v>
      </c>
      <c r="E133" s="132">
        <f>SUM(E134:E136)</f>
        <v>10000</v>
      </c>
      <c r="F133" s="132">
        <f>SUM(F134:F136)</f>
        <v>10000</v>
      </c>
      <c r="G133" s="133">
        <f t="shared" si="22"/>
        <v>100</v>
      </c>
      <c r="H133" s="1378">
        <f>SUM(H134:H136)</f>
        <v>0</v>
      </c>
      <c r="I133" s="1653">
        <f t="shared" si="26"/>
        <v>0</v>
      </c>
      <c r="J133" s="1653">
        <f t="shared" si="27"/>
        <v>0</v>
      </c>
      <c r="K133" s="201"/>
    </row>
    <row r="134" spans="1:11" ht="12.75" customHeight="1" x14ac:dyDescent="0.2">
      <c r="A134" s="1445"/>
      <c r="B134" s="141"/>
      <c r="C134" s="207">
        <v>4300</v>
      </c>
      <c r="D134" s="1357" t="s">
        <v>22</v>
      </c>
      <c r="E134" s="111">
        <v>4100</v>
      </c>
      <c r="F134" s="111">
        <v>4100</v>
      </c>
      <c r="G134" s="284">
        <f t="shared" si="22"/>
        <v>100</v>
      </c>
      <c r="H134" s="1379"/>
      <c r="I134" s="709">
        <f t="shared" si="26"/>
        <v>0</v>
      </c>
      <c r="J134" s="709">
        <f t="shared" si="27"/>
        <v>0</v>
      </c>
      <c r="K134" s="202"/>
    </row>
    <row r="135" spans="1:11" ht="12.75" hidden="1" customHeight="1" x14ac:dyDescent="0.2">
      <c r="A135" s="1445"/>
      <c r="B135" s="141"/>
      <c r="C135" s="168">
        <v>4410</v>
      </c>
      <c r="D135" s="237" t="s">
        <v>54</v>
      </c>
      <c r="E135" s="170"/>
      <c r="F135" s="170"/>
      <c r="G135" s="698" t="e">
        <f t="shared" si="22"/>
        <v>#DIV/0!</v>
      </c>
      <c r="H135" s="1131"/>
      <c r="I135" s="698" t="e">
        <f t="shared" si="26"/>
        <v>#DIV/0!</v>
      </c>
      <c r="J135" s="698" t="e">
        <f t="shared" si="27"/>
        <v>#DIV/0!</v>
      </c>
      <c r="K135" s="173"/>
    </row>
    <row r="136" spans="1:11" ht="32.25" customHeight="1" x14ac:dyDescent="0.2">
      <c r="A136" s="1445"/>
      <c r="B136" s="141"/>
      <c r="C136" s="211">
        <v>4700</v>
      </c>
      <c r="D136" s="470" t="s">
        <v>60</v>
      </c>
      <c r="E136" s="213">
        <v>5900</v>
      </c>
      <c r="F136" s="213">
        <v>5900</v>
      </c>
      <c r="G136" s="284">
        <f t="shared" si="22"/>
        <v>100</v>
      </c>
      <c r="H136" s="1132"/>
      <c r="I136" s="1137">
        <f t="shared" si="26"/>
        <v>0</v>
      </c>
      <c r="J136" s="1137">
        <f t="shared" si="27"/>
        <v>0</v>
      </c>
      <c r="K136" s="215"/>
    </row>
    <row r="137" spans="1:11" ht="15" customHeight="1" x14ac:dyDescent="0.2">
      <c r="A137" s="1445"/>
      <c r="B137" s="141"/>
      <c r="C137" s="1183"/>
      <c r="D137" s="1182" t="s">
        <v>126</v>
      </c>
      <c r="E137" s="1148">
        <f>SUM(E138:E139)</f>
        <v>29721</v>
      </c>
      <c r="F137" s="1148">
        <f>SUM(F138:F139)</f>
        <v>29721</v>
      </c>
      <c r="G137" s="1147">
        <f t="shared" si="22"/>
        <v>100</v>
      </c>
      <c r="H137" s="1586">
        <f>SUM(H138:H139)</f>
        <v>0</v>
      </c>
      <c r="I137" s="1253">
        <f t="shared" si="26"/>
        <v>0</v>
      </c>
      <c r="J137" s="1253">
        <f t="shared" si="27"/>
        <v>0</v>
      </c>
      <c r="K137" s="1185"/>
    </row>
    <row r="138" spans="1:11" ht="12.75" customHeight="1" x14ac:dyDescent="0.2">
      <c r="A138" s="1445"/>
      <c r="B138" s="141"/>
      <c r="C138" s="1162">
        <v>4300</v>
      </c>
      <c r="D138" s="1606" t="s">
        <v>22</v>
      </c>
      <c r="E138" s="1164">
        <v>21345</v>
      </c>
      <c r="F138" s="1164">
        <v>21345</v>
      </c>
      <c r="G138" s="1150">
        <f t="shared" si="22"/>
        <v>100</v>
      </c>
      <c r="H138" s="1685"/>
      <c r="I138" s="1259">
        <f t="shared" si="26"/>
        <v>0</v>
      </c>
      <c r="J138" s="1259">
        <f t="shared" si="27"/>
        <v>0</v>
      </c>
      <c r="K138" s="1155"/>
    </row>
    <row r="139" spans="1:11" ht="12.75" customHeight="1" x14ac:dyDescent="0.2">
      <c r="A139" s="1445"/>
      <c r="B139" s="141"/>
      <c r="C139" s="459">
        <v>4700</v>
      </c>
      <c r="D139" s="947" t="s">
        <v>60</v>
      </c>
      <c r="E139" s="287">
        <v>8376</v>
      </c>
      <c r="F139" s="287">
        <v>8376</v>
      </c>
      <c r="G139" s="171">
        <f t="shared" si="22"/>
        <v>100</v>
      </c>
      <c r="H139" s="1652"/>
      <c r="I139" s="699">
        <f t="shared" si="26"/>
        <v>0</v>
      </c>
      <c r="J139" s="699">
        <f t="shared" ref="J139" si="28">SUM(H139/E139*100)</f>
        <v>0</v>
      </c>
      <c r="K139" s="232"/>
    </row>
    <row r="140" spans="1:11" ht="12.75" hidden="1" customHeight="1" x14ac:dyDescent="0.2">
      <c r="A140" s="1445"/>
      <c r="B140" s="141"/>
      <c r="C140" s="168">
        <v>4410</v>
      </c>
      <c r="D140" s="237" t="s">
        <v>54</v>
      </c>
      <c r="E140" s="170"/>
      <c r="F140" s="170"/>
      <c r="G140" s="171" t="e">
        <f t="shared" si="22"/>
        <v>#DIV/0!</v>
      </c>
      <c r="H140" s="170"/>
      <c r="I140" s="171" t="e">
        <f t="shared" si="26"/>
        <v>#DIV/0!</v>
      </c>
      <c r="J140" s="171" t="e">
        <f t="shared" si="27"/>
        <v>#DIV/0!</v>
      </c>
      <c r="K140" s="173"/>
    </row>
    <row r="141" spans="1:11" ht="40.5" hidden="1" customHeight="1" x14ac:dyDescent="0.2">
      <c r="A141" s="1445"/>
      <c r="B141" s="141"/>
      <c r="C141" s="149">
        <v>4700</v>
      </c>
      <c r="D141" s="417" t="s">
        <v>60</v>
      </c>
      <c r="E141" s="213"/>
      <c r="F141" s="213"/>
      <c r="G141" s="152" t="e">
        <f t="shared" si="22"/>
        <v>#DIV/0!</v>
      </c>
      <c r="H141" s="151"/>
      <c r="I141" s="152" t="e">
        <f t="shared" si="26"/>
        <v>#DIV/0!</v>
      </c>
      <c r="J141" s="152" t="e">
        <f t="shared" si="27"/>
        <v>#DIV/0!</v>
      </c>
      <c r="K141" s="153"/>
    </row>
    <row r="142" spans="1:11" ht="15" customHeight="1" x14ac:dyDescent="0.2">
      <c r="A142" s="1445"/>
      <c r="B142" s="141"/>
      <c r="C142" s="1299"/>
      <c r="D142" s="1300" t="s">
        <v>128</v>
      </c>
      <c r="E142" s="1301">
        <f>SUM(E143:E145)</f>
        <v>4000</v>
      </c>
      <c r="F142" s="1301">
        <f>SUM(F143:F145)</f>
        <v>4000</v>
      </c>
      <c r="G142" s="1302">
        <f t="shared" si="22"/>
        <v>100</v>
      </c>
      <c r="H142" s="1301">
        <f>SUM(H143:H145)</f>
        <v>35152</v>
      </c>
      <c r="I142" s="1302">
        <f>SUM(H142/F142*100)</f>
        <v>878.80000000000007</v>
      </c>
      <c r="J142" s="1302">
        <f>SUM(H142/E142*100)</f>
        <v>878.80000000000007</v>
      </c>
      <c r="K142" s="1303"/>
    </row>
    <row r="143" spans="1:11" ht="12.75" customHeight="1" x14ac:dyDescent="0.2">
      <c r="A143" s="1445"/>
      <c r="B143" s="141"/>
      <c r="C143" s="1293">
        <v>4300</v>
      </c>
      <c r="D143" s="1294" t="s">
        <v>22</v>
      </c>
      <c r="E143" s="1295"/>
      <c r="F143" s="1295"/>
      <c r="G143" s="1686" t="e">
        <f t="shared" si="22"/>
        <v>#DIV/0!</v>
      </c>
      <c r="H143" s="1295">
        <v>15152</v>
      </c>
      <c r="I143" s="1686" t="e">
        <f>SUM(H143/F143*100)</f>
        <v>#DIV/0!</v>
      </c>
      <c r="J143" s="1686" t="e">
        <f>SUM(H143/E143*100)</f>
        <v>#DIV/0!</v>
      </c>
      <c r="K143" s="1687"/>
    </row>
    <row r="144" spans="1:11" ht="12.75" hidden="1" customHeight="1" x14ac:dyDescent="0.2">
      <c r="A144" s="1445"/>
      <c r="B144" s="141"/>
      <c r="C144" s="168">
        <v>4410</v>
      </c>
      <c r="D144" s="237" t="s">
        <v>54</v>
      </c>
      <c r="E144" s="170"/>
      <c r="F144" s="170"/>
      <c r="G144" s="171"/>
      <c r="H144" s="170"/>
      <c r="I144" s="171"/>
      <c r="J144" s="171"/>
      <c r="K144" s="173"/>
    </row>
    <row r="145" spans="1:11" ht="30" customHeight="1" x14ac:dyDescent="0.2">
      <c r="A145" s="160"/>
      <c r="B145" s="1298"/>
      <c r="C145" s="459">
        <v>4700</v>
      </c>
      <c r="D145" s="947" t="s">
        <v>60</v>
      </c>
      <c r="E145" s="496">
        <v>4000</v>
      </c>
      <c r="F145" s="496">
        <v>4000</v>
      </c>
      <c r="G145" s="171">
        <f t="shared" si="22"/>
        <v>100</v>
      </c>
      <c r="H145" s="496">
        <v>20000</v>
      </c>
      <c r="I145" s="1607">
        <f t="shared" ref="I145" si="29">SUM(H145/F145*100)</f>
        <v>500</v>
      </c>
      <c r="J145" s="1607">
        <f>SUM(H145/E145*100)</f>
        <v>500</v>
      </c>
      <c r="K145" s="462"/>
    </row>
    <row r="146" spans="1:11" ht="15" customHeight="1" x14ac:dyDescent="0.2">
      <c r="A146" s="254"/>
      <c r="B146" s="199">
        <v>85495</v>
      </c>
      <c r="C146" s="198"/>
      <c r="D146" s="199" t="s">
        <v>65</v>
      </c>
      <c r="E146" s="194">
        <f>SUM(E147)</f>
        <v>30021</v>
      </c>
      <c r="F146" s="194">
        <f>SUM(F147)</f>
        <v>30021</v>
      </c>
      <c r="G146" s="195">
        <f t="shared" si="22"/>
        <v>100</v>
      </c>
      <c r="H146" s="194">
        <f>SUM(H147)</f>
        <v>30000</v>
      </c>
      <c r="I146" s="946">
        <f t="shared" si="26"/>
        <v>99.930048965723998</v>
      </c>
      <c r="J146" s="946">
        <f>SUM(H146/E146*100)</f>
        <v>99.930048965723998</v>
      </c>
      <c r="K146" s="197"/>
    </row>
    <row r="147" spans="1:11" ht="15" customHeight="1" x14ac:dyDescent="0.2">
      <c r="A147" s="254"/>
      <c r="B147" s="244"/>
      <c r="C147" s="203"/>
      <c r="D147" s="106" t="s">
        <v>128</v>
      </c>
      <c r="E147" s="132">
        <f>SUM(E148:E148)</f>
        <v>30021</v>
      </c>
      <c r="F147" s="132">
        <f>SUM(F148:F148)</f>
        <v>30021</v>
      </c>
      <c r="G147" s="133">
        <f t="shared" si="22"/>
        <v>100</v>
      </c>
      <c r="H147" s="132">
        <f>SUM(H148:H148)</f>
        <v>30000</v>
      </c>
      <c r="I147" s="450">
        <f t="shared" si="26"/>
        <v>99.930048965723998</v>
      </c>
      <c r="J147" s="450">
        <f>SUM(H147/E147*100)</f>
        <v>99.930048965723998</v>
      </c>
      <c r="K147" s="201"/>
    </row>
    <row r="148" spans="1:11" ht="12.75" customHeight="1" x14ac:dyDescent="0.2">
      <c r="A148" s="559"/>
      <c r="B148" s="500"/>
      <c r="C148" s="457">
        <v>4440</v>
      </c>
      <c r="D148" s="500" t="s">
        <v>55</v>
      </c>
      <c r="E148" s="327">
        <v>30021</v>
      </c>
      <c r="F148" s="327">
        <v>30021</v>
      </c>
      <c r="G148" s="479">
        <f t="shared" si="22"/>
        <v>100</v>
      </c>
      <c r="H148" s="327">
        <v>30000</v>
      </c>
      <c r="I148" s="1607">
        <f t="shared" si="26"/>
        <v>99.930048965723998</v>
      </c>
      <c r="J148" s="1607">
        <f>SUM(H148/E148*100)</f>
        <v>99.930048965723998</v>
      </c>
      <c r="K148" s="475"/>
    </row>
  </sheetData>
  <sheetProtection selectLockedCells="1" selectUnlockedCells="1"/>
  <mergeCells count="1">
    <mergeCell ref="D5:D7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92" firstPageNumber="0" fitToHeight="0" orientation="landscape" r:id="rId1"/>
  <headerFooter alignWithMargins="0"/>
  <rowBreaks count="3" manualBreakCount="3">
    <brk id="35" max="10" man="1"/>
    <brk id="65" max="10" man="1"/>
    <brk id="103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13"/>
  <sheetViews>
    <sheetView view="pageBreakPreview" zoomScale="101" zoomScaleNormal="100" zoomScaleSheetLayoutView="101" workbookViewId="0">
      <pane xSplit="3" ySplit="10" topLeftCell="D11" activePane="bottomRight" state="frozen"/>
      <selection pane="topRight" activeCell="D1" sqref="D1"/>
      <selection pane="bottomLeft" activeCell="A48" sqref="A48"/>
      <selection pane="bottomRight" activeCell="F23" sqref="F23"/>
    </sheetView>
  </sheetViews>
  <sheetFormatPr defaultColWidth="9.140625" defaultRowHeight="12.75" x14ac:dyDescent="0.2"/>
  <cols>
    <col min="1" max="1" width="5.28515625" style="1" customWidth="1"/>
    <col min="2" max="2" width="8" style="1" customWidth="1"/>
    <col min="3" max="3" width="5.7109375" style="902" customWidth="1"/>
    <col min="4" max="4" width="44.7109375" style="3" customWidth="1"/>
    <col min="5" max="5" width="14.7109375" style="3" customWidth="1"/>
    <col min="6" max="6" width="14.7109375" style="1" customWidth="1"/>
    <col min="7" max="7" width="9.7109375" style="1" customWidth="1"/>
    <col min="8" max="8" width="14.7109375" style="1" customWidth="1"/>
    <col min="9" max="10" width="9.7109375" style="1" customWidth="1"/>
    <col min="11" max="11" width="8.7109375" style="1" customWidth="1"/>
    <col min="12" max="16384" width="9.140625" style="1"/>
  </cols>
  <sheetData>
    <row r="1" spans="1:13" ht="15" x14ac:dyDescent="0.25">
      <c r="A1" s="43"/>
      <c r="B1" s="43"/>
      <c r="C1" s="44"/>
      <c r="D1" s="43"/>
      <c r="E1" s="43"/>
      <c r="F1" s="43"/>
      <c r="G1" s="43"/>
      <c r="H1" s="45"/>
      <c r="I1" s="43"/>
      <c r="J1" s="43"/>
      <c r="K1" s="43"/>
    </row>
    <row r="2" spans="1:13" ht="15" x14ac:dyDescent="0.25">
      <c r="A2" s="43"/>
      <c r="B2" s="43"/>
      <c r="C2" s="44"/>
      <c r="D2" s="43"/>
      <c r="E2" s="43"/>
      <c r="F2" s="43"/>
      <c r="G2" s="43"/>
      <c r="H2" s="45"/>
      <c r="I2" s="45"/>
      <c r="J2" s="45"/>
      <c r="K2" s="43"/>
    </row>
    <row r="3" spans="1:13" ht="15" x14ac:dyDescent="0.25">
      <c r="A3" s="43"/>
      <c r="B3" s="43"/>
      <c r="C3" s="44"/>
      <c r="D3" s="43"/>
      <c r="E3" s="43"/>
      <c r="F3" s="43"/>
      <c r="G3" s="43"/>
      <c r="H3" s="45"/>
      <c r="I3" s="43"/>
      <c r="J3" s="43"/>
      <c r="K3" s="43"/>
    </row>
    <row r="4" spans="1:13" ht="15" x14ac:dyDescent="0.25">
      <c r="A4" s="43"/>
      <c r="B4" s="43"/>
      <c r="C4" s="44"/>
      <c r="D4" s="85" t="s">
        <v>291</v>
      </c>
      <c r="E4" s="85"/>
      <c r="F4" s="43"/>
      <c r="G4" s="43"/>
      <c r="H4" s="43"/>
      <c r="I4" s="43"/>
      <c r="J4" s="43"/>
      <c r="K4" s="43"/>
    </row>
    <row r="5" spans="1:13" ht="15.75" thickBot="1" x14ac:dyDescent="0.3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3" ht="15.75" thickBot="1" x14ac:dyDescent="0.3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3" ht="16.5" thickTop="1" thickBot="1" x14ac:dyDescent="0.3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3" ht="16.5" thickTop="1" thickBot="1" x14ac:dyDescent="0.3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3" s="4" customFormat="1" ht="10.5" customHeight="1" thickTop="1" x14ac:dyDescent="0.2">
      <c r="A9" s="1843">
        <v>1</v>
      </c>
      <c r="B9" s="404">
        <v>2</v>
      </c>
      <c r="C9" s="404">
        <v>3</v>
      </c>
      <c r="D9" s="404">
        <v>4</v>
      </c>
      <c r="E9" s="1844">
        <v>5</v>
      </c>
      <c r="F9" s="404">
        <v>6</v>
      </c>
      <c r="G9" s="404">
        <v>7</v>
      </c>
      <c r="H9" s="404">
        <v>8</v>
      </c>
      <c r="I9" s="404">
        <v>9</v>
      </c>
      <c r="J9" s="404">
        <v>10</v>
      </c>
      <c r="K9" s="1845">
        <v>11</v>
      </c>
    </row>
    <row r="10" spans="1:13" s="29" customFormat="1" ht="25.5" customHeight="1" thickBot="1" x14ac:dyDescent="0.25">
      <c r="A10" s="1846">
        <v>855</v>
      </c>
      <c r="B10" s="1847"/>
      <c r="C10" s="1848"/>
      <c r="D10" s="1849" t="s">
        <v>229</v>
      </c>
      <c r="E10" s="1850">
        <f>SUM(E11+E21+E89+E17)</f>
        <v>6393792</v>
      </c>
      <c r="F10" s="1850">
        <f>SUM(F11+F21+F89+F17)</f>
        <v>6393792</v>
      </c>
      <c r="G10" s="1851">
        <f t="shared" ref="G10:G104" si="0">SUM(F10/E10*100)</f>
        <v>100</v>
      </c>
      <c r="H10" s="1850">
        <f>SUM(H11+H21+H89)</f>
        <v>6015668</v>
      </c>
      <c r="I10" s="1851">
        <f t="shared" ref="I10:I90" si="1">SUM(H10/F10*100)</f>
        <v>94.086075993713905</v>
      </c>
      <c r="J10" s="1852">
        <f t="shared" ref="J10:J91" si="2">SUM(H10/E10*100)</f>
        <v>94.086075993713905</v>
      </c>
      <c r="K10" s="1853"/>
      <c r="M10" s="30"/>
    </row>
    <row r="11" spans="1:13" s="29" customFormat="1" ht="17.45" customHeight="1" x14ac:dyDescent="0.2">
      <c r="A11" s="1854"/>
      <c r="B11" s="1806">
        <v>85504</v>
      </c>
      <c r="C11" s="1855"/>
      <c r="D11" s="1856" t="s">
        <v>254</v>
      </c>
      <c r="E11" s="1829">
        <f>SUM(E12:E16)</f>
        <v>262675</v>
      </c>
      <c r="F11" s="1829">
        <f>SUM(F12:F16)</f>
        <v>262675</v>
      </c>
      <c r="G11" s="390">
        <f t="shared" si="0"/>
        <v>100</v>
      </c>
      <c r="H11" s="1829">
        <f>SUM(H12:H16)</f>
        <v>38326</v>
      </c>
      <c r="I11" s="390">
        <f t="shared" ref="I11:I14" si="3">SUM(H11/F11*100)</f>
        <v>14.590653849814409</v>
      </c>
      <c r="J11" s="1101">
        <f t="shared" ref="J11:J16" si="4">SUM(H11/E11*100)</f>
        <v>14.590653849814409</v>
      </c>
      <c r="K11" s="1857"/>
      <c r="M11" s="30"/>
    </row>
    <row r="12" spans="1:13" s="29" customFormat="1" ht="15.6" customHeight="1" x14ac:dyDescent="0.2">
      <c r="A12" s="1854"/>
      <c r="B12" s="1100"/>
      <c r="C12" s="1802">
        <v>3110</v>
      </c>
      <c r="D12" s="1858" t="s">
        <v>148</v>
      </c>
      <c r="E12" s="1804">
        <v>42000</v>
      </c>
      <c r="F12" s="1804">
        <v>42000</v>
      </c>
      <c r="G12" s="1859">
        <f t="shared" si="0"/>
        <v>100</v>
      </c>
      <c r="H12" s="1804">
        <v>37200</v>
      </c>
      <c r="I12" s="1859">
        <f t="shared" si="3"/>
        <v>88.571428571428569</v>
      </c>
      <c r="J12" s="1859">
        <f t="shared" si="4"/>
        <v>88.571428571428569</v>
      </c>
      <c r="K12" s="1860"/>
      <c r="M12" s="30"/>
    </row>
    <row r="13" spans="1:13" s="29" customFormat="1" ht="19.149999999999999" customHeight="1" x14ac:dyDescent="0.2">
      <c r="A13" s="1854"/>
      <c r="B13" s="1100"/>
      <c r="C13" s="1800">
        <v>4010</v>
      </c>
      <c r="D13" s="1714" t="s">
        <v>39</v>
      </c>
      <c r="E13" s="1801">
        <v>1120</v>
      </c>
      <c r="F13" s="1801">
        <v>1120</v>
      </c>
      <c r="G13" s="1747">
        <f t="shared" si="0"/>
        <v>100</v>
      </c>
      <c r="H13" s="1801">
        <v>992</v>
      </c>
      <c r="I13" s="1747">
        <f t="shared" si="3"/>
        <v>88.571428571428569</v>
      </c>
      <c r="J13" s="1747">
        <f t="shared" si="4"/>
        <v>88.571428571428569</v>
      </c>
      <c r="K13" s="1861"/>
      <c r="M13" s="30"/>
    </row>
    <row r="14" spans="1:13" s="29" customFormat="1" ht="19.899999999999999" customHeight="1" x14ac:dyDescent="0.2">
      <c r="A14" s="1862"/>
      <c r="B14" s="1100"/>
      <c r="C14" s="1800">
        <v>4210</v>
      </c>
      <c r="D14" s="1714" t="s">
        <v>31</v>
      </c>
      <c r="E14" s="1801">
        <v>280</v>
      </c>
      <c r="F14" s="1801">
        <v>280</v>
      </c>
      <c r="G14" s="1747">
        <f t="shared" si="0"/>
        <v>100</v>
      </c>
      <c r="H14" s="1801">
        <v>134</v>
      </c>
      <c r="I14" s="1747">
        <f t="shared" si="3"/>
        <v>47.857142857142861</v>
      </c>
      <c r="J14" s="1747">
        <f t="shared" si="4"/>
        <v>47.857142857142861</v>
      </c>
      <c r="K14" s="1861"/>
      <c r="M14" s="30"/>
    </row>
    <row r="15" spans="1:13" s="29" customFormat="1" ht="19.899999999999999" customHeight="1" x14ac:dyDescent="0.2">
      <c r="A15" s="1862"/>
      <c r="B15" s="1100"/>
      <c r="C15" s="1800">
        <v>4217</v>
      </c>
      <c r="D15" s="1714" t="s">
        <v>31</v>
      </c>
      <c r="E15" s="1801">
        <v>184805</v>
      </c>
      <c r="F15" s="1801">
        <v>184805</v>
      </c>
      <c r="G15" s="1747">
        <f t="shared" si="0"/>
        <v>100</v>
      </c>
      <c r="H15" s="1801"/>
      <c r="I15" s="1747"/>
      <c r="J15" s="1750">
        <f t="shared" si="4"/>
        <v>0</v>
      </c>
      <c r="K15" s="1861"/>
      <c r="M15" s="30"/>
    </row>
    <row r="16" spans="1:13" s="29" customFormat="1" ht="19.899999999999999" customHeight="1" x14ac:dyDescent="0.2">
      <c r="A16" s="1862"/>
      <c r="B16" s="1806"/>
      <c r="C16" s="1863">
        <v>4219</v>
      </c>
      <c r="D16" s="1714" t="s">
        <v>31</v>
      </c>
      <c r="E16" s="1632">
        <v>34470</v>
      </c>
      <c r="F16" s="1632">
        <v>34470</v>
      </c>
      <c r="G16" s="1611">
        <f t="shared" si="0"/>
        <v>100</v>
      </c>
      <c r="H16" s="1632"/>
      <c r="I16" s="1611"/>
      <c r="J16" s="1634">
        <f t="shared" si="4"/>
        <v>0</v>
      </c>
      <c r="K16" s="1864"/>
      <c r="M16" s="30"/>
    </row>
    <row r="17" spans="1:13" s="29" customFormat="1" ht="19.899999999999999" hidden="1" customHeight="1" x14ac:dyDescent="0.2">
      <c r="A17" s="1862"/>
      <c r="B17" s="1328">
        <v>85595</v>
      </c>
      <c r="C17" s="1865"/>
      <c r="D17" s="1866" t="s">
        <v>65</v>
      </c>
      <c r="E17" s="1867">
        <f>SUM(E19:E20)</f>
        <v>0</v>
      </c>
      <c r="F17" s="1867">
        <f>SUM(F19:F20)</f>
        <v>0</v>
      </c>
      <c r="G17" s="1868"/>
      <c r="H17" s="1869"/>
      <c r="I17" s="1870"/>
      <c r="J17" s="1870"/>
      <c r="K17" s="1871"/>
      <c r="M17" s="30"/>
    </row>
    <row r="18" spans="1:13" s="29" customFormat="1" ht="19.899999999999999" hidden="1" customHeight="1" x14ac:dyDescent="0.2">
      <c r="A18" s="1862"/>
      <c r="B18" s="1329"/>
      <c r="C18" s="1330"/>
      <c r="D18" s="1331" t="s">
        <v>146</v>
      </c>
      <c r="E18" s="1332">
        <f>SUM(E19:E20)</f>
        <v>0</v>
      </c>
      <c r="F18" s="1332">
        <f>SUM(F19:F20)</f>
        <v>0</v>
      </c>
      <c r="G18" s="1333"/>
      <c r="H18" s="1334"/>
      <c r="I18" s="1335"/>
      <c r="J18" s="1335"/>
      <c r="K18" s="1336"/>
      <c r="M18" s="30"/>
    </row>
    <row r="19" spans="1:13" s="29" customFormat="1" ht="19.899999999999999" hidden="1" customHeight="1" x14ac:dyDescent="0.2">
      <c r="A19" s="1862"/>
      <c r="B19" s="1100"/>
      <c r="C19" s="1872">
        <v>3110</v>
      </c>
      <c r="D19" s="1873" t="s">
        <v>148</v>
      </c>
      <c r="E19" s="1874"/>
      <c r="F19" s="1874"/>
      <c r="G19" s="1875"/>
      <c r="H19" s="1874"/>
      <c r="I19" s="1875"/>
      <c r="J19" s="1876"/>
      <c r="K19" s="1877"/>
      <c r="M19" s="30"/>
    </row>
    <row r="20" spans="1:13" s="29" customFormat="1" ht="19.899999999999999" hidden="1" customHeight="1" x14ac:dyDescent="0.2">
      <c r="A20" s="1862"/>
      <c r="B20" s="1806"/>
      <c r="C20" s="1863">
        <v>4010</v>
      </c>
      <c r="D20" s="1537" t="s">
        <v>39</v>
      </c>
      <c r="E20" s="1632"/>
      <c r="F20" s="1632"/>
      <c r="G20" s="1611"/>
      <c r="H20" s="1632"/>
      <c r="I20" s="1611"/>
      <c r="J20" s="1878"/>
      <c r="K20" s="1864"/>
      <c r="M20" s="30"/>
    </row>
    <row r="21" spans="1:13" s="6" customFormat="1" ht="30" customHeight="1" x14ac:dyDescent="0.2">
      <c r="A21" s="1879"/>
      <c r="B21" s="1921">
        <v>85510</v>
      </c>
      <c r="C21" s="1922"/>
      <c r="D21" s="1923" t="s">
        <v>228</v>
      </c>
      <c r="E21" s="1924">
        <f>SUM(E22+E25+E82)</f>
        <v>3618860</v>
      </c>
      <c r="F21" s="1924">
        <f>SUM(F22+F25+F82)</f>
        <v>3618860</v>
      </c>
      <c r="G21" s="1925">
        <f t="shared" si="0"/>
        <v>100</v>
      </c>
      <c r="H21" s="1926">
        <f>SUM(H22+H25+H52+H82)</f>
        <v>3490093</v>
      </c>
      <c r="I21" s="1927">
        <f>SUM(I22+I25+I82)</f>
        <v>261.33356132320745</v>
      </c>
      <c r="J21" s="1928">
        <f>SUM(J22+J25+J82)</f>
        <v>261.33356132320745</v>
      </c>
      <c r="K21" s="1929"/>
    </row>
    <row r="22" spans="1:13" s="15" customFormat="1" ht="15" customHeight="1" x14ac:dyDescent="0.2">
      <c r="A22" s="1918"/>
      <c r="B22" s="1880"/>
      <c r="C22" s="1930"/>
      <c r="D22" s="1931" t="s">
        <v>146</v>
      </c>
      <c r="E22" s="1932">
        <f>SUM(E23:E24)</f>
        <v>620554</v>
      </c>
      <c r="F22" s="1932">
        <f>SUM(F23:F24)</f>
        <v>620554</v>
      </c>
      <c r="G22" s="1933">
        <f t="shared" si="0"/>
        <v>100</v>
      </c>
      <c r="H22" s="1932">
        <f>SUM(H23:H24)</f>
        <v>571153</v>
      </c>
      <c r="I22" s="1933">
        <f t="shared" si="1"/>
        <v>92.039210125146241</v>
      </c>
      <c r="J22" s="1881">
        <f t="shared" si="2"/>
        <v>92.039210125146241</v>
      </c>
      <c r="K22" s="1882"/>
    </row>
    <row r="23" spans="1:13" s="6" customFormat="1" ht="12.75" customHeight="1" x14ac:dyDescent="0.2">
      <c r="A23" s="1879"/>
      <c r="B23" s="1880"/>
      <c r="C23" s="1934">
        <v>3110</v>
      </c>
      <c r="D23" s="1935" t="s">
        <v>148</v>
      </c>
      <c r="E23" s="1936">
        <v>617609</v>
      </c>
      <c r="F23" s="1936">
        <v>617609</v>
      </c>
      <c r="G23" s="1937">
        <f t="shared" si="0"/>
        <v>100</v>
      </c>
      <c r="H23" s="1936">
        <v>568313</v>
      </c>
      <c r="I23" s="1937">
        <f t="shared" si="1"/>
        <v>92.018251029372948</v>
      </c>
      <c r="J23" s="1883">
        <f t="shared" si="2"/>
        <v>92.018251029372948</v>
      </c>
      <c r="K23" s="1884"/>
    </row>
    <row r="24" spans="1:13" s="6" customFormat="1" ht="12.75" customHeight="1" x14ac:dyDescent="0.2">
      <c r="A24" s="1879"/>
      <c r="B24" s="1880"/>
      <c r="C24" s="1746">
        <v>4010</v>
      </c>
      <c r="D24" s="1714" t="s">
        <v>39</v>
      </c>
      <c r="E24" s="1797">
        <v>2945</v>
      </c>
      <c r="F24" s="1797">
        <v>2945</v>
      </c>
      <c r="G24" s="1747">
        <f t="shared" si="0"/>
        <v>100</v>
      </c>
      <c r="H24" s="1797">
        <v>2840</v>
      </c>
      <c r="I24" s="1747">
        <f t="shared" si="1"/>
        <v>96.434634974533111</v>
      </c>
      <c r="J24" s="1747">
        <f t="shared" si="2"/>
        <v>96.434634974533111</v>
      </c>
      <c r="K24" s="1885"/>
    </row>
    <row r="25" spans="1:13" s="15" customFormat="1" ht="15" customHeight="1" x14ac:dyDescent="0.2">
      <c r="A25" s="1879"/>
      <c r="B25" s="1880"/>
      <c r="C25" s="1930"/>
      <c r="D25" s="1931" t="s">
        <v>300</v>
      </c>
      <c r="E25" s="1938">
        <f>SUM(E26:E51)</f>
        <v>1924306</v>
      </c>
      <c r="F25" s="1938">
        <f>SUM(F26:F51)</f>
        <v>1924306</v>
      </c>
      <c r="G25" s="1939">
        <f t="shared" ref="G25:G77" si="5">SUM(F25/E25*100)</f>
        <v>100</v>
      </c>
      <c r="H25" s="1938">
        <f>SUM(H26:H51)</f>
        <v>1286779</v>
      </c>
      <c r="I25" s="1933">
        <f t="shared" ref="I25:I77" si="6">SUM(H25/F25*100)</f>
        <v>66.86977019247459</v>
      </c>
      <c r="J25" s="1933">
        <f t="shared" ref="J25:J77" si="7">SUM(H25/E25*100)</f>
        <v>66.86977019247459</v>
      </c>
      <c r="K25" s="1886"/>
      <c r="L25" s="31"/>
    </row>
    <row r="26" spans="1:13" s="15" customFormat="1" ht="15" customHeight="1" x14ac:dyDescent="0.2">
      <c r="A26" s="1879"/>
      <c r="B26" s="1880"/>
      <c r="C26" s="1934">
        <v>3020</v>
      </c>
      <c r="D26" s="1935" t="s">
        <v>37</v>
      </c>
      <c r="E26" s="1936">
        <v>6000</v>
      </c>
      <c r="F26" s="1936">
        <v>6000</v>
      </c>
      <c r="G26" s="1937">
        <f t="shared" ref="G26:G48" si="8">SUM(F26/E26*100)</f>
        <v>100</v>
      </c>
      <c r="H26" s="1936">
        <v>5125</v>
      </c>
      <c r="I26" s="1937">
        <f t="shared" ref="I26:I48" si="9">SUM(H26/F26*100)</f>
        <v>85.416666666666657</v>
      </c>
      <c r="J26" s="1883">
        <f t="shared" ref="J26:J48" si="10">SUM(H26/E26*100)</f>
        <v>85.416666666666657</v>
      </c>
      <c r="K26" s="1887"/>
      <c r="L26" s="31"/>
    </row>
    <row r="27" spans="1:13" s="15" customFormat="1" ht="15" customHeight="1" x14ac:dyDescent="0.2">
      <c r="A27" s="1879"/>
      <c r="B27" s="1880"/>
      <c r="C27" s="1746">
        <v>3110</v>
      </c>
      <c r="D27" s="1714" t="s">
        <v>148</v>
      </c>
      <c r="E27" s="1797">
        <v>18000</v>
      </c>
      <c r="F27" s="1797">
        <v>18000</v>
      </c>
      <c r="G27" s="1747">
        <f t="shared" si="8"/>
        <v>100</v>
      </c>
      <c r="H27" s="1797">
        <v>8000</v>
      </c>
      <c r="I27" s="1747">
        <f t="shared" si="9"/>
        <v>44.444444444444443</v>
      </c>
      <c r="J27" s="1798">
        <f t="shared" si="10"/>
        <v>44.444444444444443</v>
      </c>
      <c r="K27" s="1888"/>
      <c r="L27" s="31"/>
    </row>
    <row r="28" spans="1:13" s="15" customFormat="1" ht="15" customHeight="1" x14ac:dyDescent="0.2">
      <c r="A28" s="1879"/>
      <c r="B28" s="1880"/>
      <c r="C28" s="1746">
        <v>4010</v>
      </c>
      <c r="D28" s="1714" t="s">
        <v>39</v>
      </c>
      <c r="E28" s="1797">
        <v>892577</v>
      </c>
      <c r="F28" s="1797">
        <v>892577</v>
      </c>
      <c r="G28" s="1747">
        <f t="shared" si="8"/>
        <v>100</v>
      </c>
      <c r="H28" s="1797">
        <v>751902</v>
      </c>
      <c r="I28" s="1747">
        <f t="shared" si="9"/>
        <v>84.239454971391822</v>
      </c>
      <c r="J28" s="1798">
        <f t="shared" si="10"/>
        <v>84.239454971391822</v>
      </c>
      <c r="K28" s="1888"/>
      <c r="L28" s="31"/>
    </row>
    <row r="29" spans="1:13" s="15" customFormat="1" ht="15" customHeight="1" x14ac:dyDescent="0.2">
      <c r="A29" s="1879"/>
      <c r="B29" s="1880"/>
      <c r="C29" s="1746">
        <v>4040</v>
      </c>
      <c r="D29" s="1714" t="s">
        <v>41</v>
      </c>
      <c r="E29" s="1797">
        <v>58114</v>
      </c>
      <c r="F29" s="1797">
        <v>58114</v>
      </c>
      <c r="G29" s="1747">
        <f t="shared" si="8"/>
        <v>100</v>
      </c>
      <c r="H29" s="1797">
        <v>69787</v>
      </c>
      <c r="I29" s="1747">
        <f t="shared" si="9"/>
        <v>120.08638193894758</v>
      </c>
      <c r="J29" s="1798">
        <f t="shared" si="10"/>
        <v>120.08638193894758</v>
      </c>
      <c r="K29" s="1888"/>
      <c r="L29" s="31"/>
    </row>
    <row r="30" spans="1:13" s="15" customFormat="1" ht="15" customHeight="1" x14ac:dyDescent="0.2">
      <c r="A30" s="1879"/>
      <c r="B30" s="1880"/>
      <c r="C30" s="1746">
        <v>4110</v>
      </c>
      <c r="D30" s="1714" t="s">
        <v>42</v>
      </c>
      <c r="E30" s="1797">
        <v>160292</v>
      </c>
      <c r="F30" s="1797">
        <v>160292</v>
      </c>
      <c r="G30" s="1747">
        <f t="shared" si="8"/>
        <v>100</v>
      </c>
      <c r="H30" s="1797">
        <v>139450</v>
      </c>
      <c r="I30" s="1747">
        <f t="shared" si="9"/>
        <v>86.997479599730482</v>
      </c>
      <c r="J30" s="1798">
        <f t="shared" si="10"/>
        <v>86.997479599730482</v>
      </c>
      <c r="K30" s="1888"/>
      <c r="L30" s="31"/>
    </row>
    <row r="31" spans="1:13" s="15" customFormat="1" ht="15" customHeight="1" x14ac:dyDescent="0.2">
      <c r="A31" s="1879"/>
      <c r="B31" s="1880"/>
      <c r="C31" s="1746">
        <v>4120</v>
      </c>
      <c r="D31" s="1698" t="s">
        <v>270</v>
      </c>
      <c r="E31" s="1797">
        <v>21655</v>
      </c>
      <c r="F31" s="1797">
        <v>21655</v>
      </c>
      <c r="G31" s="1747">
        <f t="shared" si="8"/>
        <v>100</v>
      </c>
      <c r="H31" s="1797">
        <v>19581</v>
      </c>
      <c r="I31" s="1747">
        <f t="shared" si="9"/>
        <v>90.422535211267601</v>
      </c>
      <c r="J31" s="1798">
        <f t="shared" si="10"/>
        <v>90.422535211267601</v>
      </c>
      <c r="K31" s="1888"/>
      <c r="L31" s="31"/>
    </row>
    <row r="32" spans="1:13" s="15" customFormat="1" ht="15" customHeight="1" x14ac:dyDescent="0.2">
      <c r="A32" s="2267"/>
      <c r="B32" s="1880"/>
      <c r="C32" s="1746">
        <v>4170</v>
      </c>
      <c r="D32" s="1714" t="s">
        <v>45</v>
      </c>
      <c r="E32" s="1797">
        <v>24772</v>
      </c>
      <c r="F32" s="1797">
        <v>24772</v>
      </c>
      <c r="G32" s="1747">
        <f t="shared" si="8"/>
        <v>100</v>
      </c>
      <c r="H32" s="1797">
        <v>5000</v>
      </c>
      <c r="I32" s="1747">
        <f t="shared" si="9"/>
        <v>20.184078798643629</v>
      </c>
      <c r="J32" s="1798">
        <f t="shared" si="10"/>
        <v>20.184078798643629</v>
      </c>
      <c r="K32" s="1888"/>
      <c r="L32" s="31"/>
    </row>
    <row r="33" spans="1:12" s="15" customFormat="1" ht="15" customHeight="1" x14ac:dyDescent="0.2">
      <c r="A33" s="2267"/>
      <c r="B33" s="1880"/>
      <c r="C33" s="1746">
        <v>4210</v>
      </c>
      <c r="D33" s="1714" t="s">
        <v>31</v>
      </c>
      <c r="E33" s="1797">
        <v>106507</v>
      </c>
      <c r="F33" s="1797">
        <v>106507</v>
      </c>
      <c r="G33" s="1747">
        <f t="shared" si="8"/>
        <v>100</v>
      </c>
      <c r="H33" s="1797">
        <v>64600</v>
      </c>
      <c r="I33" s="1747">
        <f t="shared" si="9"/>
        <v>60.653290394058601</v>
      </c>
      <c r="J33" s="1798">
        <f t="shared" si="10"/>
        <v>60.653290394058601</v>
      </c>
      <c r="K33" s="1888"/>
      <c r="L33" s="31"/>
    </row>
    <row r="34" spans="1:12" s="15" customFormat="1" ht="15" customHeight="1" x14ac:dyDescent="0.2">
      <c r="A34" s="2267"/>
      <c r="B34" s="1880"/>
      <c r="C34" s="1746">
        <v>4220</v>
      </c>
      <c r="D34" s="1714" t="s">
        <v>149</v>
      </c>
      <c r="E34" s="1797">
        <v>66000</v>
      </c>
      <c r="F34" s="1797">
        <v>66000</v>
      </c>
      <c r="G34" s="1747">
        <f t="shared" si="8"/>
        <v>100</v>
      </c>
      <c r="H34" s="1797">
        <v>40000</v>
      </c>
      <c r="I34" s="1747">
        <f t="shared" si="9"/>
        <v>60.606060606060609</v>
      </c>
      <c r="J34" s="1798">
        <f t="shared" si="10"/>
        <v>60.606060606060609</v>
      </c>
      <c r="K34" s="1888"/>
      <c r="L34" s="31"/>
    </row>
    <row r="35" spans="1:12" s="15" customFormat="1" ht="15" hidden="1" customHeight="1" x14ac:dyDescent="0.2">
      <c r="A35" s="2267"/>
      <c r="B35" s="1880"/>
      <c r="C35" s="1746">
        <v>4230</v>
      </c>
      <c r="D35" s="1698" t="s">
        <v>95</v>
      </c>
      <c r="E35" s="1797"/>
      <c r="F35" s="1797"/>
      <c r="G35" s="1747" t="e">
        <f t="shared" si="8"/>
        <v>#DIV/0!</v>
      </c>
      <c r="H35" s="1797"/>
      <c r="I35" s="1747" t="e">
        <f t="shared" si="9"/>
        <v>#DIV/0!</v>
      </c>
      <c r="J35" s="1798" t="e">
        <f t="shared" si="10"/>
        <v>#DIV/0!</v>
      </c>
      <c r="K35" s="1888"/>
      <c r="L35" s="31"/>
    </row>
    <row r="36" spans="1:12" s="15" customFormat="1" ht="15" hidden="1" customHeight="1" x14ac:dyDescent="0.2">
      <c r="A36" s="2267"/>
      <c r="B36" s="1880"/>
      <c r="C36" s="1746">
        <v>4240</v>
      </c>
      <c r="D36" s="1830" t="s">
        <v>80</v>
      </c>
      <c r="E36" s="1797"/>
      <c r="F36" s="1797"/>
      <c r="G36" s="1747" t="e">
        <f t="shared" si="8"/>
        <v>#DIV/0!</v>
      </c>
      <c r="H36" s="1797"/>
      <c r="I36" s="1747" t="e">
        <f t="shared" si="9"/>
        <v>#DIV/0!</v>
      </c>
      <c r="J36" s="1798" t="e">
        <f t="shared" si="10"/>
        <v>#DIV/0!</v>
      </c>
      <c r="K36" s="1888"/>
      <c r="L36" s="31"/>
    </row>
    <row r="37" spans="1:12" s="15" customFormat="1" ht="15" customHeight="1" x14ac:dyDescent="0.2">
      <c r="A37" s="2268"/>
      <c r="B37" s="1940"/>
      <c r="C37" s="1815">
        <v>4260</v>
      </c>
      <c r="D37" s="1807" t="s">
        <v>46</v>
      </c>
      <c r="E37" s="1816">
        <v>86000</v>
      </c>
      <c r="F37" s="1816">
        <v>86000</v>
      </c>
      <c r="G37" s="1808">
        <f t="shared" si="8"/>
        <v>100</v>
      </c>
      <c r="H37" s="1816">
        <v>57600</v>
      </c>
      <c r="I37" s="1808">
        <f t="shared" si="9"/>
        <v>66.976744186046517</v>
      </c>
      <c r="J37" s="1941">
        <f t="shared" si="10"/>
        <v>66.976744186046517</v>
      </c>
      <c r="K37" s="1942"/>
      <c r="L37" s="31"/>
    </row>
    <row r="38" spans="1:12" s="15" customFormat="1" ht="15" customHeight="1" x14ac:dyDescent="0.2">
      <c r="A38" s="2267"/>
      <c r="B38" s="1880"/>
      <c r="C38" s="265">
        <v>4270</v>
      </c>
      <c r="D38" s="266" t="s">
        <v>47</v>
      </c>
      <c r="E38" s="287">
        <v>44000</v>
      </c>
      <c r="F38" s="287">
        <v>44000</v>
      </c>
      <c r="G38" s="231">
        <f t="shared" si="8"/>
        <v>100</v>
      </c>
      <c r="H38" s="287">
        <v>5000</v>
      </c>
      <c r="I38" s="231">
        <f t="shared" si="9"/>
        <v>11.363636363636363</v>
      </c>
      <c r="J38" s="267">
        <f t="shared" si="10"/>
        <v>11.363636363636363</v>
      </c>
      <c r="K38" s="1890"/>
      <c r="L38" s="31"/>
    </row>
    <row r="39" spans="1:12" s="15" customFormat="1" ht="15" customHeight="1" x14ac:dyDescent="0.2">
      <c r="A39" s="1879"/>
      <c r="B39" s="1880"/>
      <c r="C39" s="1746">
        <v>4280</v>
      </c>
      <c r="D39" s="1714" t="s">
        <v>48</v>
      </c>
      <c r="E39" s="1797">
        <v>718</v>
      </c>
      <c r="F39" s="1797">
        <v>718</v>
      </c>
      <c r="G39" s="1747">
        <f t="shared" si="8"/>
        <v>100</v>
      </c>
      <c r="H39" s="1797">
        <v>1770</v>
      </c>
      <c r="I39" s="1747">
        <f t="shared" si="9"/>
        <v>246.51810584958218</v>
      </c>
      <c r="J39" s="1798">
        <f t="shared" si="10"/>
        <v>246.51810584958218</v>
      </c>
      <c r="K39" s="1888"/>
      <c r="L39" s="31"/>
    </row>
    <row r="40" spans="1:12" s="15" customFormat="1" ht="15" customHeight="1" x14ac:dyDescent="0.2">
      <c r="A40" s="1879"/>
      <c r="B40" s="1880"/>
      <c r="C40" s="1746">
        <v>4300</v>
      </c>
      <c r="D40" s="1790" t="s">
        <v>22</v>
      </c>
      <c r="E40" s="1797">
        <v>86000</v>
      </c>
      <c r="F40" s="1797">
        <v>86000</v>
      </c>
      <c r="G40" s="1747">
        <f t="shared" si="8"/>
        <v>100</v>
      </c>
      <c r="H40" s="1797">
        <v>66177</v>
      </c>
      <c r="I40" s="1747">
        <f t="shared" si="9"/>
        <v>76.95</v>
      </c>
      <c r="J40" s="1798">
        <f t="shared" si="10"/>
        <v>76.95</v>
      </c>
      <c r="K40" s="1888"/>
      <c r="L40" s="31"/>
    </row>
    <row r="41" spans="1:12" s="15" customFormat="1" ht="15" customHeight="1" x14ac:dyDescent="0.2">
      <c r="A41" s="1879"/>
      <c r="B41" s="1880"/>
      <c r="C41" s="1709">
        <v>4360</v>
      </c>
      <c r="D41" s="1889" t="s">
        <v>217</v>
      </c>
      <c r="E41" s="1797">
        <v>2320</v>
      </c>
      <c r="F41" s="1797">
        <v>2320</v>
      </c>
      <c r="G41" s="1747">
        <f t="shared" si="8"/>
        <v>100</v>
      </c>
      <c r="H41" s="1797">
        <v>675</v>
      </c>
      <c r="I41" s="1747">
        <f t="shared" si="9"/>
        <v>29.094827586206897</v>
      </c>
      <c r="J41" s="1798">
        <f t="shared" si="10"/>
        <v>29.094827586206897</v>
      </c>
      <c r="K41" s="1888"/>
      <c r="L41" s="31"/>
    </row>
    <row r="42" spans="1:12" s="15" customFormat="1" ht="15" customHeight="1" x14ac:dyDescent="0.2">
      <c r="A42" s="1879"/>
      <c r="B42" s="1880"/>
      <c r="C42" s="1746">
        <v>4410</v>
      </c>
      <c r="D42" s="1714" t="s">
        <v>54</v>
      </c>
      <c r="E42" s="1797">
        <v>2500</v>
      </c>
      <c r="F42" s="1797">
        <v>2500</v>
      </c>
      <c r="G42" s="1747">
        <f t="shared" si="8"/>
        <v>100</v>
      </c>
      <c r="H42" s="1797">
        <v>1500</v>
      </c>
      <c r="I42" s="1747">
        <f t="shared" si="9"/>
        <v>60</v>
      </c>
      <c r="J42" s="1798">
        <f t="shared" si="10"/>
        <v>60</v>
      </c>
      <c r="K42" s="1888"/>
      <c r="L42" s="31"/>
    </row>
    <row r="43" spans="1:12" s="15" customFormat="1" ht="15" customHeight="1" x14ac:dyDescent="0.2">
      <c r="A43" s="1879"/>
      <c r="B43" s="1880"/>
      <c r="C43" s="1746">
        <v>4440</v>
      </c>
      <c r="D43" s="1714" t="s">
        <v>55</v>
      </c>
      <c r="E43" s="1797">
        <v>36221</v>
      </c>
      <c r="F43" s="1797">
        <v>36221</v>
      </c>
      <c r="G43" s="1747">
        <f t="shared" si="8"/>
        <v>100</v>
      </c>
      <c r="H43" s="1797">
        <v>26613</v>
      </c>
      <c r="I43" s="1747">
        <f t="shared" si="9"/>
        <v>73.47395157505315</v>
      </c>
      <c r="J43" s="1798">
        <f t="shared" si="10"/>
        <v>73.47395157505315</v>
      </c>
      <c r="K43" s="1888"/>
      <c r="L43" s="31"/>
    </row>
    <row r="44" spans="1:12" s="15" customFormat="1" ht="15" customHeight="1" x14ac:dyDescent="0.2">
      <c r="A44" s="1879"/>
      <c r="B44" s="1880"/>
      <c r="C44" s="1746">
        <v>4480</v>
      </c>
      <c r="D44" s="1830" t="s">
        <v>56</v>
      </c>
      <c r="E44" s="1797">
        <v>2187</v>
      </c>
      <c r="F44" s="1797">
        <v>2187</v>
      </c>
      <c r="G44" s="1747">
        <f t="shared" si="8"/>
        <v>100</v>
      </c>
      <c r="H44" s="1797">
        <v>8690</v>
      </c>
      <c r="I44" s="1747">
        <f t="shared" si="9"/>
        <v>397.34796524919977</v>
      </c>
      <c r="J44" s="1798">
        <f t="shared" si="10"/>
        <v>397.34796524919977</v>
      </c>
      <c r="K44" s="1888"/>
      <c r="L44" s="31"/>
    </row>
    <row r="45" spans="1:12" s="15" customFormat="1" ht="27.75" customHeight="1" x14ac:dyDescent="0.2">
      <c r="A45" s="1879"/>
      <c r="B45" s="1880"/>
      <c r="C45" s="1746">
        <v>4520</v>
      </c>
      <c r="D45" s="1698" t="s">
        <v>58</v>
      </c>
      <c r="E45" s="1797">
        <v>873</v>
      </c>
      <c r="F45" s="1797">
        <v>873</v>
      </c>
      <c r="G45" s="1747">
        <f t="shared" si="8"/>
        <v>100</v>
      </c>
      <c r="H45" s="1797"/>
      <c r="I45" s="1747"/>
      <c r="J45" s="1798"/>
      <c r="K45" s="1888"/>
      <c r="L45" s="31"/>
    </row>
    <row r="46" spans="1:12" s="15" customFormat="1" ht="15" customHeight="1" x14ac:dyDescent="0.2">
      <c r="A46" s="1879"/>
      <c r="B46" s="1880"/>
      <c r="C46" s="1746">
        <v>4580</v>
      </c>
      <c r="D46" s="1830" t="s">
        <v>99</v>
      </c>
      <c r="E46" s="1797">
        <v>20</v>
      </c>
      <c r="F46" s="1797">
        <v>20</v>
      </c>
      <c r="G46" s="1747">
        <f t="shared" si="8"/>
        <v>100</v>
      </c>
      <c r="H46" s="1797">
        <v>20</v>
      </c>
      <c r="I46" s="1747">
        <f t="shared" si="9"/>
        <v>100</v>
      </c>
      <c r="J46" s="1747">
        <f t="shared" si="10"/>
        <v>100</v>
      </c>
      <c r="K46" s="1888"/>
      <c r="L46" s="31"/>
    </row>
    <row r="47" spans="1:12" s="15" customFormat="1" ht="15" customHeight="1" x14ac:dyDescent="0.2">
      <c r="A47" s="1879"/>
      <c r="B47" s="1880"/>
      <c r="C47" s="1746">
        <v>4610</v>
      </c>
      <c r="D47" s="1714" t="s">
        <v>87</v>
      </c>
      <c r="E47" s="1797"/>
      <c r="F47" s="1797"/>
      <c r="G47" s="1750" t="e">
        <f t="shared" si="8"/>
        <v>#DIV/0!</v>
      </c>
      <c r="H47" s="1797">
        <v>300</v>
      </c>
      <c r="I47" s="1750" t="e">
        <f t="shared" si="9"/>
        <v>#DIV/0!</v>
      </c>
      <c r="J47" s="1750" t="e">
        <f t="shared" si="10"/>
        <v>#DIV/0!</v>
      </c>
      <c r="K47" s="1888"/>
      <c r="L47" s="31"/>
    </row>
    <row r="48" spans="1:12" s="15" customFormat="1" ht="15" customHeight="1" x14ac:dyDescent="0.2">
      <c r="A48" s="1879"/>
      <c r="B48" s="1880"/>
      <c r="C48" s="1746">
        <v>4700</v>
      </c>
      <c r="D48" s="1698" t="s">
        <v>60</v>
      </c>
      <c r="E48" s="1797">
        <v>2350</v>
      </c>
      <c r="F48" s="1797">
        <v>2350</v>
      </c>
      <c r="G48" s="1747">
        <f t="shared" si="8"/>
        <v>100</v>
      </c>
      <c r="H48" s="1797">
        <v>3000</v>
      </c>
      <c r="I48" s="1747">
        <f t="shared" si="9"/>
        <v>127.65957446808511</v>
      </c>
      <c r="J48" s="1747">
        <f t="shared" si="10"/>
        <v>127.65957446808511</v>
      </c>
      <c r="K48" s="1888"/>
      <c r="L48" s="31"/>
    </row>
    <row r="49" spans="1:13" s="15" customFormat="1" ht="15" customHeight="1" x14ac:dyDescent="0.2">
      <c r="A49" s="1879"/>
      <c r="B49" s="1880"/>
      <c r="C49" s="1746">
        <v>4710</v>
      </c>
      <c r="D49" s="1698" t="s">
        <v>297</v>
      </c>
      <c r="E49" s="1797"/>
      <c r="F49" s="1797"/>
      <c r="G49" s="1747"/>
      <c r="H49" s="1797">
        <v>11989</v>
      </c>
      <c r="I49" s="1747"/>
      <c r="J49" s="1747"/>
      <c r="K49" s="1888"/>
      <c r="L49" s="31"/>
    </row>
    <row r="50" spans="1:13" s="15" customFormat="1" ht="15" customHeight="1" x14ac:dyDescent="0.2">
      <c r="A50" s="1879"/>
      <c r="B50" s="1880"/>
      <c r="C50" s="1746">
        <v>6050</v>
      </c>
      <c r="D50" s="1698" t="s">
        <v>236</v>
      </c>
      <c r="E50" s="1797">
        <v>267200</v>
      </c>
      <c r="F50" s="1797">
        <v>267200</v>
      </c>
      <c r="G50" s="1747">
        <f t="shared" ref="G50:G51" si="11">SUM(F50/E50*100)</f>
        <v>100</v>
      </c>
      <c r="H50" s="1797"/>
      <c r="I50" s="1750">
        <f t="shared" ref="I50:I51" si="12">SUM(H50/F50*100)</f>
        <v>0</v>
      </c>
      <c r="J50" s="1750">
        <f t="shared" ref="J50:J51" si="13">SUM(H50/E50*100)</f>
        <v>0</v>
      </c>
      <c r="K50" s="1888"/>
      <c r="L50" s="31"/>
    </row>
    <row r="51" spans="1:13" s="15" customFormat="1" ht="15" customHeight="1" x14ac:dyDescent="0.2">
      <c r="A51" s="1879"/>
      <c r="B51" s="1880"/>
      <c r="C51" s="1822">
        <v>6060</v>
      </c>
      <c r="D51" s="1831" t="s">
        <v>62</v>
      </c>
      <c r="E51" s="1824">
        <v>40000</v>
      </c>
      <c r="F51" s="1824">
        <v>40000</v>
      </c>
      <c r="G51" s="1826">
        <f t="shared" si="11"/>
        <v>100</v>
      </c>
      <c r="H51" s="1824"/>
      <c r="I51" s="1825">
        <f t="shared" si="12"/>
        <v>0</v>
      </c>
      <c r="J51" s="1825">
        <f t="shared" si="13"/>
        <v>0</v>
      </c>
      <c r="K51" s="1891"/>
      <c r="L51" s="31"/>
    </row>
    <row r="52" spans="1:13" s="15" customFormat="1" ht="15" customHeight="1" x14ac:dyDescent="0.2">
      <c r="A52" s="1879"/>
      <c r="B52" s="1880"/>
      <c r="C52" s="2353" t="s">
        <v>302</v>
      </c>
      <c r="D52" s="2354"/>
      <c r="E52" s="1967"/>
      <c r="F52" s="1967"/>
      <c r="G52" s="1968"/>
      <c r="H52" s="1967">
        <f>SUM(H53:H77)</f>
        <v>532121</v>
      </c>
      <c r="I52" s="1968"/>
      <c r="J52" s="1969"/>
      <c r="K52" s="1970"/>
      <c r="L52" s="31"/>
    </row>
    <row r="53" spans="1:13" s="15" customFormat="1" ht="12.75" customHeight="1" x14ac:dyDescent="0.2">
      <c r="A53" s="1879"/>
      <c r="B53" s="1880"/>
      <c r="C53" s="1934">
        <v>3020</v>
      </c>
      <c r="D53" s="1935" t="s">
        <v>37</v>
      </c>
      <c r="E53" s="1936"/>
      <c r="F53" s="1936"/>
      <c r="G53" s="2244" t="e">
        <f t="shared" si="5"/>
        <v>#DIV/0!</v>
      </c>
      <c r="H53" s="1936">
        <v>875</v>
      </c>
      <c r="I53" s="2244" t="e">
        <f t="shared" si="6"/>
        <v>#DIV/0!</v>
      </c>
      <c r="J53" s="2246" t="e">
        <f t="shared" si="7"/>
        <v>#DIV/0!</v>
      </c>
      <c r="K53" s="1887"/>
      <c r="L53" s="31"/>
      <c r="M53" s="31"/>
    </row>
    <row r="54" spans="1:13" s="15" customFormat="1" ht="12.75" customHeight="1" x14ac:dyDescent="0.2">
      <c r="A54" s="1879"/>
      <c r="B54" s="1880"/>
      <c r="C54" s="1746">
        <v>3110</v>
      </c>
      <c r="D54" s="1714" t="s">
        <v>148</v>
      </c>
      <c r="E54" s="1797"/>
      <c r="F54" s="1797"/>
      <c r="G54" s="1750" t="e">
        <f t="shared" si="5"/>
        <v>#DIV/0!</v>
      </c>
      <c r="H54" s="1797">
        <v>8000</v>
      </c>
      <c r="I54" s="1750" t="e">
        <f t="shared" si="6"/>
        <v>#DIV/0!</v>
      </c>
      <c r="J54" s="2080" t="e">
        <f t="shared" si="7"/>
        <v>#DIV/0!</v>
      </c>
      <c r="K54" s="1888"/>
      <c r="L54" s="31"/>
      <c r="M54" s="31"/>
    </row>
    <row r="55" spans="1:13" s="15" customFormat="1" ht="12.95" customHeight="1" x14ac:dyDescent="0.2">
      <c r="A55" s="1879"/>
      <c r="B55" s="1880"/>
      <c r="C55" s="1746">
        <v>4010</v>
      </c>
      <c r="D55" s="1714" t="s">
        <v>39</v>
      </c>
      <c r="E55" s="1797"/>
      <c r="F55" s="1797"/>
      <c r="G55" s="1750" t="e">
        <f t="shared" si="5"/>
        <v>#DIV/0!</v>
      </c>
      <c r="H55" s="1797">
        <v>284989</v>
      </c>
      <c r="I55" s="1750" t="e">
        <f t="shared" si="6"/>
        <v>#DIV/0!</v>
      </c>
      <c r="J55" s="2080" t="e">
        <f t="shared" si="7"/>
        <v>#DIV/0!</v>
      </c>
      <c r="K55" s="1888"/>
      <c r="L55" s="31"/>
      <c r="M55" s="31"/>
    </row>
    <row r="56" spans="1:13" s="12" customFormat="1" ht="12.75" hidden="1" customHeight="1" x14ac:dyDescent="0.2">
      <c r="A56" s="1918"/>
      <c r="B56" s="1880"/>
      <c r="C56" s="1746">
        <v>4040</v>
      </c>
      <c r="D56" s="1714" t="s">
        <v>41</v>
      </c>
      <c r="E56" s="1797"/>
      <c r="F56" s="1797"/>
      <c r="G56" s="1750" t="e">
        <f t="shared" si="5"/>
        <v>#DIV/0!</v>
      </c>
      <c r="H56" s="1797"/>
      <c r="I56" s="1750" t="e">
        <f t="shared" si="6"/>
        <v>#DIV/0!</v>
      </c>
      <c r="J56" s="2080" t="e">
        <f t="shared" si="7"/>
        <v>#DIV/0!</v>
      </c>
      <c r="K56" s="1888"/>
      <c r="L56" s="31"/>
      <c r="M56" s="31"/>
    </row>
    <row r="57" spans="1:13" ht="15" x14ac:dyDescent="0.2">
      <c r="A57" s="1919"/>
      <c r="B57" s="1880"/>
      <c r="C57" s="1746">
        <v>4110</v>
      </c>
      <c r="D57" s="1714" t="s">
        <v>42</v>
      </c>
      <c r="E57" s="1797"/>
      <c r="F57" s="1797"/>
      <c r="G57" s="1750" t="e">
        <f t="shared" si="5"/>
        <v>#DIV/0!</v>
      </c>
      <c r="H57" s="1797">
        <v>49717</v>
      </c>
      <c r="I57" s="1750" t="e">
        <f t="shared" si="6"/>
        <v>#DIV/0!</v>
      </c>
      <c r="J57" s="2080" t="e">
        <f t="shared" si="7"/>
        <v>#DIV/0!</v>
      </c>
      <c r="K57" s="1888"/>
      <c r="L57" s="31"/>
      <c r="M57" s="31"/>
    </row>
    <row r="58" spans="1:13" ht="30" x14ac:dyDescent="0.2">
      <c r="A58" s="1919"/>
      <c r="B58" s="1880"/>
      <c r="C58" s="1746">
        <v>4120</v>
      </c>
      <c r="D58" s="1698" t="s">
        <v>270</v>
      </c>
      <c r="E58" s="1797"/>
      <c r="F58" s="1797"/>
      <c r="G58" s="1750" t="e">
        <f t="shared" si="5"/>
        <v>#DIV/0!</v>
      </c>
      <c r="H58" s="1797">
        <v>6982</v>
      </c>
      <c r="I58" s="1750" t="e">
        <f t="shared" si="6"/>
        <v>#DIV/0!</v>
      </c>
      <c r="J58" s="2080" t="e">
        <f t="shared" si="7"/>
        <v>#DIV/0!</v>
      </c>
      <c r="K58" s="1888"/>
      <c r="L58" s="31"/>
      <c r="M58" s="31"/>
    </row>
    <row r="59" spans="1:13" ht="15" x14ac:dyDescent="0.2">
      <c r="A59" s="1919"/>
      <c r="B59" s="1880"/>
      <c r="C59" s="1746">
        <v>4170</v>
      </c>
      <c r="D59" s="1714" t="s">
        <v>45</v>
      </c>
      <c r="E59" s="1797"/>
      <c r="F59" s="1797"/>
      <c r="G59" s="1750" t="e">
        <f t="shared" si="5"/>
        <v>#DIV/0!</v>
      </c>
      <c r="H59" s="1797">
        <v>5000</v>
      </c>
      <c r="I59" s="1750" t="e">
        <f t="shared" si="6"/>
        <v>#DIV/0!</v>
      </c>
      <c r="J59" s="2080" t="e">
        <f t="shared" si="7"/>
        <v>#DIV/0!</v>
      </c>
      <c r="K59" s="1888"/>
      <c r="L59" s="31"/>
      <c r="M59" s="31"/>
    </row>
    <row r="60" spans="1:13" ht="15" x14ac:dyDescent="0.2">
      <c r="A60" s="1919"/>
      <c r="B60" s="1880"/>
      <c r="C60" s="1746">
        <v>4210</v>
      </c>
      <c r="D60" s="1714" t="s">
        <v>31</v>
      </c>
      <c r="E60" s="1797"/>
      <c r="F60" s="1797"/>
      <c r="G60" s="1750" t="e">
        <f t="shared" si="5"/>
        <v>#DIV/0!</v>
      </c>
      <c r="H60" s="1797">
        <v>40000</v>
      </c>
      <c r="I60" s="1750" t="e">
        <f t="shared" si="6"/>
        <v>#DIV/0!</v>
      </c>
      <c r="J60" s="2080" t="e">
        <f t="shared" si="7"/>
        <v>#DIV/0!</v>
      </c>
      <c r="K60" s="1888"/>
      <c r="L60" s="31"/>
      <c r="M60" s="31"/>
    </row>
    <row r="61" spans="1:13" ht="15" x14ac:dyDescent="0.2">
      <c r="A61" s="1919"/>
      <c r="B61" s="1880"/>
      <c r="C61" s="1746">
        <v>4220</v>
      </c>
      <c r="D61" s="1714" t="s">
        <v>149</v>
      </c>
      <c r="E61" s="1797"/>
      <c r="F61" s="1797"/>
      <c r="G61" s="1750" t="e">
        <f t="shared" si="5"/>
        <v>#DIV/0!</v>
      </c>
      <c r="H61" s="1797">
        <v>40000</v>
      </c>
      <c r="I61" s="1750" t="e">
        <f t="shared" si="6"/>
        <v>#DIV/0!</v>
      </c>
      <c r="J61" s="2080" t="e">
        <f t="shared" si="7"/>
        <v>#DIV/0!</v>
      </c>
      <c r="K61" s="1888"/>
      <c r="L61" s="31"/>
      <c r="M61" s="31"/>
    </row>
    <row r="62" spans="1:13" ht="27" hidden="1" customHeight="1" x14ac:dyDescent="0.2">
      <c r="A62" s="1919"/>
      <c r="B62" s="1880"/>
      <c r="C62" s="1746">
        <v>4230</v>
      </c>
      <c r="D62" s="1698" t="s">
        <v>95</v>
      </c>
      <c r="E62" s="1797"/>
      <c r="F62" s="1797"/>
      <c r="G62" s="1750" t="e">
        <f t="shared" si="5"/>
        <v>#DIV/0!</v>
      </c>
      <c r="H62" s="1797"/>
      <c r="I62" s="1750" t="e">
        <f t="shared" si="6"/>
        <v>#DIV/0!</v>
      </c>
      <c r="J62" s="2080" t="e">
        <f t="shared" si="7"/>
        <v>#DIV/0!</v>
      </c>
      <c r="K62" s="1888"/>
      <c r="L62" s="31"/>
      <c r="M62" s="31"/>
    </row>
    <row r="63" spans="1:13" ht="15" hidden="1" x14ac:dyDescent="0.2">
      <c r="A63" s="1919"/>
      <c r="B63" s="1880"/>
      <c r="C63" s="1746">
        <v>4240</v>
      </c>
      <c r="D63" s="1830" t="s">
        <v>80</v>
      </c>
      <c r="E63" s="1797"/>
      <c r="F63" s="1797"/>
      <c r="G63" s="1750" t="e">
        <f t="shared" si="5"/>
        <v>#DIV/0!</v>
      </c>
      <c r="H63" s="1797"/>
      <c r="I63" s="1750" t="e">
        <f t="shared" si="6"/>
        <v>#DIV/0!</v>
      </c>
      <c r="J63" s="2080" t="e">
        <f t="shared" si="7"/>
        <v>#DIV/0!</v>
      </c>
      <c r="K63" s="1888"/>
      <c r="L63" s="31"/>
      <c r="M63" s="31"/>
    </row>
    <row r="64" spans="1:13" ht="15" x14ac:dyDescent="0.2">
      <c r="A64" s="1919"/>
      <c r="B64" s="1880"/>
      <c r="C64" s="1746">
        <v>4260</v>
      </c>
      <c r="D64" s="1714" t="s">
        <v>46</v>
      </c>
      <c r="E64" s="1797"/>
      <c r="F64" s="1797"/>
      <c r="G64" s="1750" t="e">
        <f t="shared" si="5"/>
        <v>#DIV/0!</v>
      </c>
      <c r="H64" s="1797">
        <v>30000</v>
      </c>
      <c r="I64" s="1750" t="e">
        <f t="shared" si="6"/>
        <v>#DIV/0!</v>
      </c>
      <c r="J64" s="2080" t="e">
        <f t="shared" si="7"/>
        <v>#DIV/0!</v>
      </c>
      <c r="K64" s="1888"/>
      <c r="L64" s="31"/>
      <c r="M64" s="31"/>
    </row>
    <row r="65" spans="1:13" ht="15" x14ac:dyDescent="0.2">
      <c r="A65" s="2269"/>
      <c r="B65" s="1880"/>
      <c r="C65" s="1746">
        <v>4270</v>
      </c>
      <c r="D65" s="1714" t="s">
        <v>47</v>
      </c>
      <c r="E65" s="1797"/>
      <c r="F65" s="1797"/>
      <c r="G65" s="1750" t="e">
        <f t="shared" si="5"/>
        <v>#DIV/0!</v>
      </c>
      <c r="H65" s="1797">
        <v>5000</v>
      </c>
      <c r="I65" s="1750" t="e">
        <f t="shared" si="6"/>
        <v>#DIV/0!</v>
      </c>
      <c r="J65" s="2080" t="e">
        <f t="shared" si="7"/>
        <v>#DIV/0!</v>
      </c>
      <c r="K65" s="1888"/>
      <c r="L65" s="31"/>
      <c r="M65" s="31"/>
    </row>
    <row r="66" spans="1:13" ht="15" x14ac:dyDescent="0.2">
      <c r="A66" s="2269"/>
      <c r="B66" s="1880"/>
      <c r="C66" s="1746">
        <v>4280</v>
      </c>
      <c r="D66" s="1714" t="s">
        <v>48</v>
      </c>
      <c r="E66" s="1797"/>
      <c r="F66" s="1797"/>
      <c r="G66" s="1750" t="e">
        <f t="shared" si="5"/>
        <v>#DIV/0!</v>
      </c>
      <c r="H66" s="1797">
        <v>730</v>
      </c>
      <c r="I66" s="1750" t="e">
        <f t="shared" si="6"/>
        <v>#DIV/0!</v>
      </c>
      <c r="J66" s="2080" t="e">
        <f t="shared" si="7"/>
        <v>#DIV/0!</v>
      </c>
      <c r="K66" s="1888"/>
      <c r="L66" s="31"/>
      <c r="M66" s="31"/>
    </row>
    <row r="67" spans="1:13" ht="15" x14ac:dyDescent="0.2">
      <c r="A67" s="2269"/>
      <c r="B67" s="1880"/>
      <c r="C67" s="1746">
        <v>4300</v>
      </c>
      <c r="D67" s="1790" t="s">
        <v>22</v>
      </c>
      <c r="E67" s="1797"/>
      <c r="F67" s="1797"/>
      <c r="G67" s="1750" t="e">
        <f t="shared" si="5"/>
        <v>#DIV/0!</v>
      </c>
      <c r="H67" s="1797">
        <v>40000</v>
      </c>
      <c r="I67" s="1750" t="e">
        <f t="shared" si="6"/>
        <v>#DIV/0!</v>
      </c>
      <c r="J67" s="2080" t="e">
        <f t="shared" si="7"/>
        <v>#DIV/0!</v>
      </c>
      <c r="K67" s="1888"/>
      <c r="L67" s="31"/>
      <c r="M67" s="31"/>
    </row>
    <row r="68" spans="1:13" ht="18" customHeight="1" x14ac:dyDescent="0.2">
      <c r="A68" s="1898"/>
      <c r="B68" s="1940"/>
      <c r="C68" s="2047">
        <v>4360</v>
      </c>
      <c r="D68" s="2043" t="s">
        <v>217</v>
      </c>
      <c r="E68" s="1816"/>
      <c r="F68" s="1816"/>
      <c r="G68" s="2245" t="e">
        <f t="shared" si="5"/>
        <v>#DIV/0!</v>
      </c>
      <c r="H68" s="1816">
        <v>675</v>
      </c>
      <c r="I68" s="2245" t="e">
        <f t="shared" si="6"/>
        <v>#DIV/0!</v>
      </c>
      <c r="J68" s="2247" t="e">
        <f t="shared" si="7"/>
        <v>#DIV/0!</v>
      </c>
      <c r="K68" s="1942"/>
      <c r="L68" s="31"/>
      <c r="M68" s="31"/>
    </row>
    <row r="69" spans="1:13" ht="15" x14ac:dyDescent="0.2">
      <c r="A69" s="2269"/>
      <c r="B69" s="1880"/>
      <c r="C69" s="265">
        <v>4410</v>
      </c>
      <c r="D69" s="266" t="s">
        <v>54</v>
      </c>
      <c r="E69" s="287"/>
      <c r="F69" s="287"/>
      <c r="G69" s="1135" t="e">
        <f t="shared" si="5"/>
        <v>#DIV/0!</v>
      </c>
      <c r="H69" s="287">
        <v>1000</v>
      </c>
      <c r="I69" s="1135" t="e">
        <f t="shared" si="6"/>
        <v>#DIV/0!</v>
      </c>
      <c r="J69" s="2248" t="e">
        <f t="shared" si="7"/>
        <v>#DIV/0!</v>
      </c>
      <c r="K69" s="1890"/>
      <c r="L69" s="31"/>
      <c r="M69" s="31"/>
    </row>
    <row r="70" spans="1:13" ht="15" x14ac:dyDescent="0.2">
      <c r="A70" s="2269"/>
      <c r="B70" s="1880"/>
      <c r="C70" s="1746">
        <v>4440</v>
      </c>
      <c r="D70" s="1714" t="s">
        <v>55</v>
      </c>
      <c r="E70" s="1797"/>
      <c r="F70" s="1797"/>
      <c r="G70" s="1750" t="e">
        <f t="shared" si="5"/>
        <v>#DIV/0!</v>
      </c>
      <c r="H70" s="1797">
        <v>10077</v>
      </c>
      <c r="I70" s="1750" t="e">
        <f t="shared" si="6"/>
        <v>#DIV/0!</v>
      </c>
      <c r="J70" s="1750" t="e">
        <f t="shared" si="7"/>
        <v>#DIV/0!</v>
      </c>
      <c r="K70" s="1888"/>
      <c r="L70" s="31"/>
      <c r="M70" s="31"/>
    </row>
    <row r="71" spans="1:13" ht="15" x14ac:dyDescent="0.2">
      <c r="A71" s="2269"/>
      <c r="B71" s="1880"/>
      <c r="C71" s="1746">
        <v>4480</v>
      </c>
      <c r="D71" s="1830" t="s">
        <v>56</v>
      </c>
      <c r="E71" s="1797"/>
      <c r="F71" s="1797"/>
      <c r="G71" s="1750" t="e">
        <f t="shared" si="5"/>
        <v>#DIV/0!</v>
      </c>
      <c r="H71" s="1797">
        <v>2802</v>
      </c>
      <c r="I71" s="1750" t="e">
        <f t="shared" si="6"/>
        <v>#DIV/0!</v>
      </c>
      <c r="J71" s="1750" t="e">
        <f t="shared" si="7"/>
        <v>#DIV/0!</v>
      </c>
      <c r="K71" s="1888"/>
      <c r="L71" s="31"/>
      <c r="M71" s="31"/>
    </row>
    <row r="72" spans="1:13" ht="15" hidden="1" x14ac:dyDescent="0.2">
      <c r="A72" s="1919"/>
      <c r="B72" s="1880"/>
      <c r="C72" s="1746">
        <v>4580</v>
      </c>
      <c r="D72" s="1830" t="s">
        <v>99</v>
      </c>
      <c r="E72" s="1797"/>
      <c r="F72" s="1797"/>
      <c r="G72" s="1750" t="e">
        <f t="shared" si="5"/>
        <v>#DIV/0!</v>
      </c>
      <c r="H72" s="1797">
        <v>0</v>
      </c>
      <c r="I72" s="1750" t="e">
        <f t="shared" si="6"/>
        <v>#DIV/0!</v>
      </c>
      <c r="J72" s="1750" t="e">
        <f t="shared" si="7"/>
        <v>#DIV/0!</v>
      </c>
      <c r="K72" s="1888"/>
      <c r="L72" s="31"/>
      <c r="M72" s="31"/>
    </row>
    <row r="73" spans="1:13" ht="18" hidden="1" customHeight="1" x14ac:dyDescent="0.2">
      <c r="A73" s="1919"/>
      <c r="B73" s="1880"/>
      <c r="C73" s="1746">
        <v>4610</v>
      </c>
      <c r="D73" s="1714" t="s">
        <v>87</v>
      </c>
      <c r="E73" s="1797"/>
      <c r="F73" s="1797"/>
      <c r="G73" s="1750" t="e">
        <f t="shared" si="5"/>
        <v>#DIV/0!</v>
      </c>
      <c r="H73" s="1797">
        <v>0</v>
      </c>
      <c r="I73" s="1750" t="e">
        <f t="shared" si="6"/>
        <v>#DIV/0!</v>
      </c>
      <c r="J73" s="1750" t="e">
        <f t="shared" si="7"/>
        <v>#DIV/0!</v>
      </c>
      <c r="K73" s="1888"/>
      <c r="L73" s="31"/>
      <c r="M73" s="31"/>
    </row>
    <row r="74" spans="1:13" ht="33.75" customHeight="1" x14ac:dyDescent="0.2">
      <c r="A74" s="1919"/>
      <c r="B74" s="1880"/>
      <c r="C74" s="1746">
        <v>4700</v>
      </c>
      <c r="D74" s="1698" t="s">
        <v>60</v>
      </c>
      <c r="E74" s="1797"/>
      <c r="F74" s="1797"/>
      <c r="G74" s="1750" t="e">
        <f t="shared" si="5"/>
        <v>#DIV/0!</v>
      </c>
      <c r="H74" s="1797">
        <v>2000</v>
      </c>
      <c r="I74" s="1750" t="e">
        <f t="shared" si="6"/>
        <v>#DIV/0!</v>
      </c>
      <c r="J74" s="1750" t="e">
        <f t="shared" si="7"/>
        <v>#DIV/0!</v>
      </c>
      <c r="K74" s="1888"/>
      <c r="L74" s="31"/>
      <c r="M74" s="31"/>
    </row>
    <row r="75" spans="1:13" ht="40.5" customHeight="1" x14ac:dyDescent="0.2">
      <c r="A75" s="1919"/>
      <c r="B75" s="1880"/>
      <c r="C75" s="1746">
        <v>4710</v>
      </c>
      <c r="D75" s="1698" t="s">
        <v>297</v>
      </c>
      <c r="E75" s="1797"/>
      <c r="F75" s="1797"/>
      <c r="G75" s="1747"/>
      <c r="H75" s="1797">
        <v>4274</v>
      </c>
      <c r="I75" s="1747"/>
      <c r="J75" s="1747"/>
      <c r="K75" s="1888"/>
      <c r="L75" s="31"/>
      <c r="M75" s="31"/>
    </row>
    <row r="76" spans="1:13" ht="24.75" hidden="1" customHeight="1" x14ac:dyDescent="0.2">
      <c r="A76" s="1919"/>
      <c r="B76" s="1880"/>
      <c r="C76" s="1746">
        <v>6050</v>
      </c>
      <c r="D76" s="1698" t="s">
        <v>236</v>
      </c>
      <c r="E76" s="1797"/>
      <c r="F76" s="1797"/>
      <c r="G76" s="1750" t="e">
        <f t="shared" si="5"/>
        <v>#DIV/0!</v>
      </c>
      <c r="H76" s="1797"/>
      <c r="I76" s="1747" t="e">
        <f t="shared" si="6"/>
        <v>#DIV/0!</v>
      </c>
      <c r="J76" s="1747" t="e">
        <f t="shared" si="7"/>
        <v>#DIV/0!</v>
      </c>
      <c r="K76" s="1888"/>
      <c r="L76" s="31"/>
      <c r="M76" s="31"/>
    </row>
    <row r="77" spans="1:13" ht="28.5" hidden="1" customHeight="1" x14ac:dyDescent="0.2">
      <c r="A77" s="1919"/>
      <c r="B77" s="1880"/>
      <c r="C77" s="1822">
        <v>6060</v>
      </c>
      <c r="D77" s="1823" t="s">
        <v>62</v>
      </c>
      <c r="E77" s="1824"/>
      <c r="F77" s="1824"/>
      <c r="G77" s="1825" t="e">
        <f t="shared" si="5"/>
        <v>#DIV/0!</v>
      </c>
      <c r="H77" s="1824"/>
      <c r="I77" s="1826" t="e">
        <f t="shared" si="6"/>
        <v>#DIV/0!</v>
      </c>
      <c r="J77" s="1826" t="e">
        <f t="shared" si="7"/>
        <v>#DIV/0!</v>
      </c>
      <c r="K77" s="1891"/>
      <c r="L77" s="31"/>
      <c r="M77" s="31"/>
    </row>
    <row r="78" spans="1:13" ht="66.75" hidden="1" customHeight="1" x14ac:dyDescent="0.2">
      <c r="A78" s="1919"/>
      <c r="B78" s="1880"/>
      <c r="C78" s="1746">
        <v>4010</v>
      </c>
      <c r="D78" s="1714" t="s">
        <v>39</v>
      </c>
      <c r="E78" s="1797">
        <v>884777</v>
      </c>
      <c r="F78" s="1797">
        <v>884777</v>
      </c>
      <c r="G78" s="1747">
        <f t="shared" si="0"/>
        <v>100</v>
      </c>
      <c r="H78" s="1797"/>
      <c r="I78" s="1747">
        <f t="shared" si="1"/>
        <v>0</v>
      </c>
      <c r="J78" s="1747">
        <f t="shared" si="2"/>
        <v>0</v>
      </c>
      <c r="K78" s="1885"/>
    </row>
    <row r="79" spans="1:13" ht="15" hidden="1" x14ac:dyDescent="0.2">
      <c r="A79" s="1919"/>
      <c r="B79" s="1880"/>
      <c r="C79" s="1746">
        <v>4040</v>
      </c>
      <c r="D79" s="1714" t="s">
        <v>41</v>
      </c>
      <c r="E79" s="1797">
        <v>58114</v>
      </c>
      <c r="F79" s="1797">
        <v>58114</v>
      </c>
      <c r="G79" s="1747">
        <f t="shared" si="0"/>
        <v>100</v>
      </c>
      <c r="H79" s="1797"/>
      <c r="I79" s="1747">
        <f t="shared" si="1"/>
        <v>0</v>
      </c>
      <c r="J79" s="1747">
        <f t="shared" si="2"/>
        <v>0</v>
      </c>
      <c r="K79" s="1894"/>
    </row>
    <row r="80" spans="1:13" ht="15" hidden="1" x14ac:dyDescent="0.2">
      <c r="A80" s="1919"/>
      <c r="B80" s="1880"/>
      <c r="C80" s="1746">
        <v>4110</v>
      </c>
      <c r="D80" s="1714" t="s">
        <v>42</v>
      </c>
      <c r="E80" s="1797">
        <v>164930</v>
      </c>
      <c r="F80" s="1797">
        <v>164930</v>
      </c>
      <c r="G80" s="1747">
        <f t="shared" si="0"/>
        <v>100</v>
      </c>
      <c r="H80" s="1797"/>
      <c r="I80" s="1747">
        <f t="shared" si="1"/>
        <v>0</v>
      </c>
      <c r="J80" s="1747">
        <f t="shared" si="2"/>
        <v>0</v>
      </c>
      <c r="K80" s="1894"/>
    </row>
    <row r="81" spans="1:11" ht="45.6" hidden="1" customHeight="1" x14ac:dyDescent="0.2">
      <c r="A81" s="1919"/>
      <c r="B81" s="1880"/>
      <c r="C81" s="1746">
        <v>4120</v>
      </c>
      <c r="D81" s="1698" t="s">
        <v>270</v>
      </c>
      <c r="E81" s="1797">
        <v>23008</v>
      </c>
      <c r="F81" s="1797">
        <v>23008</v>
      </c>
      <c r="G81" s="1747">
        <f t="shared" si="0"/>
        <v>100</v>
      </c>
      <c r="H81" s="1797"/>
      <c r="I81" s="1747">
        <f t="shared" si="1"/>
        <v>0</v>
      </c>
      <c r="J81" s="1747">
        <f t="shared" si="2"/>
        <v>0</v>
      </c>
      <c r="K81" s="1895"/>
    </row>
    <row r="82" spans="1:11" ht="15" x14ac:dyDescent="0.2">
      <c r="B82" s="1943"/>
      <c r="C82" s="1930"/>
      <c r="D82" s="1931" t="s">
        <v>128</v>
      </c>
      <c r="E82" s="1932">
        <f>SUM(E83:E88)</f>
        <v>1074000</v>
      </c>
      <c r="F82" s="1932">
        <f>SUM(F83:F88)</f>
        <v>1074000</v>
      </c>
      <c r="G82" s="1933">
        <f t="shared" si="0"/>
        <v>100</v>
      </c>
      <c r="H82" s="1932">
        <f>SUM(H83:H88)</f>
        <v>1100040</v>
      </c>
      <c r="I82" s="1933">
        <f t="shared" si="1"/>
        <v>102.4245810055866</v>
      </c>
      <c r="J82" s="1302">
        <f t="shared" si="2"/>
        <v>102.4245810055866</v>
      </c>
      <c r="K82" s="2272"/>
    </row>
    <row r="83" spans="1:11" ht="60" hidden="1" x14ac:dyDescent="0.2">
      <c r="B83" s="1943"/>
      <c r="C83" s="1934">
        <v>2320</v>
      </c>
      <c r="D83" s="1944" t="s">
        <v>155</v>
      </c>
      <c r="E83" s="1936"/>
      <c r="F83" s="1936"/>
      <c r="G83" s="1937"/>
      <c r="H83" s="1936"/>
      <c r="I83" s="1937"/>
      <c r="J83" s="1805"/>
      <c r="K83" s="2272"/>
    </row>
    <row r="84" spans="1:11" ht="75" x14ac:dyDescent="0.2">
      <c r="B84" s="1943"/>
      <c r="C84" s="1892" t="s">
        <v>66</v>
      </c>
      <c r="D84" s="1893" t="s">
        <v>67</v>
      </c>
      <c r="E84" s="1797">
        <v>1074000</v>
      </c>
      <c r="F84" s="1797">
        <v>1074000</v>
      </c>
      <c r="G84" s="1747">
        <f t="shared" si="0"/>
        <v>100</v>
      </c>
      <c r="H84" s="1797">
        <v>1100040</v>
      </c>
      <c r="I84" s="1747">
        <f t="shared" si="1"/>
        <v>102.4245810055866</v>
      </c>
      <c r="J84" s="1747">
        <f t="shared" si="2"/>
        <v>102.4245810055866</v>
      </c>
      <c r="K84" s="2272"/>
    </row>
    <row r="85" spans="1:11" ht="60" hidden="1" x14ac:dyDescent="0.2">
      <c r="B85" s="1943"/>
      <c r="C85" s="1746">
        <v>2830</v>
      </c>
      <c r="D85" s="1698" t="s">
        <v>150</v>
      </c>
      <c r="E85" s="1797"/>
      <c r="F85" s="1797"/>
      <c r="G85" s="1747" t="e">
        <f t="shared" si="0"/>
        <v>#DIV/0!</v>
      </c>
      <c r="H85" s="1797"/>
      <c r="I85" s="1747" t="e">
        <f t="shared" si="1"/>
        <v>#DIV/0!</v>
      </c>
      <c r="J85" s="1747" t="e">
        <f t="shared" si="2"/>
        <v>#DIV/0!</v>
      </c>
      <c r="K85" s="2272"/>
    </row>
    <row r="86" spans="1:11" ht="15" hidden="1" x14ac:dyDescent="0.2">
      <c r="B86" s="1943"/>
      <c r="C86" s="1746">
        <v>4010</v>
      </c>
      <c r="D86" s="1714" t="s">
        <v>39</v>
      </c>
      <c r="E86" s="1811"/>
      <c r="F86" s="1811"/>
      <c r="G86" s="1747" t="e">
        <f t="shared" si="0"/>
        <v>#DIV/0!</v>
      </c>
      <c r="H86" s="1811"/>
      <c r="I86" s="1747" t="e">
        <f t="shared" si="1"/>
        <v>#DIV/0!</v>
      </c>
      <c r="J86" s="1747" t="e">
        <f t="shared" si="2"/>
        <v>#DIV/0!</v>
      </c>
      <c r="K86" s="2272"/>
    </row>
    <row r="87" spans="1:11" ht="15" hidden="1" x14ac:dyDescent="0.2">
      <c r="B87" s="1943"/>
      <c r="C87" s="1746">
        <v>4110</v>
      </c>
      <c r="D87" s="1714" t="s">
        <v>42</v>
      </c>
      <c r="E87" s="1811"/>
      <c r="F87" s="1811"/>
      <c r="G87" s="1747" t="e">
        <f t="shared" si="0"/>
        <v>#DIV/0!</v>
      </c>
      <c r="H87" s="1811"/>
      <c r="I87" s="1747" t="e">
        <f t="shared" si="1"/>
        <v>#DIV/0!</v>
      </c>
      <c r="J87" s="1747" t="e">
        <f t="shared" si="2"/>
        <v>#DIV/0!</v>
      </c>
      <c r="K87" s="2272"/>
    </row>
    <row r="88" spans="1:11" ht="45" hidden="1" x14ac:dyDescent="0.2">
      <c r="B88" s="1945"/>
      <c r="C88" s="1815">
        <v>4330</v>
      </c>
      <c r="D88" s="1946" t="s">
        <v>260</v>
      </c>
      <c r="E88" s="1947"/>
      <c r="F88" s="1947"/>
      <c r="G88" s="1808"/>
      <c r="H88" s="1947"/>
      <c r="I88" s="1808"/>
      <c r="J88" s="1808"/>
      <c r="K88" s="2273"/>
    </row>
    <row r="89" spans="1:11" ht="14.25" x14ac:dyDescent="0.2">
      <c r="B89" s="1948">
        <v>85508</v>
      </c>
      <c r="C89" s="1949"/>
      <c r="D89" s="1950" t="s">
        <v>154</v>
      </c>
      <c r="E89" s="1924">
        <f>SUM(E90+E91)</f>
        <v>2512257</v>
      </c>
      <c r="F89" s="1924">
        <f>SUM(F90+F91)</f>
        <v>2512257</v>
      </c>
      <c r="G89" s="1925">
        <f t="shared" si="0"/>
        <v>100</v>
      </c>
      <c r="H89" s="1924">
        <f>SUM(H90+H91)</f>
        <v>2487249</v>
      </c>
      <c r="I89" s="1927">
        <f t="shared" si="1"/>
        <v>99.004560441069529</v>
      </c>
      <c r="J89" s="2274">
        <f t="shared" si="2"/>
        <v>99.004560441069529</v>
      </c>
      <c r="K89" s="2275"/>
    </row>
    <row r="90" spans="1:11" ht="60" x14ac:dyDescent="0.2">
      <c r="B90" s="1951"/>
      <c r="C90" s="1952">
        <v>2320</v>
      </c>
      <c r="D90" s="1953" t="s">
        <v>155</v>
      </c>
      <c r="E90" s="1954">
        <v>138498</v>
      </c>
      <c r="F90" s="1955">
        <v>138498</v>
      </c>
      <c r="G90" s="1956">
        <f t="shared" si="0"/>
        <v>100</v>
      </c>
      <c r="H90" s="1957">
        <v>108629</v>
      </c>
      <c r="I90" s="1958">
        <f t="shared" si="1"/>
        <v>78.433623590232344</v>
      </c>
      <c r="J90" s="1643">
        <f t="shared" si="2"/>
        <v>78.433623590232344</v>
      </c>
      <c r="K90" s="2276"/>
    </row>
    <row r="91" spans="1:11" ht="15" x14ac:dyDescent="0.2">
      <c r="B91" s="1959"/>
      <c r="C91" s="1960"/>
      <c r="D91" s="1931" t="s">
        <v>146</v>
      </c>
      <c r="E91" s="1932">
        <f>SUM(E92:E104)</f>
        <v>2373759</v>
      </c>
      <c r="F91" s="1961">
        <f>SUM(F92:F104)</f>
        <v>2373759</v>
      </c>
      <c r="G91" s="1962">
        <f t="shared" si="0"/>
        <v>100</v>
      </c>
      <c r="H91" s="1961">
        <f>SUM(H92:H105)</f>
        <v>2378620</v>
      </c>
      <c r="I91" s="1809">
        <f t="shared" ref="I91" si="14">SUM(H91/F91*100)</f>
        <v>100.20478068750872</v>
      </c>
      <c r="J91" s="1809">
        <f t="shared" si="2"/>
        <v>100.20478068750872</v>
      </c>
      <c r="K91" s="2276"/>
    </row>
    <row r="92" spans="1:11" ht="15" x14ac:dyDescent="0.2">
      <c r="B92" s="1959"/>
      <c r="C92" s="894">
        <v>3110</v>
      </c>
      <c r="D92" s="266" t="s">
        <v>148</v>
      </c>
      <c r="E92" s="287">
        <v>1860690</v>
      </c>
      <c r="F92" s="287">
        <v>1860690</v>
      </c>
      <c r="G92" s="231">
        <f t="shared" si="0"/>
        <v>100</v>
      </c>
      <c r="H92" s="1890">
        <v>1793319</v>
      </c>
      <c r="I92" s="983">
        <f t="shared" ref="I92:I104" si="15">SUM(H92/F92*100)</f>
        <v>96.379246408590362</v>
      </c>
      <c r="J92" s="2277">
        <f t="shared" ref="J92:J100" si="16">SUM(H92/E92*100)</f>
        <v>96.379246408590362</v>
      </c>
      <c r="K92" s="2276"/>
    </row>
    <row r="93" spans="1:11" ht="15" x14ac:dyDescent="0.2">
      <c r="B93" s="1959"/>
      <c r="C93" s="1746">
        <v>4010</v>
      </c>
      <c r="D93" s="1714" t="s">
        <v>39</v>
      </c>
      <c r="E93" s="1797">
        <v>143244</v>
      </c>
      <c r="F93" s="1797">
        <v>143244</v>
      </c>
      <c r="G93" s="1747">
        <f t="shared" si="0"/>
        <v>100</v>
      </c>
      <c r="H93" s="1888">
        <v>153698</v>
      </c>
      <c r="I93" s="1768">
        <f t="shared" si="15"/>
        <v>107.29803691603139</v>
      </c>
      <c r="J93" s="2278">
        <f t="shared" si="16"/>
        <v>107.29803691603139</v>
      </c>
      <c r="K93" s="2276"/>
    </row>
    <row r="94" spans="1:11" ht="15" x14ac:dyDescent="0.2">
      <c r="B94" s="1959"/>
      <c r="C94" s="1746">
        <v>4040</v>
      </c>
      <c r="D94" s="1714" t="s">
        <v>41</v>
      </c>
      <c r="E94" s="1797">
        <v>11359</v>
      </c>
      <c r="F94" s="1797">
        <v>11359</v>
      </c>
      <c r="G94" s="1747">
        <f t="shared" si="0"/>
        <v>100</v>
      </c>
      <c r="H94" s="1888">
        <v>12175</v>
      </c>
      <c r="I94" s="1768">
        <f t="shared" ref="I94" si="17">SUM(H94/F94*100)</f>
        <v>107.18373096223259</v>
      </c>
      <c r="J94" s="2278">
        <f t="shared" ref="J94" si="18">SUM(H94/E94*100)</f>
        <v>107.18373096223259</v>
      </c>
      <c r="K94" s="2276"/>
    </row>
    <row r="95" spans="1:11" ht="15" x14ac:dyDescent="0.2">
      <c r="B95" s="1959"/>
      <c r="C95" s="1896">
        <v>4110</v>
      </c>
      <c r="D95" s="1714" t="s">
        <v>42</v>
      </c>
      <c r="E95" s="1897">
        <v>64155</v>
      </c>
      <c r="F95" s="1897">
        <v>64155</v>
      </c>
      <c r="G95" s="1810">
        <f t="shared" si="0"/>
        <v>100</v>
      </c>
      <c r="H95" s="1888">
        <v>72068</v>
      </c>
      <c r="I95" s="1768">
        <f t="shared" si="15"/>
        <v>112.33419063206298</v>
      </c>
      <c r="J95" s="2278">
        <f t="shared" si="16"/>
        <v>112.33419063206298</v>
      </c>
      <c r="K95" s="2276"/>
    </row>
    <row r="96" spans="1:11" ht="30" x14ac:dyDescent="0.2">
      <c r="B96" s="1959"/>
      <c r="C96" s="1896">
        <v>4120</v>
      </c>
      <c r="D96" s="1698" t="s">
        <v>270</v>
      </c>
      <c r="E96" s="1897">
        <v>9128</v>
      </c>
      <c r="F96" s="1897">
        <v>9128</v>
      </c>
      <c r="G96" s="1810">
        <f t="shared" si="0"/>
        <v>100</v>
      </c>
      <c r="H96" s="1888">
        <v>10184</v>
      </c>
      <c r="I96" s="1768">
        <f t="shared" si="15"/>
        <v>111.56879929886065</v>
      </c>
      <c r="J96" s="2278">
        <f t="shared" si="16"/>
        <v>111.56879929886065</v>
      </c>
      <c r="K96" s="2276"/>
    </row>
    <row r="97" spans="1:11" ht="15" x14ac:dyDescent="0.2">
      <c r="B97" s="2270"/>
      <c r="C97" s="1896">
        <v>4170</v>
      </c>
      <c r="D97" s="1714" t="s">
        <v>45</v>
      </c>
      <c r="E97" s="1897">
        <v>230391</v>
      </c>
      <c r="F97" s="1897">
        <v>230391</v>
      </c>
      <c r="G97" s="1810">
        <f t="shared" si="0"/>
        <v>100</v>
      </c>
      <c r="H97" s="1888">
        <v>275380</v>
      </c>
      <c r="I97" s="1768">
        <f t="shared" si="15"/>
        <v>119.52723847719746</v>
      </c>
      <c r="J97" s="2278">
        <f t="shared" si="16"/>
        <v>119.52723847719746</v>
      </c>
      <c r="K97" s="2276"/>
    </row>
    <row r="98" spans="1:11" ht="15" x14ac:dyDescent="0.2">
      <c r="A98" s="2271"/>
      <c r="B98" s="1966"/>
      <c r="C98" s="1963">
        <v>4210</v>
      </c>
      <c r="D98" s="1807" t="s">
        <v>31</v>
      </c>
      <c r="E98" s="1964">
        <v>3500</v>
      </c>
      <c r="F98" s="1964">
        <v>3500</v>
      </c>
      <c r="G98" s="1965">
        <f t="shared" si="0"/>
        <v>100</v>
      </c>
      <c r="H98" s="1942">
        <v>3500</v>
      </c>
      <c r="I98" s="1781">
        <f t="shared" si="15"/>
        <v>100</v>
      </c>
      <c r="J98" s="2279">
        <f t="shared" si="16"/>
        <v>100</v>
      </c>
      <c r="K98" s="2280"/>
    </row>
    <row r="99" spans="1:11" ht="15" x14ac:dyDescent="0.2">
      <c r="B99" s="2270"/>
      <c r="C99" s="894">
        <v>4220</v>
      </c>
      <c r="D99" s="266" t="s">
        <v>149</v>
      </c>
      <c r="E99" s="896">
        <v>500</v>
      </c>
      <c r="F99" s="896">
        <v>500</v>
      </c>
      <c r="G99" s="229">
        <f t="shared" si="0"/>
        <v>100</v>
      </c>
      <c r="H99" s="1890">
        <v>500</v>
      </c>
      <c r="I99" s="983">
        <f t="shared" si="15"/>
        <v>100</v>
      </c>
      <c r="J99" s="2277">
        <f t="shared" si="16"/>
        <v>100</v>
      </c>
      <c r="K99" s="2276"/>
    </row>
    <row r="100" spans="1:11" ht="15" x14ac:dyDescent="0.2">
      <c r="B100" s="1959"/>
      <c r="C100" s="1896">
        <v>4280</v>
      </c>
      <c r="D100" s="1714" t="s">
        <v>31</v>
      </c>
      <c r="E100" s="1897">
        <v>860</v>
      </c>
      <c r="F100" s="1897">
        <v>860</v>
      </c>
      <c r="G100" s="1810">
        <f t="shared" si="0"/>
        <v>100</v>
      </c>
      <c r="H100" s="1888">
        <v>860</v>
      </c>
      <c r="I100" s="1768">
        <f t="shared" si="15"/>
        <v>100</v>
      </c>
      <c r="J100" s="2278">
        <f t="shared" si="16"/>
        <v>100</v>
      </c>
      <c r="K100" s="2276"/>
    </row>
    <row r="101" spans="1:11" ht="15" x14ac:dyDescent="0.2">
      <c r="B101" s="1959"/>
      <c r="C101" s="2249">
        <v>4300</v>
      </c>
      <c r="D101" s="2250" t="s">
        <v>22</v>
      </c>
      <c r="E101" s="2251">
        <v>33230</v>
      </c>
      <c r="F101" s="2251">
        <v>33230</v>
      </c>
      <c r="G101" s="2252">
        <f>SUM(F101/E101*100)</f>
        <v>100</v>
      </c>
      <c r="H101" s="2253">
        <v>34170</v>
      </c>
      <c r="I101" s="2254">
        <f>SUM(H101/F101*100)</f>
        <v>102.82876918447185</v>
      </c>
      <c r="J101" s="2281">
        <f>SUM(H101/E101*100)</f>
        <v>102.82876918447185</v>
      </c>
      <c r="K101" s="2282"/>
    </row>
    <row r="102" spans="1:11" ht="15" x14ac:dyDescent="0.2">
      <c r="B102" s="1959"/>
      <c r="C102" s="2255">
        <v>4410</v>
      </c>
      <c r="D102" s="2225" t="s">
        <v>54</v>
      </c>
      <c r="E102" s="2256">
        <v>8500</v>
      </c>
      <c r="F102" s="2256">
        <v>8500</v>
      </c>
      <c r="G102" s="2257">
        <f t="shared" si="0"/>
        <v>100</v>
      </c>
      <c r="H102" s="2258">
        <v>8500</v>
      </c>
      <c r="I102" s="2259">
        <f t="shared" si="15"/>
        <v>100</v>
      </c>
      <c r="J102" s="2283">
        <f>SUM(H102/E102*100)</f>
        <v>100</v>
      </c>
      <c r="K102" s="2284"/>
    </row>
    <row r="103" spans="1:11" ht="15" x14ac:dyDescent="0.2">
      <c r="B103" s="1959"/>
      <c r="C103" s="2255">
        <v>4440</v>
      </c>
      <c r="D103" s="2225" t="s">
        <v>55</v>
      </c>
      <c r="E103" s="2256">
        <v>6202</v>
      </c>
      <c r="F103" s="2256">
        <v>6202</v>
      </c>
      <c r="G103" s="2257">
        <f t="shared" si="0"/>
        <v>100</v>
      </c>
      <c r="H103" s="2258">
        <v>6202</v>
      </c>
      <c r="I103" s="2259">
        <f t="shared" si="15"/>
        <v>100</v>
      </c>
      <c r="J103" s="2283">
        <f>SUM(H103/E103*100)</f>
        <v>100</v>
      </c>
      <c r="K103" s="2284"/>
    </row>
    <row r="104" spans="1:11" ht="30" x14ac:dyDescent="0.2">
      <c r="B104" s="1959"/>
      <c r="C104" s="2255">
        <v>4700</v>
      </c>
      <c r="D104" s="2260" t="s">
        <v>60</v>
      </c>
      <c r="E104" s="2256">
        <v>2000</v>
      </c>
      <c r="F104" s="2256">
        <v>2000</v>
      </c>
      <c r="G104" s="2257">
        <f t="shared" si="0"/>
        <v>100</v>
      </c>
      <c r="H104" s="2258">
        <v>2000</v>
      </c>
      <c r="I104" s="2259">
        <f t="shared" si="15"/>
        <v>100</v>
      </c>
      <c r="J104" s="2283">
        <f>SUM(H104/E104*100)</f>
        <v>100</v>
      </c>
      <c r="K104" s="2284"/>
    </row>
    <row r="105" spans="1:11" ht="30" x14ac:dyDescent="0.2">
      <c r="B105" s="1966"/>
      <c r="C105" s="2261">
        <v>4710</v>
      </c>
      <c r="D105" s="2262" t="s">
        <v>297</v>
      </c>
      <c r="E105" s="2263"/>
      <c r="F105" s="2263"/>
      <c r="G105" s="2264"/>
      <c r="H105" s="2265">
        <v>6064</v>
      </c>
      <c r="I105" s="2266"/>
      <c r="J105" s="2285"/>
      <c r="K105" s="2286"/>
    </row>
    <row r="106" spans="1:11" x14ac:dyDescent="0.2">
      <c r="C106" s="9"/>
      <c r="D106" s="8"/>
      <c r="E106" s="8"/>
      <c r="F106" s="8"/>
      <c r="G106" s="8"/>
      <c r="H106" s="8"/>
      <c r="I106" s="8"/>
      <c r="J106" s="8"/>
    </row>
    <row r="107" spans="1:11" x14ac:dyDescent="0.2">
      <c r="C107" s="9"/>
      <c r="D107" s="8"/>
      <c r="E107" s="8"/>
      <c r="F107" s="8"/>
      <c r="G107" s="8"/>
      <c r="H107" s="8"/>
      <c r="I107" s="8"/>
      <c r="J107" s="8"/>
    </row>
    <row r="108" spans="1:11" x14ac:dyDescent="0.2">
      <c r="C108" s="9"/>
      <c r="D108" s="8"/>
      <c r="E108" s="8"/>
      <c r="F108" s="8"/>
      <c r="G108" s="8"/>
      <c r="H108" s="8"/>
      <c r="I108" s="8"/>
      <c r="J108" s="8"/>
    </row>
    <row r="109" spans="1:11" x14ac:dyDescent="0.2">
      <c r="C109" s="9"/>
      <c r="D109" s="8"/>
      <c r="E109" s="8"/>
      <c r="F109" s="8"/>
      <c r="G109" s="8"/>
      <c r="H109" s="8"/>
      <c r="I109" s="8"/>
      <c r="J109" s="8"/>
    </row>
    <row r="110" spans="1:11" x14ac:dyDescent="0.2">
      <c r="C110" s="9"/>
      <c r="D110" s="8"/>
      <c r="E110" s="8"/>
      <c r="F110" s="8"/>
      <c r="G110" s="8"/>
      <c r="H110" s="8"/>
      <c r="I110" s="8"/>
      <c r="J110" s="8"/>
    </row>
    <row r="111" spans="1:11" x14ac:dyDescent="0.2">
      <c r="C111" s="9"/>
      <c r="D111" s="8"/>
      <c r="E111" s="8"/>
      <c r="F111" s="8"/>
      <c r="G111" s="8"/>
      <c r="H111" s="8"/>
      <c r="I111" s="8"/>
      <c r="J111" s="8"/>
    </row>
    <row r="112" spans="1:11" x14ac:dyDescent="0.2">
      <c r="C112" s="9"/>
      <c r="D112" s="8"/>
      <c r="E112" s="8"/>
      <c r="F112" s="8"/>
      <c r="G112" s="8"/>
      <c r="H112" s="8"/>
      <c r="I112" s="8"/>
      <c r="J112" s="8"/>
    </row>
    <row r="113" spans="3:10" x14ac:dyDescent="0.2">
      <c r="C113" s="9"/>
      <c r="D113" s="8"/>
      <c r="E113" s="8"/>
      <c r="F113" s="8"/>
      <c r="G113" s="8"/>
      <c r="H113" s="8"/>
      <c r="I113" s="8"/>
      <c r="J113" s="8"/>
    </row>
  </sheetData>
  <sheetProtection selectLockedCells="1" selectUnlockedCells="1"/>
  <mergeCells count="2">
    <mergeCell ref="D6:D8"/>
    <mergeCell ref="C52:D52"/>
  </mergeCells>
  <printOptions horizontalCentered="1"/>
  <pageMargins left="0.70866141732283472" right="0.70866141732283472" top="0.98425196850393704" bottom="0.70866141732283472" header="0" footer="0"/>
  <pageSetup paperSize="9" scale="91" firstPageNumber="0" fitToHeight="0" orientation="landscape" r:id="rId1"/>
  <headerFooter alignWithMargins="0"/>
  <rowBreaks count="3" manualBreakCount="3">
    <brk id="37" max="10" man="1"/>
    <brk id="68" max="10" man="1"/>
    <brk id="98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7"/>
  <sheetViews>
    <sheetView topLeftCell="B1" zoomScale="101" zoomScaleNormal="101" workbookViewId="0">
      <selection activeCell="J35" sqref="J35"/>
    </sheetView>
  </sheetViews>
  <sheetFormatPr defaultColWidth="9.140625"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5.14062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5"/>
      <c r="J1" s="46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/>
      <c r="J2" s="46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5"/>
      <c r="J3" s="46"/>
      <c r="K3" s="43"/>
    </row>
    <row r="4" spans="1:11" ht="15" x14ac:dyDescent="0.25">
      <c r="A4" s="43"/>
      <c r="B4" s="43"/>
      <c r="C4" s="44"/>
      <c r="D4" s="85" t="s">
        <v>292</v>
      </c>
      <c r="E4" s="85"/>
      <c r="F4" s="43"/>
      <c r="G4" s="43"/>
      <c r="H4" s="43"/>
      <c r="I4" s="43"/>
      <c r="J4" s="46"/>
      <c r="K4" s="43"/>
    </row>
    <row r="5" spans="1:11" ht="15.75" thickBot="1" x14ac:dyDescent="0.3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5.75" thickBot="1" x14ac:dyDescent="0.3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6.5" thickTop="1" thickBot="1" x14ac:dyDescent="0.3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6.5" thickTop="1" thickBot="1" x14ac:dyDescent="0.3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46.5" customHeight="1" thickTop="1" x14ac:dyDescent="0.2">
      <c r="A10" s="583">
        <v>900</v>
      </c>
      <c r="B10" s="578"/>
      <c r="C10" s="578"/>
      <c r="D10" s="579" t="s">
        <v>175</v>
      </c>
      <c r="E10" s="580">
        <f>SUM(E11+E23)</f>
        <v>151987</v>
      </c>
      <c r="F10" s="580">
        <f>SUM(F11+F23)</f>
        <v>151987</v>
      </c>
      <c r="G10" s="581">
        <f>SUM(F10/E10*100)</f>
        <v>100</v>
      </c>
      <c r="H10" s="580">
        <f>SUM(H11+H23)</f>
        <v>75000</v>
      </c>
      <c r="I10" s="394">
        <f>SUM(H10/F10*100)</f>
        <v>49.346325672590417</v>
      </c>
      <c r="J10" s="394">
        <f>SUM(H10/E10*100)</f>
        <v>49.346325672590417</v>
      </c>
      <c r="K10" s="584"/>
    </row>
    <row r="11" spans="1:11" s="7" customFormat="1" ht="40.5" customHeight="1" x14ac:dyDescent="0.2">
      <c r="A11" s="585"/>
      <c r="B11" s="381">
        <v>90019</v>
      </c>
      <c r="C11" s="381"/>
      <c r="D11" s="286" t="s">
        <v>176</v>
      </c>
      <c r="E11" s="132">
        <f>SUM(E16+E22)</f>
        <v>151987</v>
      </c>
      <c r="F11" s="132">
        <f>SUM(F16+F22)</f>
        <v>151987</v>
      </c>
      <c r="G11" s="133">
        <f>SUM(F11/E11*100)</f>
        <v>100</v>
      </c>
      <c r="H11" s="132">
        <f>SUM(H16+H22)</f>
        <v>75000</v>
      </c>
      <c r="I11" s="133">
        <f>SUM(H11/F11*100)</f>
        <v>49.346325672590417</v>
      </c>
      <c r="J11" s="133">
        <f>SUM(H11/E11*100)</f>
        <v>49.346325672590417</v>
      </c>
      <c r="K11" s="201"/>
    </row>
    <row r="12" spans="1:11" s="7" customFormat="1" ht="15" hidden="1" customHeight="1" x14ac:dyDescent="0.2">
      <c r="A12" s="160"/>
      <c r="B12" s="501"/>
      <c r="C12" s="381"/>
      <c r="D12" s="286" t="s">
        <v>35</v>
      </c>
      <c r="E12" s="132">
        <f>SUM(E13:E15)</f>
        <v>0</v>
      </c>
      <c r="F12" s="132">
        <f>SUM(F13:F15)</f>
        <v>0</v>
      </c>
      <c r="G12" s="133" t="e">
        <f>SUM(F12/E12*100)</f>
        <v>#DIV/0!</v>
      </c>
      <c r="H12" s="132">
        <f>SUM(H13:H15)</f>
        <v>0</v>
      </c>
      <c r="I12" s="133" t="e">
        <f>SUM(H12/F12*100)</f>
        <v>#DIV/0!</v>
      </c>
      <c r="J12" s="133" t="e">
        <f>SUM(H12/E12*100)</f>
        <v>#DIV/0!</v>
      </c>
      <c r="K12" s="201"/>
    </row>
    <row r="13" spans="1:11" s="7" customFormat="1" ht="12.75" hidden="1" customHeight="1" x14ac:dyDescent="0.2">
      <c r="A13" s="160"/>
      <c r="B13" s="436"/>
      <c r="C13" s="443">
        <v>4270</v>
      </c>
      <c r="D13" s="582" t="s">
        <v>47</v>
      </c>
      <c r="E13" s="157"/>
      <c r="F13" s="157"/>
      <c r="G13" s="158" t="e">
        <f t="shared" ref="G13:G27" si="0">SUM(F13/E13*100)</f>
        <v>#DIV/0!</v>
      </c>
      <c r="H13" s="157"/>
      <c r="I13" s="158" t="e">
        <f t="shared" ref="I13:I24" si="1">SUM(H13/F13*100)</f>
        <v>#DIV/0!</v>
      </c>
      <c r="J13" s="158" t="e">
        <f t="shared" ref="J13:J24" si="2">SUM(H13/E13*100)</f>
        <v>#DIV/0!</v>
      </c>
      <c r="K13" s="159"/>
    </row>
    <row r="14" spans="1:11" s="7" customFormat="1" ht="12.75" hidden="1" customHeight="1" x14ac:dyDescent="0.25">
      <c r="A14" s="160"/>
      <c r="B14" s="436"/>
      <c r="C14" s="443">
        <v>6060</v>
      </c>
      <c r="D14" s="486" t="s">
        <v>62</v>
      </c>
      <c r="E14" s="157"/>
      <c r="F14" s="157"/>
      <c r="G14" s="158" t="e">
        <f t="shared" si="0"/>
        <v>#DIV/0!</v>
      </c>
      <c r="H14" s="157"/>
      <c r="I14" s="158" t="e">
        <f t="shared" si="1"/>
        <v>#DIV/0!</v>
      </c>
      <c r="J14" s="158" t="e">
        <f t="shared" si="2"/>
        <v>#DIV/0!</v>
      </c>
      <c r="K14" s="159"/>
    </row>
    <row r="15" spans="1:11" s="7" customFormat="1" ht="12.75" hidden="1" customHeight="1" x14ac:dyDescent="0.25">
      <c r="A15" s="160"/>
      <c r="B15" s="436"/>
      <c r="C15" s="443">
        <v>6069</v>
      </c>
      <c r="D15" s="486" t="s">
        <v>62</v>
      </c>
      <c r="E15" s="157"/>
      <c r="F15" s="157"/>
      <c r="G15" s="158"/>
      <c r="H15" s="157"/>
      <c r="I15" s="158"/>
      <c r="J15" s="158"/>
      <c r="K15" s="159"/>
    </row>
    <row r="16" spans="1:11" s="16" customFormat="1" ht="15" customHeight="1" x14ac:dyDescent="0.2">
      <c r="A16" s="512"/>
      <c r="B16" s="145"/>
      <c r="C16" s="449"/>
      <c r="D16" s="132" t="s">
        <v>128</v>
      </c>
      <c r="E16" s="132">
        <f>SUM(E17:E21)</f>
        <v>75000</v>
      </c>
      <c r="F16" s="132">
        <f>SUM(F17:F21)</f>
        <v>75000</v>
      </c>
      <c r="G16" s="222">
        <f t="shared" si="0"/>
        <v>100</v>
      </c>
      <c r="H16" s="132">
        <f>SUM(H17:H21)</f>
        <v>75000</v>
      </c>
      <c r="I16" s="222">
        <f t="shared" si="1"/>
        <v>100</v>
      </c>
      <c r="J16" s="222">
        <f t="shared" si="2"/>
        <v>100</v>
      </c>
      <c r="K16" s="223"/>
    </row>
    <row r="17" spans="1:11" s="16" customFormat="1" ht="77.25" customHeight="1" x14ac:dyDescent="0.2">
      <c r="A17" s="512"/>
      <c r="B17" s="145"/>
      <c r="C17" s="781">
        <v>2360</v>
      </c>
      <c r="D17" s="782" t="s">
        <v>67</v>
      </c>
      <c r="E17" s="777">
        <v>5000</v>
      </c>
      <c r="F17" s="777">
        <v>5000</v>
      </c>
      <c r="G17" s="775">
        <f t="shared" si="0"/>
        <v>100</v>
      </c>
      <c r="H17" s="777">
        <v>5000</v>
      </c>
      <c r="I17" s="775">
        <f t="shared" si="1"/>
        <v>100</v>
      </c>
      <c r="J17" s="775">
        <f t="shared" si="2"/>
        <v>100</v>
      </c>
      <c r="K17" s="803"/>
    </row>
    <row r="18" spans="1:11" s="16" customFormat="1" ht="15" customHeight="1" x14ac:dyDescent="0.2">
      <c r="A18" s="512"/>
      <c r="B18" s="145"/>
      <c r="C18" s="252" t="s">
        <v>210</v>
      </c>
      <c r="D18" s="336" t="s">
        <v>209</v>
      </c>
      <c r="E18" s="170">
        <v>5000</v>
      </c>
      <c r="F18" s="170">
        <v>5000</v>
      </c>
      <c r="G18" s="396">
        <f t="shared" si="0"/>
        <v>100</v>
      </c>
      <c r="H18" s="170">
        <v>5000</v>
      </c>
      <c r="I18" s="396">
        <f>SUM(H18/F18*100)</f>
        <v>100</v>
      </c>
      <c r="J18" s="396">
        <f>SUM(H18/E18*100)</f>
        <v>100</v>
      </c>
      <c r="K18" s="517"/>
    </row>
    <row r="19" spans="1:11" s="16" customFormat="1" ht="12.75" customHeight="1" x14ac:dyDescent="0.2">
      <c r="A19" s="512"/>
      <c r="B19" s="145"/>
      <c r="C19" s="252">
        <v>4210</v>
      </c>
      <c r="D19" s="237" t="s">
        <v>31</v>
      </c>
      <c r="E19" s="170">
        <v>30000</v>
      </c>
      <c r="F19" s="170">
        <v>30000</v>
      </c>
      <c r="G19" s="396">
        <f t="shared" si="0"/>
        <v>100</v>
      </c>
      <c r="H19" s="170">
        <v>9000</v>
      </c>
      <c r="I19" s="396">
        <f t="shared" si="1"/>
        <v>30</v>
      </c>
      <c r="J19" s="396">
        <f t="shared" si="2"/>
        <v>30</v>
      </c>
      <c r="K19" s="517"/>
    </row>
    <row r="20" spans="1:11" s="16" customFormat="1" ht="12.75" customHeight="1" x14ac:dyDescent="0.2">
      <c r="A20" s="512"/>
      <c r="B20" s="145"/>
      <c r="C20" s="252">
        <v>4300</v>
      </c>
      <c r="D20" s="233" t="s">
        <v>22</v>
      </c>
      <c r="E20" s="170">
        <v>31000</v>
      </c>
      <c r="F20" s="170">
        <v>31000</v>
      </c>
      <c r="G20" s="396">
        <f t="shared" si="0"/>
        <v>100</v>
      </c>
      <c r="H20" s="170">
        <v>53000</v>
      </c>
      <c r="I20" s="396">
        <f t="shared" si="1"/>
        <v>170.96774193548387</v>
      </c>
      <c r="J20" s="396">
        <f t="shared" si="2"/>
        <v>170.96774193548387</v>
      </c>
      <c r="K20" s="517"/>
    </row>
    <row r="21" spans="1:11" s="16" customFormat="1" ht="31.5" customHeight="1" x14ac:dyDescent="0.2">
      <c r="A21" s="512"/>
      <c r="B21" s="145"/>
      <c r="C21" s="252">
        <v>4700</v>
      </c>
      <c r="D21" s="169" t="s">
        <v>60</v>
      </c>
      <c r="E21" s="170">
        <v>4000</v>
      </c>
      <c r="F21" s="170">
        <v>4000</v>
      </c>
      <c r="G21" s="396">
        <f t="shared" si="0"/>
        <v>100</v>
      </c>
      <c r="H21" s="170">
        <v>3000</v>
      </c>
      <c r="I21" s="396">
        <f t="shared" si="1"/>
        <v>75</v>
      </c>
      <c r="J21" s="396">
        <f t="shared" si="2"/>
        <v>75</v>
      </c>
      <c r="K21" s="517"/>
    </row>
    <row r="22" spans="1:11" s="16" customFormat="1" ht="35.25" customHeight="1" x14ac:dyDescent="0.25">
      <c r="A22" s="853"/>
      <c r="B22" s="1065"/>
      <c r="C22" s="807">
        <v>6060</v>
      </c>
      <c r="D22" s="492" t="s">
        <v>261</v>
      </c>
      <c r="E22" s="496">
        <v>76987</v>
      </c>
      <c r="F22" s="496">
        <v>76987</v>
      </c>
      <c r="G22" s="460">
        <f t="shared" si="0"/>
        <v>100</v>
      </c>
      <c r="H22" s="496"/>
      <c r="I22" s="460">
        <f t="shared" ref="I22" si="3">SUM(H22/F22*100)</f>
        <v>0</v>
      </c>
      <c r="J22" s="460">
        <f t="shared" ref="J22" si="4">SUM(H22/E22*100)</f>
        <v>0</v>
      </c>
      <c r="K22" s="1066"/>
    </row>
    <row r="23" spans="1:11" s="16" customFormat="1" ht="15" hidden="1" customHeight="1" x14ac:dyDescent="0.2">
      <c r="A23" s="512"/>
      <c r="B23" s="1246">
        <v>90095</v>
      </c>
      <c r="C23" s="1247"/>
      <c r="D23" s="1160" t="s">
        <v>65</v>
      </c>
      <c r="E23" s="1160">
        <f>SUM(E24+E25)</f>
        <v>0</v>
      </c>
      <c r="F23" s="1160">
        <f>SUM(F24+F25)</f>
        <v>0</v>
      </c>
      <c r="G23" s="1160" t="e">
        <f t="shared" si="0"/>
        <v>#DIV/0!</v>
      </c>
      <c r="H23" s="1160">
        <f>SUM(H24+H25)</f>
        <v>0</v>
      </c>
      <c r="I23" s="1248" t="e">
        <f>SUM(H23/F23*100)</f>
        <v>#DIV/0!</v>
      </c>
      <c r="J23" s="1248" t="e">
        <f>SUM(H23/E23*100)</f>
        <v>#DIV/0!</v>
      </c>
      <c r="K23" s="1249"/>
    </row>
    <row r="24" spans="1:11" s="16" customFormat="1" ht="66" hidden="1" customHeight="1" x14ac:dyDescent="0.2">
      <c r="A24" s="853"/>
      <c r="B24" s="899"/>
      <c r="C24" s="467">
        <v>2710</v>
      </c>
      <c r="D24" s="468" t="s">
        <v>92</v>
      </c>
      <c r="E24" s="711"/>
      <c r="F24" s="711"/>
      <c r="G24" s="882" t="e">
        <f t="shared" si="0"/>
        <v>#DIV/0!</v>
      </c>
      <c r="H24" s="711"/>
      <c r="I24" s="882" t="e">
        <f t="shared" si="1"/>
        <v>#DIV/0!</v>
      </c>
      <c r="J24" s="882" t="e">
        <f t="shared" si="2"/>
        <v>#DIV/0!</v>
      </c>
      <c r="K24" s="900"/>
    </row>
    <row r="25" spans="1:11" s="16" customFormat="1" ht="18.75" hidden="1" customHeight="1" x14ac:dyDescent="0.2">
      <c r="A25" s="512"/>
      <c r="B25" s="224"/>
      <c r="C25" s="897"/>
      <c r="D25" s="465" t="s">
        <v>128</v>
      </c>
      <c r="E25" s="194">
        <f>SUM(E26:E27)</f>
        <v>0</v>
      </c>
      <c r="F25" s="194">
        <f>SUM(F26:F27)</f>
        <v>0</v>
      </c>
      <c r="G25" s="194" t="e">
        <f t="shared" si="0"/>
        <v>#DIV/0!</v>
      </c>
      <c r="H25" s="194">
        <f>SUM(H26:H27)</f>
        <v>0</v>
      </c>
      <c r="I25" s="881" t="e">
        <f>SUM(H25/F25*100)</f>
        <v>#DIV/0!</v>
      </c>
      <c r="J25" s="881" t="e">
        <f>SUM(H25/E25*100)</f>
        <v>#DIV/0!</v>
      </c>
      <c r="K25" s="898"/>
    </row>
    <row r="26" spans="1:11" ht="30" hidden="1" x14ac:dyDescent="0.25">
      <c r="A26" s="188"/>
      <c r="B26" s="189"/>
      <c r="C26" s="774">
        <v>6067</v>
      </c>
      <c r="D26" s="857" t="s">
        <v>62</v>
      </c>
      <c r="E26" s="777"/>
      <c r="F26" s="777"/>
      <c r="G26" s="775" t="e">
        <f t="shared" si="0"/>
        <v>#DIV/0!</v>
      </c>
      <c r="H26" s="777"/>
      <c r="I26" s="775"/>
      <c r="J26" s="775"/>
      <c r="K26" s="803"/>
    </row>
    <row r="27" spans="1:11" ht="30.75" hidden="1" thickBot="1" x14ac:dyDescent="0.3">
      <c r="A27" s="218"/>
      <c r="B27" s="238"/>
      <c r="C27" s="117">
        <v>6069</v>
      </c>
      <c r="D27" s="239" t="s">
        <v>62</v>
      </c>
      <c r="E27" s="121"/>
      <c r="F27" s="121"/>
      <c r="G27" s="214" t="e">
        <f t="shared" si="0"/>
        <v>#DIV/0!</v>
      </c>
      <c r="H27" s="121"/>
      <c r="I27" s="214"/>
      <c r="J27" s="214"/>
      <c r="K27" s="876"/>
    </row>
  </sheetData>
  <sheetProtection selectLockedCells="1" selectUnlockedCells="1"/>
  <mergeCells count="1">
    <mergeCell ref="D6:D8"/>
  </mergeCells>
  <phoneticPr fontId="8" type="noConversion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6"/>
  <sheetViews>
    <sheetView zoomScale="99" zoomScaleNormal="99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H13" sqref="H13"/>
    </sheetView>
  </sheetViews>
  <sheetFormatPr defaultColWidth="9.140625" defaultRowHeight="12.75" x14ac:dyDescent="0.2"/>
  <cols>
    <col min="1" max="1" width="5.28515625" style="1" customWidth="1"/>
    <col min="2" max="2" width="7.5703125" style="1" customWidth="1"/>
    <col min="3" max="3" width="7.1406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5"/>
      <c r="J1" s="46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/>
      <c r="J2" s="46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5"/>
      <c r="J3" s="46"/>
      <c r="K3" s="43"/>
    </row>
    <row r="4" spans="1:11" ht="15" x14ac:dyDescent="0.25">
      <c r="A4" s="43"/>
      <c r="B4" s="43"/>
      <c r="C4" s="44"/>
      <c r="D4" s="85" t="s">
        <v>293</v>
      </c>
      <c r="E4" s="85"/>
      <c r="F4" s="43"/>
      <c r="G4" s="43"/>
      <c r="H4" s="43"/>
      <c r="I4" s="43"/>
      <c r="J4" s="46"/>
      <c r="K4" s="43"/>
    </row>
    <row r="5" spans="1:11" ht="15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5" x14ac:dyDescent="0.25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5" x14ac:dyDescent="0.25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5" x14ac:dyDescent="0.25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31.5" customHeight="1" thickTop="1" thickBot="1" x14ac:dyDescent="0.25">
      <c r="A10" s="242">
        <v>921</v>
      </c>
      <c r="B10" s="243"/>
      <c r="C10" s="243"/>
      <c r="D10" s="319" t="s">
        <v>177</v>
      </c>
      <c r="E10" s="746">
        <f>SUM(E11+E13)</f>
        <v>66000</v>
      </c>
      <c r="F10" s="586">
        <f>SUM(F11+F13)</f>
        <v>66000</v>
      </c>
      <c r="G10" s="82">
        <f t="shared" ref="G10:G26" si="0">SUM(F10/E10*100)</f>
        <v>100</v>
      </c>
      <c r="H10" s="356">
        <f>SUM(H11+H13)</f>
        <v>77000</v>
      </c>
      <c r="I10" s="41">
        <f t="shared" ref="I10:I23" si="1">SUM(H10/F10*100)</f>
        <v>116.66666666666667</v>
      </c>
      <c r="J10" s="41">
        <f t="shared" ref="J10:J23" si="2">SUM(H10/E10*100)</f>
        <v>116.66666666666667</v>
      </c>
      <c r="K10" s="264"/>
    </row>
    <row r="11" spans="1:11" s="7" customFormat="1" ht="15" customHeight="1" x14ac:dyDescent="0.2">
      <c r="A11" s="160"/>
      <c r="B11" s="490">
        <v>92116</v>
      </c>
      <c r="C11" s="490"/>
      <c r="D11" s="199" t="s">
        <v>178</v>
      </c>
      <c r="E11" s="401">
        <f>SUM(E12)</f>
        <v>16000</v>
      </c>
      <c r="F11" s="194">
        <f>SUM(F12)</f>
        <v>16000</v>
      </c>
      <c r="G11" s="195">
        <f t="shared" si="0"/>
        <v>100</v>
      </c>
      <c r="H11" s="194">
        <f>SUM(H12)</f>
        <v>17000</v>
      </c>
      <c r="I11" s="195">
        <f t="shared" si="1"/>
        <v>106.25</v>
      </c>
      <c r="J11" s="195">
        <f t="shared" si="2"/>
        <v>106.25</v>
      </c>
      <c r="K11" s="197"/>
    </row>
    <row r="12" spans="1:11" s="7" customFormat="1" ht="63.75" customHeight="1" x14ac:dyDescent="0.2">
      <c r="A12" s="160"/>
      <c r="B12" s="436"/>
      <c r="C12" s="436">
        <v>2310</v>
      </c>
      <c r="D12" s="142" t="s">
        <v>138</v>
      </c>
      <c r="E12" s="403">
        <v>16000</v>
      </c>
      <c r="F12" s="403">
        <v>16000</v>
      </c>
      <c r="G12" s="146">
        <f t="shared" si="0"/>
        <v>100</v>
      </c>
      <c r="H12" s="145">
        <v>17000</v>
      </c>
      <c r="I12" s="146">
        <f t="shared" si="1"/>
        <v>106.25</v>
      </c>
      <c r="J12" s="146">
        <f t="shared" si="2"/>
        <v>106.25</v>
      </c>
      <c r="K12" s="148"/>
    </row>
    <row r="13" spans="1:11" s="6" customFormat="1" ht="15" customHeight="1" x14ac:dyDescent="0.2">
      <c r="A13" s="137"/>
      <c r="B13" s="381">
        <v>92195</v>
      </c>
      <c r="C13" s="381"/>
      <c r="D13" s="106" t="s">
        <v>65</v>
      </c>
      <c r="E13" s="222">
        <f>SUM(E14+E15+E18)</f>
        <v>50000</v>
      </c>
      <c r="F13" s="132">
        <f>SUM(F14+F15+F18)</f>
        <v>50000</v>
      </c>
      <c r="G13" s="133">
        <f t="shared" si="0"/>
        <v>100</v>
      </c>
      <c r="H13" s="132">
        <f>SUM(H14+H15+H18)</f>
        <v>60000</v>
      </c>
      <c r="I13" s="133">
        <f t="shared" si="1"/>
        <v>120</v>
      </c>
      <c r="J13" s="133">
        <f t="shared" si="2"/>
        <v>120</v>
      </c>
      <c r="K13" s="201"/>
    </row>
    <row r="14" spans="1:11" s="6" customFormat="1" ht="64.5" hidden="1" customHeight="1" x14ac:dyDescent="0.2">
      <c r="A14" s="137"/>
      <c r="B14" s="351"/>
      <c r="C14" s="451">
        <v>2329</v>
      </c>
      <c r="D14" s="442" t="s">
        <v>155</v>
      </c>
      <c r="E14" s="217"/>
      <c r="F14" s="111"/>
      <c r="G14" s="112" t="e">
        <f t="shared" si="0"/>
        <v>#DIV/0!</v>
      </c>
      <c r="H14" s="111"/>
      <c r="I14" s="709" t="e">
        <f t="shared" si="1"/>
        <v>#DIV/0!</v>
      </c>
      <c r="J14" s="709" t="e">
        <f t="shared" si="2"/>
        <v>#DIV/0!</v>
      </c>
      <c r="K14" s="710"/>
    </row>
    <row r="15" spans="1:11" s="6" customFormat="1" ht="78.75" customHeight="1" x14ac:dyDescent="0.2">
      <c r="A15" s="701"/>
      <c r="B15" s="1087"/>
      <c r="C15" s="708" t="s">
        <v>66</v>
      </c>
      <c r="D15" s="1088" t="s">
        <v>67</v>
      </c>
      <c r="E15" s="1089">
        <v>50000</v>
      </c>
      <c r="F15" s="1089">
        <v>50000</v>
      </c>
      <c r="G15" s="1078">
        <f t="shared" si="0"/>
        <v>100</v>
      </c>
      <c r="H15" s="1065">
        <v>60000</v>
      </c>
      <c r="I15" s="1078">
        <f t="shared" si="1"/>
        <v>120</v>
      </c>
      <c r="J15" s="1078">
        <f t="shared" si="2"/>
        <v>120</v>
      </c>
      <c r="K15" s="1079"/>
    </row>
    <row r="16" spans="1:11" s="16" customFormat="1" ht="15" hidden="1" customHeight="1" x14ac:dyDescent="0.2">
      <c r="A16" s="512"/>
      <c r="B16" s="145"/>
      <c r="C16" s="1085">
        <v>4307</v>
      </c>
      <c r="D16" s="712" t="s">
        <v>22</v>
      </c>
      <c r="E16" s="287"/>
      <c r="F16" s="287"/>
      <c r="G16" s="400" t="e">
        <f t="shared" si="0"/>
        <v>#DIV/0!</v>
      </c>
      <c r="H16" s="287"/>
      <c r="I16" s="400" t="e">
        <f t="shared" si="1"/>
        <v>#DIV/0!</v>
      </c>
      <c r="J16" s="400" t="e">
        <f t="shared" si="2"/>
        <v>#DIV/0!</v>
      </c>
      <c r="K16" s="1086"/>
    </row>
    <row r="17" spans="1:11" s="16" customFormat="1" ht="15" hidden="1" customHeight="1" x14ac:dyDescent="0.2">
      <c r="A17" s="512"/>
      <c r="B17" s="145"/>
      <c r="C17" s="406" t="s">
        <v>187</v>
      </c>
      <c r="D17" s="587" t="s">
        <v>22</v>
      </c>
      <c r="E17" s="145"/>
      <c r="F17" s="145"/>
      <c r="G17" s="403" t="e">
        <f t="shared" si="0"/>
        <v>#DIV/0!</v>
      </c>
      <c r="H17" s="145"/>
      <c r="I17" s="403" t="e">
        <f t="shared" si="1"/>
        <v>#DIV/0!</v>
      </c>
      <c r="J17" s="403" t="e">
        <f t="shared" si="2"/>
        <v>#DIV/0!</v>
      </c>
      <c r="K17" s="588"/>
    </row>
    <row r="18" spans="1:11" s="16" customFormat="1" ht="15" hidden="1" customHeight="1" x14ac:dyDescent="0.2">
      <c r="A18" s="589"/>
      <c r="B18" s="524"/>
      <c r="C18" s="590"/>
      <c r="D18" s="598" t="s">
        <v>133</v>
      </c>
      <c r="E18" s="600">
        <f>SUM(E19:E26)</f>
        <v>0</v>
      </c>
      <c r="F18" s="599">
        <f>SUM(F19:F26)</f>
        <v>0</v>
      </c>
      <c r="G18" s="600" t="e">
        <f t="shared" si="0"/>
        <v>#DIV/0!</v>
      </c>
      <c r="H18" s="713">
        <f>SUM(H19:H26)</f>
        <v>0</v>
      </c>
      <c r="I18" s="714" t="e">
        <f t="shared" si="1"/>
        <v>#DIV/0!</v>
      </c>
      <c r="J18" s="714" t="e">
        <f t="shared" si="2"/>
        <v>#DIV/0!</v>
      </c>
      <c r="K18" s="715"/>
    </row>
    <row r="19" spans="1:11" s="16" customFormat="1" ht="15" hidden="1" customHeight="1" x14ac:dyDescent="0.25">
      <c r="A19" s="589"/>
      <c r="B19" s="524"/>
      <c r="C19" s="737">
        <v>4010</v>
      </c>
      <c r="D19" s="738" t="s">
        <v>39</v>
      </c>
      <c r="E19" s="739"/>
      <c r="F19" s="739"/>
      <c r="G19" s="739" t="e">
        <f t="shared" si="0"/>
        <v>#DIV/0!</v>
      </c>
      <c r="H19" s="740"/>
      <c r="I19" s="741" t="e">
        <f t="shared" si="1"/>
        <v>#DIV/0!</v>
      </c>
      <c r="J19" s="741" t="e">
        <f t="shared" si="2"/>
        <v>#DIV/0!</v>
      </c>
      <c r="K19" s="742"/>
    </row>
    <row r="20" spans="1:11" s="16" customFormat="1" ht="15" hidden="1" customHeight="1" x14ac:dyDescent="0.25">
      <c r="A20" s="589"/>
      <c r="B20" s="524"/>
      <c r="C20" s="591">
        <v>4110</v>
      </c>
      <c r="D20" s="743" t="s">
        <v>42</v>
      </c>
      <c r="E20" s="593"/>
      <c r="F20" s="593"/>
      <c r="G20" s="593" t="e">
        <f t="shared" si="0"/>
        <v>#DIV/0!</v>
      </c>
      <c r="H20" s="716"/>
      <c r="I20" s="717" t="e">
        <f t="shared" si="1"/>
        <v>#DIV/0!</v>
      </c>
      <c r="J20" s="717" t="e">
        <f t="shared" si="2"/>
        <v>#DIV/0!</v>
      </c>
      <c r="K20" s="718"/>
    </row>
    <row r="21" spans="1:11" ht="15" hidden="1" x14ac:dyDescent="0.25">
      <c r="A21" s="594"/>
      <c r="B21" s="519"/>
      <c r="C21" s="591">
        <v>4120</v>
      </c>
      <c r="D21" s="743" t="s">
        <v>43</v>
      </c>
      <c r="E21" s="595"/>
      <c r="F21" s="595"/>
      <c r="G21" s="595" t="e">
        <f t="shared" si="0"/>
        <v>#DIV/0!</v>
      </c>
      <c r="H21" s="719"/>
      <c r="I21" s="720" t="e">
        <f t="shared" si="1"/>
        <v>#DIV/0!</v>
      </c>
      <c r="J21" s="720" t="e">
        <f t="shared" si="2"/>
        <v>#DIV/0!</v>
      </c>
      <c r="K21" s="721"/>
    </row>
    <row r="22" spans="1:11" ht="15" hidden="1" x14ac:dyDescent="0.25">
      <c r="A22" s="594"/>
      <c r="B22" s="519"/>
      <c r="C22" s="591" t="s">
        <v>205</v>
      </c>
      <c r="D22" s="743" t="s">
        <v>190</v>
      </c>
      <c r="E22" s="595"/>
      <c r="F22" s="595"/>
      <c r="G22" s="595" t="e">
        <f t="shared" si="0"/>
        <v>#DIV/0!</v>
      </c>
      <c r="H22" s="719"/>
      <c r="I22" s="720"/>
      <c r="J22" s="720"/>
      <c r="K22" s="721"/>
    </row>
    <row r="23" spans="1:11" ht="15" hidden="1" x14ac:dyDescent="0.25">
      <c r="A23" s="594"/>
      <c r="B23" s="519"/>
      <c r="C23" s="591">
        <v>4210</v>
      </c>
      <c r="D23" s="743" t="s">
        <v>31</v>
      </c>
      <c r="E23" s="595"/>
      <c r="F23" s="595"/>
      <c r="G23" s="595" t="e">
        <f t="shared" si="0"/>
        <v>#DIV/0!</v>
      </c>
      <c r="H23" s="719"/>
      <c r="I23" s="720" t="e">
        <f t="shared" si="1"/>
        <v>#DIV/0!</v>
      </c>
      <c r="J23" s="720" t="e">
        <f t="shared" si="2"/>
        <v>#DIV/0!</v>
      </c>
      <c r="K23" s="721"/>
    </row>
    <row r="24" spans="1:11" ht="15" hidden="1" x14ac:dyDescent="0.25">
      <c r="A24" s="594"/>
      <c r="B24" s="519"/>
      <c r="C24" s="591">
        <v>4300</v>
      </c>
      <c r="D24" s="744" t="s">
        <v>22</v>
      </c>
      <c r="E24" s="595"/>
      <c r="F24" s="595"/>
      <c r="G24" s="595" t="e">
        <f>SUM(F24/E24*100)</f>
        <v>#DIV/0!</v>
      </c>
      <c r="H24" s="719"/>
      <c r="I24" s="720" t="e">
        <f>SUM(H24/F24*100)</f>
        <v>#DIV/0!</v>
      </c>
      <c r="J24" s="720" t="e">
        <f>SUM(H24/E24*100)</f>
        <v>#DIV/0!</v>
      </c>
      <c r="K24" s="721"/>
    </row>
    <row r="25" spans="1:11" ht="15" hidden="1" x14ac:dyDescent="0.25">
      <c r="A25" s="594"/>
      <c r="B25" s="519"/>
      <c r="C25" s="591" t="s">
        <v>53</v>
      </c>
      <c r="D25" s="745" t="s">
        <v>200</v>
      </c>
      <c r="E25" s="595"/>
      <c r="F25" s="595"/>
      <c r="G25" s="595" t="e">
        <f>SUM(F25/E25*100)</f>
        <v>#DIV/0!</v>
      </c>
      <c r="H25" s="719"/>
      <c r="I25" s="720"/>
      <c r="J25" s="720" t="e">
        <f>SUM(H25/E25*100)</f>
        <v>#DIV/0!</v>
      </c>
      <c r="K25" s="721"/>
    </row>
    <row r="26" spans="1:11" ht="15.75" hidden="1" thickBot="1" x14ac:dyDescent="0.3">
      <c r="A26" s="596"/>
      <c r="B26" s="530"/>
      <c r="C26" s="484" t="s">
        <v>211</v>
      </c>
      <c r="D26" s="485" t="s">
        <v>212</v>
      </c>
      <c r="E26" s="597"/>
      <c r="F26" s="597"/>
      <c r="G26" s="597" t="e">
        <f t="shared" si="0"/>
        <v>#DIV/0!</v>
      </c>
      <c r="H26" s="722"/>
      <c r="I26" s="723"/>
      <c r="J26" s="723" t="e">
        <f>SUM(H26/E26*100)</f>
        <v>#DIV/0!</v>
      </c>
      <c r="K26" s="724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zoomScale="115" zoomScaleNormal="11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24" sqref="J24"/>
    </sheetView>
  </sheetViews>
  <sheetFormatPr defaultColWidth="9.140625" defaultRowHeight="12.75" x14ac:dyDescent="0.2"/>
  <cols>
    <col min="1" max="1" width="5.28515625" style="1" customWidth="1"/>
    <col min="2" max="2" width="7.285156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140625" style="1"/>
    <col min="8" max="8" width="14.7109375" style="1" customWidth="1"/>
    <col min="9" max="10" width="9.140625" style="1"/>
    <col min="11" max="11" width="8.7109375" style="1" customWidth="1"/>
    <col min="12" max="16384" width="9.140625" style="1"/>
  </cols>
  <sheetData>
    <row r="1" spans="1:13" ht="15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3" ht="15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3" ht="15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3" ht="14.25" x14ac:dyDescent="0.2">
      <c r="A4" s="47"/>
      <c r="B4" s="47"/>
      <c r="C4" s="47"/>
      <c r="D4" s="49" t="s">
        <v>276</v>
      </c>
      <c r="E4" s="47"/>
      <c r="F4" s="47"/>
      <c r="G4" s="47"/>
      <c r="H4" s="47"/>
      <c r="I4" s="47"/>
      <c r="J4" s="47"/>
      <c r="K4" s="47"/>
    </row>
    <row r="5" spans="1:13" ht="15" x14ac:dyDescent="0.25">
      <c r="A5" s="43"/>
      <c r="B5" s="43"/>
      <c r="C5" s="44"/>
      <c r="D5" s="85"/>
      <c r="E5" s="85"/>
      <c r="F5" s="43"/>
      <c r="G5" s="43"/>
      <c r="H5" s="43"/>
      <c r="I5" s="43"/>
      <c r="J5" s="46"/>
      <c r="K5" s="46"/>
    </row>
    <row r="6" spans="1:13" ht="15" x14ac:dyDescent="0.25">
      <c r="A6" s="43"/>
      <c r="B6" s="43"/>
      <c r="C6" s="50"/>
      <c r="D6" s="43"/>
      <c r="E6" s="43"/>
      <c r="F6" s="43"/>
      <c r="G6" s="43"/>
      <c r="H6" s="43"/>
      <c r="I6" s="43"/>
      <c r="J6" s="43"/>
      <c r="K6" s="43"/>
    </row>
    <row r="7" spans="1:13" ht="15" x14ac:dyDescent="0.25">
      <c r="A7" s="51"/>
      <c r="B7" s="86"/>
      <c r="C7" s="53"/>
      <c r="D7" s="2339" t="s">
        <v>1</v>
      </c>
      <c r="E7" s="54" t="s">
        <v>2</v>
      </c>
      <c r="F7" s="55" t="s">
        <v>3</v>
      </c>
      <c r="G7" s="55" t="s">
        <v>4</v>
      </c>
      <c r="H7" s="55" t="s">
        <v>5</v>
      </c>
      <c r="I7" s="55" t="s">
        <v>4</v>
      </c>
      <c r="J7" s="55" t="s">
        <v>4</v>
      </c>
      <c r="K7" s="56"/>
    </row>
    <row r="8" spans="1:13" ht="15" x14ac:dyDescent="0.25">
      <c r="A8" s="57" t="s">
        <v>6</v>
      </c>
      <c r="B8" s="59" t="s">
        <v>7</v>
      </c>
      <c r="C8" s="59" t="s">
        <v>8</v>
      </c>
      <c r="D8" s="2339"/>
      <c r="E8" s="60" t="s">
        <v>9</v>
      </c>
      <c r="F8" s="61" t="s">
        <v>10</v>
      </c>
      <c r="G8" s="62" t="s">
        <v>11</v>
      </c>
      <c r="H8" s="61" t="s">
        <v>12</v>
      </c>
      <c r="I8" s="62" t="s">
        <v>13</v>
      </c>
      <c r="J8" s="62" t="s">
        <v>14</v>
      </c>
      <c r="K8" s="63" t="s">
        <v>15</v>
      </c>
    </row>
    <row r="9" spans="1:13" ht="15" x14ac:dyDescent="0.25">
      <c r="A9" s="57"/>
      <c r="B9" s="59"/>
      <c r="C9" s="59"/>
      <c r="D9" s="2339"/>
      <c r="E9" s="60" t="s">
        <v>263</v>
      </c>
      <c r="F9" s="61" t="s">
        <v>274</v>
      </c>
      <c r="G9" s="61" t="s">
        <v>16</v>
      </c>
      <c r="H9" s="61" t="s">
        <v>275</v>
      </c>
      <c r="I9" s="61" t="s">
        <v>16</v>
      </c>
      <c r="J9" s="61" t="s">
        <v>16</v>
      </c>
      <c r="K9" s="64"/>
    </row>
    <row r="10" spans="1:13" s="4" customFormat="1" ht="10.5" customHeight="1" thickTop="1" thickBot="1" x14ac:dyDescent="0.25">
      <c r="A10" s="65">
        <v>1</v>
      </c>
      <c r="B10" s="67">
        <v>2</v>
      </c>
      <c r="C10" s="67">
        <v>3</v>
      </c>
      <c r="D10" s="67">
        <v>4</v>
      </c>
      <c r="E10" s="68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9">
        <v>11</v>
      </c>
    </row>
    <row r="11" spans="1:13" s="5" customFormat="1" ht="26.25" customHeight="1" thickTop="1" thickBot="1" x14ac:dyDescent="0.25">
      <c r="A11" s="80" t="s">
        <v>23</v>
      </c>
      <c r="B11" s="87"/>
      <c r="C11" s="81"/>
      <c r="D11" s="81" t="s">
        <v>24</v>
      </c>
      <c r="E11" s="37">
        <f>SUM(E12+E15)</f>
        <v>253800</v>
      </c>
      <c r="F11" s="37">
        <f>SUM(F12+F15)</f>
        <v>253800</v>
      </c>
      <c r="G11" s="82">
        <f t="shared" ref="G11:G17" si="0">SUM(F11/E11*100)</f>
        <v>100</v>
      </c>
      <c r="H11" s="40">
        <f>SUM(H12+H15)</f>
        <v>258700</v>
      </c>
      <c r="I11" s="41">
        <f t="shared" ref="I11:I17" si="1">SUM(H11/F11*100)</f>
        <v>101.93065405831364</v>
      </c>
      <c r="J11" s="83">
        <f t="shared" ref="J11:J17" si="2">SUM(H11/E11*100)</f>
        <v>101.93065405831364</v>
      </c>
      <c r="K11" s="42"/>
    </row>
    <row r="12" spans="1:13" s="5" customFormat="1" ht="15" customHeight="1" x14ac:dyDescent="0.2">
      <c r="A12" s="71"/>
      <c r="B12" s="125" t="s">
        <v>25</v>
      </c>
      <c r="C12" s="84"/>
      <c r="D12" s="88" t="s">
        <v>26</v>
      </c>
      <c r="E12" s="74">
        <f>SUM(E13:E14)</f>
        <v>188300</v>
      </c>
      <c r="F12" s="74">
        <f>SUM(F13:F14)</f>
        <v>188300</v>
      </c>
      <c r="G12" s="75">
        <f t="shared" si="0"/>
        <v>100</v>
      </c>
      <c r="H12" s="126">
        <f>SUM(H13:H14)</f>
        <v>190700</v>
      </c>
      <c r="I12" s="78">
        <f t="shared" si="1"/>
        <v>101.27456186935741</v>
      </c>
      <c r="J12" s="127">
        <f t="shared" si="2"/>
        <v>101.27456186935741</v>
      </c>
      <c r="K12" s="79"/>
    </row>
    <row r="13" spans="1:13" s="5" customFormat="1" ht="12.75" customHeight="1" x14ac:dyDescent="0.25">
      <c r="A13" s="89"/>
      <c r="B13" s="90"/>
      <c r="C13" s="91">
        <v>3030</v>
      </c>
      <c r="D13" s="92" t="s">
        <v>27</v>
      </c>
      <c r="E13" s="93">
        <v>177300</v>
      </c>
      <c r="F13" s="93">
        <v>177300</v>
      </c>
      <c r="G13" s="94">
        <f t="shared" si="0"/>
        <v>100</v>
      </c>
      <c r="H13" s="95">
        <v>180200</v>
      </c>
      <c r="I13" s="96">
        <f t="shared" si="1"/>
        <v>101.63564579808235</v>
      </c>
      <c r="J13" s="97">
        <f t="shared" si="2"/>
        <v>101.63564579808235</v>
      </c>
      <c r="K13" s="98"/>
      <c r="L13" s="10"/>
      <c r="M13" s="10"/>
    </row>
    <row r="14" spans="1:13" s="5" customFormat="1" ht="12.75" customHeight="1" x14ac:dyDescent="0.25">
      <c r="A14" s="89"/>
      <c r="B14" s="90"/>
      <c r="C14" s="99">
        <v>4300</v>
      </c>
      <c r="D14" s="100" t="s">
        <v>22</v>
      </c>
      <c r="E14" s="101">
        <v>11000</v>
      </c>
      <c r="F14" s="101">
        <v>11000</v>
      </c>
      <c r="G14" s="102">
        <f t="shared" si="0"/>
        <v>100</v>
      </c>
      <c r="H14" s="103">
        <v>10500</v>
      </c>
      <c r="I14" s="104">
        <f t="shared" si="1"/>
        <v>95.454545454545453</v>
      </c>
      <c r="J14" s="104">
        <f t="shared" si="2"/>
        <v>95.454545454545453</v>
      </c>
      <c r="K14" s="105"/>
      <c r="L14" s="10"/>
      <c r="M14" s="10"/>
    </row>
    <row r="15" spans="1:13" s="6" customFormat="1" ht="15" customHeight="1" x14ac:dyDescent="0.2">
      <c r="A15" s="80"/>
      <c r="B15" s="128" t="s">
        <v>28</v>
      </c>
      <c r="C15" s="129"/>
      <c r="D15" s="106" t="s">
        <v>29</v>
      </c>
      <c r="E15" s="130">
        <f>SUM(E16:E17)</f>
        <v>65500</v>
      </c>
      <c r="F15" s="130">
        <f>SUM(F16:F17)</f>
        <v>65500</v>
      </c>
      <c r="G15" s="131">
        <f t="shared" si="0"/>
        <v>100</v>
      </c>
      <c r="H15" s="132">
        <f>SUM(H16:H17)</f>
        <v>68000</v>
      </c>
      <c r="I15" s="133">
        <f t="shared" si="1"/>
        <v>103.81679389312977</v>
      </c>
      <c r="J15" s="134">
        <f t="shared" si="2"/>
        <v>103.81679389312977</v>
      </c>
      <c r="K15" s="135"/>
    </row>
    <row r="16" spans="1:13" s="6" customFormat="1" ht="12.75" customHeight="1" x14ac:dyDescent="0.25">
      <c r="A16" s="80"/>
      <c r="B16" s="136"/>
      <c r="C16" s="107" t="s">
        <v>30</v>
      </c>
      <c r="D16" s="108" t="s">
        <v>31</v>
      </c>
      <c r="E16" s="109">
        <v>2000</v>
      </c>
      <c r="F16" s="109">
        <v>2000</v>
      </c>
      <c r="G16" s="110">
        <f t="shared" si="0"/>
        <v>100</v>
      </c>
      <c r="H16" s="111">
        <v>2000</v>
      </c>
      <c r="I16" s="112">
        <f t="shared" si="1"/>
        <v>100</v>
      </c>
      <c r="J16" s="113">
        <f t="shared" si="2"/>
        <v>100</v>
      </c>
      <c r="K16" s="114"/>
    </row>
    <row r="17" spans="1:11" s="4" customFormat="1" ht="12.75" customHeight="1" thickBot="1" x14ac:dyDescent="0.25">
      <c r="A17" s="115"/>
      <c r="B17" s="116"/>
      <c r="C17" s="117">
        <v>4300</v>
      </c>
      <c r="D17" s="118" t="s">
        <v>22</v>
      </c>
      <c r="E17" s="119">
        <v>63500</v>
      </c>
      <c r="F17" s="119">
        <v>63500</v>
      </c>
      <c r="G17" s="120">
        <f t="shared" si="0"/>
        <v>100</v>
      </c>
      <c r="H17" s="121">
        <v>66000</v>
      </c>
      <c r="I17" s="122">
        <f t="shared" si="1"/>
        <v>103.93700787401573</v>
      </c>
      <c r="J17" s="123">
        <f t="shared" si="2"/>
        <v>103.93700787401573</v>
      </c>
      <c r="K17" s="124"/>
    </row>
  </sheetData>
  <sheetProtection selectLockedCells="1" selectUnlockedCells="1"/>
  <mergeCells count="1">
    <mergeCell ref="D7:D9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35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25" sqref="A25"/>
      <selection pane="bottomRight" activeCell="O37" sqref="O37"/>
    </sheetView>
  </sheetViews>
  <sheetFormatPr defaultColWidth="9.140625" defaultRowHeight="12.75" x14ac:dyDescent="0.2"/>
  <cols>
    <col min="1" max="1" width="5.28515625" style="1" customWidth="1"/>
    <col min="2" max="2" width="8" style="1" customWidth="1"/>
    <col min="3" max="3" width="7.57031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13" style="1" customWidth="1"/>
    <col min="11" max="11" width="8.7109375" style="1" customWidth="1"/>
    <col min="12" max="16384" width="9.140625" style="1"/>
  </cols>
  <sheetData>
    <row r="1" spans="1:19" ht="15" x14ac:dyDescent="0.25">
      <c r="A1" s="43"/>
      <c r="B1" s="43"/>
      <c r="C1" s="44"/>
      <c r="D1" s="43"/>
      <c r="E1" s="43"/>
      <c r="F1" s="43"/>
      <c r="G1" s="43"/>
      <c r="H1" s="43"/>
      <c r="I1" s="45"/>
      <c r="J1" s="46"/>
      <c r="K1" s="43"/>
    </row>
    <row r="2" spans="1:19" ht="15" x14ac:dyDescent="0.25">
      <c r="A2" s="43"/>
      <c r="B2" s="43"/>
      <c r="C2" s="44"/>
      <c r="D2" s="43"/>
      <c r="E2" s="43"/>
      <c r="F2" s="43"/>
      <c r="G2" s="43"/>
      <c r="H2" s="43"/>
      <c r="I2" s="45"/>
      <c r="J2" s="46"/>
      <c r="K2" s="43"/>
    </row>
    <row r="3" spans="1:19" ht="15" x14ac:dyDescent="0.25">
      <c r="A3" s="43"/>
      <c r="B3" s="43"/>
      <c r="C3" s="44"/>
      <c r="D3" s="43"/>
      <c r="E3" s="43"/>
      <c r="F3" s="43"/>
      <c r="G3" s="43"/>
      <c r="H3" s="43"/>
      <c r="I3" s="45"/>
      <c r="J3" s="46"/>
      <c r="K3" s="43"/>
    </row>
    <row r="4" spans="1:19" ht="15" x14ac:dyDescent="0.25">
      <c r="A4" s="43"/>
      <c r="B4" s="43"/>
      <c r="C4" s="44"/>
      <c r="D4" s="85" t="s">
        <v>294</v>
      </c>
      <c r="E4" s="85"/>
      <c r="F4" s="43"/>
      <c r="G4" s="43"/>
      <c r="H4" s="43"/>
      <c r="I4" s="43"/>
      <c r="J4" s="43"/>
      <c r="K4" s="43"/>
    </row>
    <row r="5" spans="1:19" ht="15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9" ht="15" x14ac:dyDescent="0.25">
      <c r="A6" s="86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9" ht="15" x14ac:dyDescent="0.25">
      <c r="A7" s="59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9" ht="15" x14ac:dyDescent="0.25">
      <c r="A8" s="61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9" s="4" customFormat="1" ht="10.5" customHeight="1" thickTop="1" thickBot="1" x14ac:dyDescent="0.25">
      <c r="A9" s="67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9" s="14" customFormat="1" ht="27.75" customHeight="1" thickTop="1" thickBot="1" x14ac:dyDescent="0.25">
      <c r="A10" s="314">
        <v>926</v>
      </c>
      <c r="B10" s="601"/>
      <c r="C10" s="601"/>
      <c r="D10" s="36" t="s">
        <v>184</v>
      </c>
      <c r="E10" s="747">
        <f>SUM(E11+E28+E33)</f>
        <v>74635</v>
      </c>
      <c r="F10" s="349">
        <f>SUM(F11+F28+F33)</f>
        <v>74635</v>
      </c>
      <c r="G10" s="350">
        <f>SUM(F10/E10*100)</f>
        <v>100</v>
      </c>
      <c r="H10" s="349">
        <f>SUM(H11+H28+H33)</f>
        <v>82244</v>
      </c>
      <c r="I10" s="350">
        <f>SUM(H10/F10*100)</f>
        <v>110.19494875058619</v>
      </c>
      <c r="J10" s="350">
        <f>SUM(H10/E10*100)</f>
        <v>110.19494875058619</v>
      </c>
      <c r="K10" s="352"/>
    </row>
    <row r="11" spans="1:19" s="14" customFormat="1" ht="15" customHeight="1" x14ac:dyDescent="0.2">
      <c r="A11" s="192"/>
      <c r="B11" s="72">
        <v>92601</v>
      </c>
      <c r="C11" s="354"/>
      <c r="D11" s="88" t="s">
        <v>179</v>
      </c>
      <c r="E11" s="317">
        <f>SUM(E12+E14)</f>
        <v>64635</v>
      </c>
      <c r="F11" s="76">
        <f>SUM(F12+F14)</f>
        <v>64635</v>
      </c>
      <c r="G11" s="78">
        <f>SUM(F11/E11*100)</f>
        <v>100</v>
      </c>
      <c r="H11" s="76">
        <f>SUM(H12+H14)</f>
        <v>72244</v>
      </c>
      <c r="I11" s="78">
        <f>SUM(H11/F11*100)</f>
        <v>111.7722596116655</v>
      </c>
      <c r="J11" s="78">
        <f>SUM(H11/E11*100)</f>
        <v>111.7722596116655</v>
      </c>
      <c r="K11" s="241"/>
    </row>
    <row r="12" spans="1:19" s="14" customFormat="1" ht="15" hidden="1" customHeight="1" x14ac:dyDescent="0.2">
      <c r="A12" s="137"/>
      <c r="B12" s="224"/>
      <c r="C12" s="602"/>
      <c r="D12" s="106" t="s">
        <v>128</v>
      </c>
      <c r="E12" s="222">
        <f>SUM(E13:E13)</f>
        <v>0</v>
      </c>
      <c r="F12" s="132">
        <f>SUM(F13:F13)</f>
        <v>0</v>
      </c>
      <c r="G12" s="133" t="e">
        <f>SUM(F12/E12*100)</f>
        <v>#DIV/0!</v>
      </c>
      <c r="H12" s="132">
        <f>SUM(H13:H13)</f>
        <v>0</v>
      </c>
      <c r="I12" s="133" t="e">
        <f>SUM(H12/F12*100)</f>
        <v>#DIV/0!</v>
      </c>
      <c r="J12" s="133" t="e">
        <f>SUM(H12/E12*100)</f>
        <v>#DIV/0!</v>
      </c>
      <c r="K12" s="201"/>
    </row>
    <row r="13" spans="1:19" s="14" customFormat="1" ht="12.75" hidden="1" customHeight="1" x14ac:dyDescent="0.2">
      <c r="A13" s="137"/>
      <c r="B13" s="224"/>
      <c r="C13" s="107">
        <v>4110</v>
      </c>
      <c r="D13" s="237" t="s">
        <v>42</v>
      </c>
      <c r="E13" s="217">
        <v>0</v>
      </c>
      <c r="F13" s="111">
        <v>0</v>
      </c>
      <c r="G13" s="112" t="e">
        <f>SUM(F13/E13*100)</f>
        <v>#DIV/0!</v>
      </c>
      <c r="H13" s="111">
        <v>0</v>
      </c>
      <c r="I13" s="112" t="e">
        <f>SUM(H13/F13*100)</f>
        <v>#DIV/0!</v>
      </c>
      <c r="J13" s="112" t="e">
        <f>SUM(H13/E13*100)</f>
        <v>#DIV/0!</v>
      </c>
      <c r="K13" s="202"/>
    </row>
    <row r="14" spans="1:19" s="14" customFormat="1" ht="12.75" customHeight="1" x14ac:dyDescent="0.25">
      <c r="A14" s="137"/>
      <c r="B14" s="348"/>
      <c r="C14" s="603"/>
      <c r="D14" s="423" t="s">
        <v>133</v>
      </c>
      <c r="E14" s="748">
        <f>SUM(E15:E26)</f>
        <v>64635</v>
      </c>
      <c r="F14" s="610">
        <f>SUM(F15:F26)</f>
        <v>64635</v>
      </c>
      <c r="G14" s="393">
        <f t="shared" ref="G14:G26" si="0">SUM(F14/E14*100)</f>
        <v>100</v>
      </c>
      <c r="H14" s="610">
        <f>SUM(H15:H27)</f>
        <v>72244</v>
      </c>
      <c r="I14" s="393">
        <f t="shared" ref="I14:I26" si="1">SUM(H14/F14*100)</f>
        <v>111.7722596116655</v>
      </c>
      <c r="J14" s="393">
        <f t="shared" ref="J14:J26" si="2">SUM(H14/E14*100)</f>
        <v>111.7722596116655</v>
      </c>
      <c r="K14" s="611"/>
      <c r="L14" s="33"/>
      <c r="M14" s="33"/>
      <c r="N14" s="33"/>
      <c r="O14" s="33"/>
      <c r="P14" s="33"/>
      <c r="Q14" s="33"/>
      <c r="R14" s="33"/>
      <c r="S14" s="33"/>
    </row>
    <row r="15" spans="1:19" s="14" customFormat="1" ht="12.75" customHeight="1" x14ac:dyDescent="0.25">
      <c r="A15" s="137"/>
      <c r="B15" s="348"/>
      <c r="C15" s="141">
        <v>3020</v>
      </c>
      <c r="D15" s="189" t="s">
        <v>37</v>
      </c>
      <c r="E15" s="749">
        <v>1100</v>
      </c>
      <c r="F15" s="749">
        <v>1100</v>
      </c>
      <c r="G15" s="187">
        <f t="shared" si="0"/>
        <v>100</v>
      </c>
      <c r="H15" s="604">
        <v>1100</v>
      </c>
      <c r="I15" s="187">
        <f t="shared" si="1"/>
        <v>100</v>
      </c>
      <c r="J15" s="187">
        <f t="shared" si="2"/>
        <v>100</v>
      </c>
      <c r="K15" s="605"/>
      <c r="L15" s="33"/>
      <c r="M15" s="33"/>
      <c r="N15" s="33"/>
      <c r="O15" s="33"/>
      <c r="P15" s="33"/>
      <c r="Q15" s="33"/>
      <c r="R15" s="33"/>
      <c r="S15" s="33"/>
    </row>
    <row r="16" spans="1:19" s="14" customFormat="1" ht="12.75" customHeight="1" x14ac:dyDescent="0.25">
      <c r="A16" s="137"/>
      <c r="B16" s="348"/>
      <c r="C16" s="168">
        <v>4010</v>
      </c>
      <c r="D16" s="162" t="s">
        <v>39</v>
      </c>
      <c r="E16" s="750">
        <v>37274</v>
      </c>
      <c r="F16" s="750">
        <v>37274</v>
      </c>
      <c r="G16" s="164">
        <f t="shared" si="0"/>
        <v>100</v>
      </c>
      <c r="H16" s="606">
        <v>43199</v>
      </c>
      <c r="I16" s="164">
        <f t="shared" si="1"/>
        <v>115.89579868004508</v>
      </c>
      <c r="J16" s="164">
        <f t="shared" si="2"/>
        <v>115.89579868004508</v>
      </c>
      <c r="K16" s="607"/>
      <c r="L16" s="33"/>
      <c r="M16" s="33"/>
      <c r="N16" s="33"/>
      <c r="O16" s="33"/>
      <c r="P16" s="33"/>
      <c r="Q16" s="33"/>
      <c r="R16" s="33"/>
      <c r="S16" s="33"/>
    </row>
    <row r="17" spans="1:19" s="14" customFormat="1" ht="12.75" customHeight="1" x14ac:dyDescent="0.25">
      <c r="A17" s="137"/>
      <c r="B17" s="348"/>
      <c r="C17" s="168">
        <v>4040</v>
      </c>
      <c r="D17" s="162" t="s">
        <v>41</v>
      </c>
      <c r="E17" s="750">
        <v>2968</v>
      </c>
      <c r="F17" s="750">
        <v>2968</v>
      </c>
      <c r="G17" s="164">
        <f t="shared" si="0"/>
        <v>100</v>
      </c>
      <c r="H17" s="606">
        <v>3402</v>
      </c>
      <c r="I17" s="164">
        <f t="shared" si="1"/>
        <v>114.62264150943395</v>
      </c>
      <c r="J17" s="164">
        <f t="shared" si="2"/>
        <v>114.62264150943395</v>
      </c>
      <c r="K17" s="607"/>
      <c r="L17" s="33"/>
      <c r="M17" s="33"/>
      <c r="N17" s="33"/>
      <c r="O17" s="33"/>
      <c r="P17" s="33"/>
      <c r="Q17" s="33"/>
      <c r="R17" s="33"/>
      <c r="S17" s="33"/>
    </row>
    <row r="18" spans="1:19" s="14" customFormat="1" ht="12.75" customHeight="1" x14ac:dyDescent="0.25">
      <c r="A18" s="137"/>
      <c r="B18" s="348"/>
      <c r="C18" s="168">
        <v>4110</v>
      </c>
      <c r="D18" s="162" t="s">
        <v>42</v>
      </c>
      <c r="E18" s="750">
        <v>7288</v>
      </c>
      <c r="F18" s="750">
        <v>7288</v>
      </c>
      <c r="G18" s="164">
        <f t="shared" si="0"/>
        <v>100</v>
      </c>
      <c r="H18" s="606">
        <v>7951</v>
      </c>
      <c r="I18" s="164">
        <f t="shared" si="1"/>
        <v>109.09714599341382</v>
      </c>
      <c r="J18" s="164">
        <f t="shared" si="2"/>
        <v>109.09714599341382</v>
      </c>
      <c r="K18" s="607"/>
      <c r="L18" s="33"/>
      <c r="M18" s="33"/>
      <c r="N18" s="33"/>
      <c r="O18" s="33"/>
      <c r="P18" s="33"/>
      <c r="Q18" s="33"/>
      <c r="R18" s="33"/>
      <c r="S18" s="33"/>
    </row>
    <row r="19" spans="1:19" s="14" customFormat="1" ht="30.6" customHeight="1" x14ac:dyDescent="0.25">
      <c r="A19" s="137"/>
      <c r="B19" s="348"/>
      <c r="C19" s="168">
        <v>4120</v>
      </c>
      <c r="D19" s="325" t="s">
        <v>270</v>
      </c>
      <c r="E19" s="750">
        <v>1039</v>
      </c>
      <c r="F19" s="750">
        <v>1039</v>
      </c>
      <c r="G19" s="164">
        <f t="shared" si="0"/>
        <v>100</v>
      </c>
      <c r="H19" s="606">
        <v>1133</v>
      </c>
      <c r="I19" s="164">
        <f t="shared" si="1"/>
        <v>109.04716073147256</v>
      </c>
      <c r="J19" s="164">
        <f t="shared" si="2"/>
        <v>109.04716073147256</v>
      </c>
      <c r="K19" s="607"/>
      <c r="L19" s="33"/>
      <c r="M19" s="33"/>
      <c r="N19" s="33"/>
      <c r="O19" s="33"/>
      <c r="P19" s="33"/>
      <c r="Q19" s="33"/>
      <c r="R19" s="33"/>
      <c r="S19" s="33"/>
    </row>
    <row r="20" spans="1:19" s="14" customFormat="1" ht="12.75" customHeight="1" x14ac:dyDescent="0.25">
      <c r="A20" s="137"/>
      <c r="B20" s="348"/>
      <c r="C20" s="168">
        <v>4170</v>
      </c>
      <c r="D20" s="162" t="s">
        <v>45</v>
      </c>
      <c r="E20" s="750">
        <v>950</v>
      </c>
      <c r="F20" s="750">
        <v>950</v>
      </c>
      <c r="G20" s="164">
        <f t="shared" si="0"/>
        <v>100</v>
      </c>
      <c r="H20" s="606">
        <v>2150</v>
      </c>
      <c r="I20" s="164">
        <f t="shared" si="1"/>
        <v>226.31578947368419</v>
      </c>
      <c r="J20" s="164">
        <f t="shared" si="2"/>
        <v>226.31578947368419</v>
      </c>
      <c r="K20" s="607"/>
      <c r="L20" s="33"/>
      <c r="M20" s="33"/>
      <c r="N20" s="33"/>
      <c r="O20" s="33"/>
      <c r="P20" s="33"/>
      <c r="Q20" s="33"/>
      <c r="R20" s="33"/>
      <c r="S20" s="33"/>
    </row>
    <row r="21" spans="1:19" s="14" customFormat="1" ht="12.75" customHeight="1" x14ac:dyDescent="0.25">
      <c r="A21" s="137"/>
      <c r="B21" s="348"/>
      <c r="C21" s="168">
        <v>4210</v>
      </c>
      <c r="D21" s="162" t="s">
        <v>31</v>
      </c>
      <c r="E21" s="750">
        <v>2600</v>
      </c>
      <c r="F21" s="750">
        <v>2600</v>
      </c>
      <c r="G21" s="164">
        <f t="shared" si="0"/>
        <v>100</v>
      </c>
      <c r="H21" s="606">
        <v>1400</v>
      </c>
      <c r="I21" s="164">
        <f t="shared" si="1"/>
        <v>53.846153846153847</v>
      </c>
      <c r="J21" s="164">
        <f t="shared" si="2"/>
        <v>53.846153846153847</v>
      </c>
      <c r="K21" s="607"/>
      <c r="L21" s="33"/>
      <c r="M21" s="33"/>
      <c r="N21" s="33"/>
      <c r="O21" s="33"/>
      <c r="P21" s="33"/>
      <c r="Q21" s="33"/>
      <c r="R21" s="33"/>
      <c r="S21" s="33"/>
    </row>
    <row r="22" spans="1:19" s="14" customFormat="1" ht="12.75" customHeight="1" x14ac:dyDescent="0.25">
      <c r="A22" s="137"/>
      <c r="B22" s="348"/>
      <c r="C22" s="168">
        <v>4260</v>
      </c>
      <c r="D22" s="162" t="s">
        <v>46</v>
      </c>
      <c r="E22" s="750">
        <v>6011</v>
      </c>
      <c r="F22" s="750">
        <v>6011</v>
      </c>
      <c r="G22" s="164">
        <f t="shared" si="0"/>
        <v>100</v>
      </c>
      <c r="H22" s="606">
        <v>6011</v>
      </c>
      <c r="I22" s="164">
        <f t="shared" si="1"/>
        <v>100</v>
      </c>
      <c r="J22" s="164">
        <f t="shared" si="2"/>
        <v>100</v>
      </c>
      <c r="K22" s="607"/>
      <c r="L22" s="33"/>
      <c r="M22" s="33"/>
      <c r="N22" s="33"/>
      <c r="O22" s="33"/>
      <c r="P22" s="33"/>
      <c r="Q22" s="33"/>
      <c r="R22" s="33"/>
      <c r="S22" s="33"/>
    </row>
    <row r="23" spans="1:19" s="14" customFormat="1" ht="12.75" customHeight="1" x14ac:dyDescent="0.25">
      <c r="A23" s="1315"/>
      <c r="B23" s="348"/>
      <c r="C23" s="168">
        <v>4270</v>
      </c>
      <c r="D23" s="473" t="s">
        <v>47</v>
      </c>
      <c r="E23" s="750">
        <v>950</v>
      </c>
      <c r="F23" s="750">
        <v>950</v>
      </c>
      <c r="G23" s="164">
        <f t="shared" si="0"/>
        <v>100</v>
      </c>
      <c r="H23" s="606">
        <v>950</v>
      </c>
      <c r="I23" s="164">
        <f t="shared" si="1"/>
        <v>100</v>
      </c>
      <c r="J23" s="164">
        <f t="shared" si="2"/>
        <v>100</v>
      </c>
      <c r="K23" s="607"/>
      <c r="L23" s="33"/>
      <c r="M23" s="33"/>
      <c r="N23" s="33"/>
      <c r="O23" s="33"/>
      <c r="P23" s="33"/>
      <c r="Q23" s="33"/>
      <c r="R23" s="33"/>
      <c r="S23" s="33"/>
    </row>
    <row r="24" spans="1:19" s="14" customFormat="1" ht="12.75" customHeight="1" x14ac:dyDescent="0.25">
      <c r="A24" s="137"/>
      <c r="B24" s="348"/>
      <c r="C24" s="168">
        <v>4280</v>
      </c>
      <c r="D24" s="237" t="s">
        <v>48</v>
      </c>
      <c r="E24" s="750">
        <v>85</v>
      </c>
      <c r="F24" s="750">
        <v>85</v>
      </c>
      <c r="G24" s="164">
        <f t="shared" si="0"/>
        <v>100</v>
      </c>
      <c r="H24" s="606">
        <v>85</v>
      </c>
      <c r="I24" s="164">
        <f t="shared" si="1"/>
        <v>100</v>
      </c>
      <c r="J24" s="164">
        <f t="shared" si="2"/>
        <v>100</v>
      </c>
      <c r="K24" s="607"/>
      <c r="L24" s="33"/>
      <c r="M24" s="33"/>
      <c r="N24" s="33"/>
      <c r="O24" s="33"/>
      <c r="P24" s="33"/>
      <c r="Q24" s="33"/>
      <c r="R24" s="33"/>
      <c r="S24" s="33"/>
    </row>
    <row r="25" spans="1:19" s="14" customFormat="1" ht="12.75" customHeight="1" x14ac:dyDescent="0.25">
      <c r="A25" s="137"/>
      <c r="B25" s="348"/>
      <c r="C25" s="168">
        <v>4300</v>
      </c>
      <c r="D25" s="174" t="s">
        <v>22</v>
      </c>
      <c r="E25" s="750">
        <v>2820</v>
      </c>
      <c r="F25" s="750">
        <v>2820</v>
      </c>
      <c r="G25" s="164">
        <f t="shared" si="0"/>
        <v>100</v>
      </c>
      <c r="H25" s="606">
        <v>2820</v>
      </c>
      <c r="I25" s="164">
        <f t="shared" si="1"/>
        <v>100</v>
      </c>
      <c r="J25" s="164">
        <f t="shared" si="2"/>
        <v>100</v>
      </c>
      <c r="K25" s="607"/>
      <c r="L25" s="33"/>
      <c r="M25" s="33"/>
      <c r="N25" s="33"/>
      <c r="O25" s="33"/>
      <c r="P25" s="33"/>
      <c r="Q25" s="33"/>
      <c r="R25" s="33"/>
      <c r="S25" s="33"/>
    </row>
    <row r="26" spans="1:19" s="14" customFormat="1" ht="12.75" customHeight="1" x14ac:dyDescent="0.25">
      <c r="A26" s="137"/>
      <c r="B26" s="348"/>
      <c r="C26" s="265">
        <v>4440</v>
      </c>
      <c r="D26" s="189" t="s">
        <v>55</v>
      </c>
      <c r="E26" s="749">
        <v>1550</v>
      </c>
      <c r="F26" s="749">
        <v>1550</v>
      </c>
      <c r="G26" s="187">
        <f t="shared" si="0"/>
        <v>100</v>
      </c>
      <c r="H26" s="604">
        <v>1550</v>
      </c>
      <c r="I26" s="187">
        <f t="shared" si="1"/>
        <v>100</v>
      </c>
      <c r="J26" s="187">
        <f t="shared" si="2"/>
        <v>100</v>
      </c>
      <c r="K26" s="605"/>
      <c r="L26" s="33"/>
      <c r="M26" s="33"/>
      <c r="N26" s="33"/>
      <c r="O26" s="33"/>
      <c r="P26" s="33"/>
      <c r="Q26" s="33"/>
      <c r="R26" s="33"/>
      <c r="S26" s="33"/>
    </row>
    <row r="27" spans="1:19" s="14" customFormat="1" ht="30" customHeight="1" x14ac:dyDescent="0.25">
      <c r="A27" s="2039"/>
      <c r="B27" s="348"/>
      <c r="C27" s="141">
        <v>4710</v>
      </c>
      <c r="D27" s="1839" t="s">
        <v>298</v>
      </c>
      <c r="E27" s="749"/>
      <c r="F27" s="749"/>
      <c r="G27" s="187"/>
      <c r="H27" s="604">
        <v>493</v>
      </c>
      <c r="I27" s="187"/>
      <c r="J27" s="187"/>
      <c r="K27" s="605"/>
      <c r="L27" s="33"/>
      <c r="M27" s="33"/>
      <c r="N27" s="33"/>
      <c r="O27" s="33"/>
      <c r="P27" s="33"/>
      <c r="Q27" s="33"/>
      <c r="R27" s="33"/>
      <c r="S27" s="33"/>
    </row>
    <row r="28" spans="1:19" s="6" customFormat="1" ht="15" customHeight="1" x14ac:dyDescent="0.2">
      <c r="A28" s="2039"/>
      <c r="B28" s="2290">
        <v>92605</v>
      </c>
      <c r="C28" s="2290"/>
      <c r="D28" s="1300" t="s">
        <v>183</v>
      </c>
      <c r="E28" s="2291">
        <f>SUM(E29:E32)</f>
        <v>10000</v>
      </c>
      <c r="F28" s="2291">
        <f>SUM(F29:F32)</f>
        <v>10000</v>
      </c>
      <c r="G28" s="1302">
        <f>SUM(F28/E28*100)</f>
        <v>100</v>
      </c>
      <c r="H28" s="1301">
        <f>SUM(H29:H32)</f>
        <v>10000</v>
      </c>
      <c r="I28" s="1302">
        <f>SUM(H28/F28*100)</f>
        <v>100</v>
      </c>
      <c r="J28" s="1302">
        <f>SUM(H28/E28*100)</f>
        <v>100</v>
      </c>
      <c r="K28" s="1303"/>
    </row>
    <row r="29" spans="1:19" s="16" customFormat="1" ht="32.25" hidden="1" customHeight="1" x14ac:dyDescent="0.2">
      <c r="A29" s="512"/>
      <c r="B29" s="145"/>
      <c r="C29" s="2292">
        <v>3040</v>
      </c>
      <c r="D29" s="2293" t="s">
        <v>180</v>
      </c>
      <c r="E29" s="2294"/>
      <c r="F29" s="2294"/>
      <c r="G29" s="2294" t="e">
        <f>SUM(F29/E29*100)</f>
        <v>#DIV/0!</v>
      </c>
      <c r="H29" s="1814"/>
      <c r="I29" s="2294" t="e">
        <f>SUM(H29/F29*100)</f>
        <v>#DIV/0!</v>
      </c>
      <c r="J29" s="2295" t="e">
        <f>SUM(H29/E29*100)</f>
        <v>#DIV/0!</v>
      </c>
      <c r="K29" s="2296"/>
    </row>
    <row r="30" spans="1:19" s="16" customFormat="1" ht="12.75" hidden="1" customHeight="1" x14ac:dyDescent="0.2">
      <c r="A30" s="512"/>
      <c r="B30" s="145"/>
      <c r="C30" s="1892">
        <v>3250</v>
      </c>
      <c r="D30" s="1797" t="s">
        <v>181</v>
      </c>
      <c r="E30" s="1749"/>
      <c r="F30" s="1749"/>
      <c r="G30" s="1749" t="e">
        <f>SUM(F30/E30*100)</f>
        <v>#DIV/0!</v>
      </c>
      <c r="H30" s="1797"/>
      <c r="I30" s="1749" t="e">
        <f>SUM(H30/F30*100)</f>
        <v>#DIV/0!</v>
      </c>
      <c r="J30" s="2297" t="e">
        <f>SUM(H30/E30*100)</f>
        <v>#DIV/0!</v>
      </c>
      <c r="K30" s="2298"/>
    </row>
    <row r="31" spans="1:19" s="16" customFormat="1" ht="12.75" customHeight="1" x14ac:dyDescent="0.25">
      <c r="A31" s="1617"/>
      <c r="B31" s="2118"/>
      <c r="C31" s="2042" t="s">
        <v>210</v>
      </c>
      <c r="D31" s="1816" t="s">
        <v>209</v>
      </c>
      <c r="E31" s="2011">
        <v>10000</v>
      </c>
      <c r="F31" s="2011">
        <v>10000</v>
      </c>
      <c r="G31" s="2011">
        <f>SUM(F31/E31*100)</f>
        <v>100</v>
      </c>
      <c r="H31" s="1816">
        <v>10000</v>
      </c>
      <c r="I31" s="2019">
        <f t="shared" ref="I31" si="3">SUM(H31/F31*100)</f>
        <v>100</v>
      </c>
      <c r="J31" s="2299"/>
      <c r="K31" s="2300"/>
    </row>
    <row r="32" spans="1:19" s="16" customFormat="1" ht="12.75" hidden="1" customHeight="1" x14ac:dyDescent="0.25">
      <c r="A32" s="538"/>
      <c r="B32" s="145"/>
      <c r="C32" s="1916">
        <v>4210</v>
      </c>
      <c r="D32" s="2287" t="s">
        <v>31</v>
      </c>
      <c r="E32" s="1971"/>
      <c r="F32" s="1971"/>
      <c r="G32" s="1971"/>
      <c r="H32" s="1917"/>
      <c r="I32" s="1971"/>
      <c r="J32" s="2288"/>
      <c r="K32" s="2289"/>
    </row>
    <row r="33" spans="1:11" s="16" customFormat="1" ht="15" hidden="1" customHeight="1" x14ac:dyDescent="0.2">
      <c r="A33" s="538"/>
      <c r="B33" s="129">
        <v>92695</v>
      </c>
      <c r="C33" s="129"/>
      <c r="D33" s="132" t="s">
        <v>65</v>
      </c>
      <c r="E33" s="222">
        <f>SUM(E34:E34)</f>
        <v>0</v>
      </c>
      <c r="F33" s="132">
        <f>SUM(F34:F34)</f>
        <v>0</v>
      </c>
      <c r="G33" s="222" t="e">
        <f>SUM(F33/E33*100)</f>
        <v>#DIV/0!</v>
      </c>
      <c r="H33" s="132">
        <f>SUM(H34:H34)</f>
        <v>0</v>
      </c>
      <c r="I33" s="222" t="e">
        <f>SUM(H33/F33*100)</f>
        <v>#DIV/0!</v>
      </c>
      <c r="J33" s="222" t="e">
        <f>SUM(H33/E33*100)</f>
        <v>#DIV/0!</v>
      </c>
      <c r="K33" s="223"/>
    </row>
    <row r="34" spans="1:11" s="16" customFormat="1" ht="77.25" hidden="1" customHeight="1" thickBot="1" x14ac:dyDescent="0.25">
      <c r="A34" s="608"/>
      <c r="B34" s="225"/>
      <c r="C34" s="70" t="s">
        <v>66</v>
      </c>
      <c r="D34" s="609" t="s">
        <v>67</v>
      </c>
      <c r="E34" s="220"/>
      <c r="F34" s="220"/>
      <c r="G34" s="220" t="e">
        <f>SUM(F34/E34*100)</f>
        <v>#DIV/0!</v>
      </c>
      <c r="H34" s="219"/>
      <c r="I34" s="220" t="e">
        <f>SUM(H34/F34*100)</f>
        <v>#DIV/0!</v>
      </c>
      <c r="J34" s="220" t="e">
        <f>SUM(H34/E34*100)</f>
        <v>#DIV/0!</v>
      </c>
      <c r="K34" s="612"/>
    </row>
    <row r="35" spans="1:11" s="16" customFormat="1" ht="15" customHeight="1" x14ac:dyDescent="0.2">
      <c r="C35" s="17"/>
      <c r="D35" s="19"/>
      <c r="E35" s="19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2"/>
  <sheetViews>
    <sheetView view="pageBreakPreview" zoomScale="115" zoomScaleNormal="100" zoomScaleSheetLayoutView="115" workbookViewId="0">
      <selection activeCell="H29" sqref="H29"/>
    </sheetView>
  </sheetViews>
  <sheetFormatPr defaultColWidth="9.140625"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4.7109375" style="3" customWidth="1"/>
    <col min="5" max="5" width="13.5703125" style="3" customWidth="1"/>
    <col min="6" max="6" width="14.7109375" style="1" customWidth="1"/>
    <col min="7" max="7" width="10.5703125" style="1" bestFit="1" customWidth="1"/>
    <col min="8" max="8" width="13.85546875" style="1" customWidth="1"/>
    <col min="9" max="10" width="10.5703125" style="1" bestFit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3"/>
      <c r="I1" s="45"/>
      <c r="J1" s="46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3"/>
      <c r="I2" s="45"/>
      <c r="J2" s="46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3"/>
      <c r="I3" s="45"/>
      <c r="J3" s="46"/>
      <c r="K3" s="43"/>
    </row>
    <row r="4" spans="1:11" ht="21" customHeight="1" x14ac:dyDescent="0.25">
      <c r="A4" s="43"/>
      <c r="B4" s="43"/>
      <c r="C4" s="44"/>
      <c r="D4" s="85" t="s">
        <v>277</v>
      </c>
      <c r="E4" s="85"/>
      <c r="F4" s="43"/>
      <c r="G4" s="43"/>
      <c r="H4" s="43"/>
      <c r="I4" s="45"/>
      <c r="J4" s="46"/>
      <c r="K4" s="43"/>
    </row>
    <row r="5" spans="1:11" ht="12" customHeight="1" x14ac:dyDescent="0.25">
      <c r="A5" s="43"/>
      <c r="B5" s="43"/>
      <c r="C5" s="44"/>
      <c r="D5" s="85"/>
      <c r="E5" s="85"/>
      <c r="F5" s="43"/>
      <c r="G5" s="43"/>
      <c r="H5" s="43"/>
      <c r="I5" s="43"/>
      <c r="J5" s="46"/>
      <c r="K5" s="43"/>
    </row>
    <row r="6" spans="1:11" ht="15" x14ac:dyDescent="0.25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5" x14ac:dyDescent="0.25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5" x14ac:dyDescent="0.25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5" customFormat="1" ht="26.25" customHeight="1" thickTop="1" thickBot="1" x14ac:dyDescent="0.25">
      <c r="A10" s="242">
        <v>600</v>
      </c>
      <c r="B10" s="243"/>
      <c r="C10" s="243"/>
      <c r="D10" s="243" t="s">
        <v>33</v>
      </c>
      <c r="E10" s="37">
        <f>SUM(E16+E52+E13+E54)</f>
        <v>12384825</v>
      </c>
      <c r="F10" s="37">
        <f>SUM(F16+F52+F13+F54)</f>
        <v>12384825</v>
      </c>
      <c r="G10" s="82">
        <f t="shared" ref="G10:G55" si="0">SUM(F10/E10*100)</f>
        <v>100</v>
      </c>
      <c r="H10" s="37">
        <f>SUM(H16+H52+H13+H54)</f>
        <v>11485338</v>
      </c>
      <c r="I10" s="41">
        <f>SUM(H10/F10*100)</f>
        <v>92.737184417220263</v>
      </c>
      <c r="J10" s="83">
        <f t="shared" ref="J10:J53" si="1">SUM(H10/E10*100)</f>
        <v>92.737184417220263</v>
      </c>
      <c r="K10" s="138"/>
    </row>
    <row r="11" spans="1:11" s="5" customFormat="1" ht="26.25" hidden="1" customHeight="1" x14ac:dyDescent="0.2">
      <c r="A11" s="1360"/>
      <c r="B11" s="1040">
        <v>60001</v>
      </c>
      <c r="C11" s="1040"/>
      <c r="D11" s="1045" t="s">
        <v>248</v>
      </c>
      <c r="E11" s="1041"/>
      <c r="F11" s="1041"/>
      <c r="G11" s="1042"/>
      <c r="H11" s="1041">
        <f>SUM(H12)</f>
        <v>0</v>
      </c>
      <c r="I11" s="1043"/>
      <c r="J11" s="785"/>
      <c r="K11" s="1044"/>
    </row>
    <row r="12" spans="1:11" s="5" customFormat="1" ht="57" hidden="1" customHeight="1" thickBot="1" x14ac:dyDescent="0.25">
      <c r="A12" s="1360"/>
      <c r="B12" s="81"/>
      <c r="C12" s="141">
        <v>2330</v>
      </c>
      <c r="D12" s="1039" t="s">
        <v>249</v>
      </c>
      <c r="E12" s="143"/>
      <c r="F12" s="143"/>
      <c r="G12" s="144"/>
      <c r="H12" s="143"/>
      <c r="I12" s="146"/>
      <c r="J12" s="147"/>
      <c r="K12" s="937"/>
    </row>
    <row r="13" spans="1:11" s="5" customFormat="1" ht="26.25" customHeight="1" x14ac:dyDescent="0.2">
      <c r="A13" s="1360"/>
      <c r="B13" s="488">
        <v>60004</v>
      </c>
      <c r="C13" s="488"/>
      <c r="D13" s="788" t="s">
        <v>223</v>
      </c>
      <c r="E13" s="884">
        <f>SUM(E15)</f>
        <v>30000</v>
      </c>
      <c r="F13" s="884">
        <f>SUM(F15)</f>
        <v>30000</v>
      </c>
      <c r="G13" s="75">
        <f t="shared" si="0"/>
        <v>100</v>
      </c>
      <c r="H13" s="884">
        <f>SUM(H15)</f>
        <v>34000</v>
      </c>
      <c r="I13" s="78">
        <f>SUM(H13/F13*100)</f>
        <v>113.33333333333333</v>
      </c>
      <c r="J13" s="127">
        <f>SUM(H13/E13*100)</f>
        <v>113.33333333333333</v>
      </c>
      <c r="K13" s="886"/>
    </row>
    <row r="14" spans="1:11" s="5" customFormat="1" ht="18" customHeight="1" x14ac:dyDescent="0.2">
      <c r="A14" s="1360"/>
      <c r="B14" s="854"/>
      <c r="C14" s="854"/>
      <c r="D14" s="531" t="s">
        <v>128</v>
      </c>
      <c r="E14" s="885"/>
      <c r="F14" s="885"/>
      <c r="G14" s="703"/>
      <c r="H14" s="783"/>
      <c r="I14" s="704"/>
      <c r="J14" s="785"/>
      <c r="K14" s="1044"/>
    </row>
    <row r="15" spans="1:11" s="5" customFormat="1" ht="59.25" customHeight="1" x14ac:dyDescent="0.2">
      <c r="A15" s="1360"/>
      <c r="B15" s="81"/>
      <c r="C15" s="141">
        <v>2320</v>
      </c>
      <c r="D15" s="935" t="s">
        <v>155</v>
      </c>
      <c r="E15" s="143">
        <v>30000</v>
      </c>
      <c r="F15" s="143">
        <v>30000</v>
      </c>
      <c r="G15" s="144">
        <f t="shared" si="0"/>
        <v>100</v>
      </c>
      <c r="H15" s="143">
        <v>34000</v>
      </c>
      <c r="I15" s="863">
        <f>SUM(H15/F15*100)</f>
        <v>113.33333333333333</v>
      </c>
      <c r="J15" s="279">
        <f>SUM(H15/E15*100)</f>
        <v>113.33333333333333</v>
      </c>
      <c r="K15" s="937"/>
    </row>
    <row r="16" spans="1:11" s="6" customFormat="1" ht="15" customHeight="1" x14ac:dyDescent="0.2">
      <c r="A16" s="1360"/>
      <c r="B16" s="778">
        <v>60014</v>
      </c>
      <c r="C16" s="778"/>
      <c r="D16" s="814" t="s">
        <v>34</v>
      </c>
      <c r="E16" s="792">
        <f>SUM(E22+E17)</f>
        <v>12294825</v>
      </c>
      <c r="F16" s="792">
        <f>SUM(F22+F17)</f>
        <v>12294825</v>
      </c>
      <c r="G16" s="793">
        <f t="shared" si="0"/>
        <v>100</v>
      </c>
      <c r="H16" s="815">
        <f>SUM(H22+H17)</f>
        <v>11451338</v>
      </c>
      <c r="I16" s="794">
        <f t="shared" ref="I16:I53" si="2">SUM(H16/F16*100)</f>
        <v>93.139495682126423</v>
      </c>
      <c r="J16" s="795">
        <f t="shared" si="1"/>
        <v>93.139495682126423</v>
      </c>
      <c r="K16" s="1095"/>
    </row>
    <row r="17" spans="1:11" s="6" customFormat="1" ht="15" customHeight="1" x14ac:dyDescent="0.2">
      <c r="A17" s="1360"/>
      <c r="B17" s="81"/>
      <c r="C17" s="198"/>
      <c r="D17" s="199" t="s">
        <v>128</v>
      </c>
      <c r="E17" s="200">
        <f>SUM(E18:E21)</f>
        <v>24800</v>
      </c>
      <c r="F17" s="200">
        <f>SUM(F18:F21)</f>
        <v>24800</v>
      </c>
      <c r="G17" s="193">
        <f t="shared" si="0"/>
        <v>100</v>
      </c>
      <c r="H17" s="200">
        <f>SUM(H18:H21)</f>
        <v>24800</v>
      </c>
      <c r="I17" s="195">
        <f>SUM(H17/F17*100)</f>
        <v>100</v>
      </c>
      <c r="J17" s="196">
        <f>SUM(H17/E17*100)</f>
        <v>100</v>
      </c>
      <c r="K17" s="1031"/>
    </row>
    <row r="18" spans="1:11" s="6" customFormat="1" ht="67.5" customHeight="1" x14ac:dyDescent="0.2">
      <c r="A18" s="1360"/>
      <c r="B18" s="81"/>
      <c r="C18" s="774">
        <v>2310</v>
      </c>
      <c r="D18" s="857" t="s">
        <v>138</v>
      </c>
      <c r="E18" s="798">
        <v>24800</v>
      </c>
      <c r="F18" s="798">
        <v>24800</v>
      </c>
      <c r="G18" s="965">
        <f t="shared" si="0"/>
        <v>100</v>
      </c>
      <c r="H18" s="777">
        <v>24800</v>
      </c>
      <c r="I18" s="776">
        <f t="shared" si="2"/>
        <v>100</v>
      </c>
      <c r="J18" s="878">
        <f t="shared" si="1"/>
        <v>100</v>
      </c>
      <c r="K18" s="1126"/>
    </row>
    <row r="19" spans="1:11" s="6" customFormat="1" ht="57.75" hidden="1" customHeight="1" x14ac:dyDescent="0.2">
      <c r="A19" s="1360"/>
      <c r="B19" s="81"/>
      <c r="C19" s="168">
        <v>2910</v>
      </c>
      <c r="D19" s="169" t="s">
        <v>185</v>
      </c>
      <c r="E19" s="210"/>
      <c r="F19" s="210"/>
      <c r="G19" s="209" t="e">
        <f t="shared" si="0"/>
        <v>#DIV/0!</v>
      </c>
      <c r="H19" s="170"/>
      <c r="I19" s="171" t="e">
        <f t="shared" si="2"/>
        <v>#DIV/0!</v>
      </c>
      <c r="J19" s="171" t="e">
        <f t="shared" si="1"/>
        <v>#DIV/0!</v>
      </c>
      <c r="K19" s="173"/>
    </row>
    <row r="20" spans="1:11" s="6" customFormat="1" ht="63" hidden="1" customHeight="1" x14ac:dyDescent="0.2">
      <c r="A20" s="1360"/>
      <c r="B20" s="81"/>
      <c r="C20" s="168">
        <v>6610</v>
      </c>
      <c r="D20" s="169" t="s">
        <v>188</v>
      </c>
      <c r="E20" s="210"/>
      <c r="F20" s="210"/>
      <c r="G20" s="209" t="e">
        <f t="shared" si="0"/>
        <v>#DIV/0!</v>
      </c>
      <c r="H20" s="170"/>
      <c r="I20" s="698" t="e">
        <f t="shared" si="2"/>
        <v>#DIV/0!</v>
      </c>
      <c r="J20" s="934" t="e">
        <f t="shared" si="1"/>
        <v>#DIV/0!</v>
      </c>
      <c r="K20" s="173"/>
    </row>
    <row r="21" spans="1:11" s="6" customFormat="1" ht="63" hidden="1" customHeight="1" x14ac:dyDescent="0.2">
      <c r="A21" s="1360"/>
      <c r="B21" s="81"/>
      <c r="C21" s="211">
        <v>6610</v>
      </c>
      <c r="D21" s="212" t="s">
        <v>230</v>
      </c>
      <c r="E21" s="510"/>
      <c r="F21" s="510"/>
      <c r="G21" s="416" t="e">
        <f t="shared" si="0"/>
        <v>#DIV/0!</v>
      </c>
      <c r="H21" s="213"/>
      <c r="I21" s="112" t="e">
        <f t="shared" ref="I21" si="3">SUM(H21/F21*100)</f>
        <v>#DIV/0!</v>
      </c>
      <c r="J21" s="113" t="e">
        <f t="shared" ref="J21" si="4">SUM(H21/E21*100)</f>
        <v>#DIV/0!</v>
      </c>
      <c r="K21" s="215"/>
    </row>
    <row r="22" spans="1:11" s="6" customFormat="1" ht="15" customHeight="1" x14ac:dyDescent="0.2">
      <c r="A22" s="160"/>
      <c r="B22" s="141"/>
      <c r="C22" s="154"/>
      <c r="D22" s="106" t="s">
        <v>35</v>
      </c>
      <c r="E22" s="132">
        <f>SUM(E23:E51)</f>
        <v>12270025</v>
      </c>
      <c r="F22" s="132">
        <f>SUM(F23:F51)</f>
        <v>12270025</v>
      </c>
      <c r="G22" s="131">
        <f t="shared" si="0"/>
        <v>100</v>
      </c>
      <c r="H22" s="132">
        <f>SUM(H23:H52)</f>
        <v>11426538</v>
      </c>
      <c r="I22" s="133">
        <f t="shared" si="2"/>
        <v>93.125629328383596</v>
      </c>
      <c r="J22" s="133">
        <f t="shared" si="1"/>
        <v>93.125629328383596</v>
      </c>
      <c r="K22" s="1095"/>
    </row>
    <row r="23" spans="1:11" s="11" customFormat="1" ht="12.75" customHeight="1" x14ac:dyDescent="0.2">
      <c r="A23" s="160"/>
      <c r="B23" s="145"/>
      <c r="C23" s="107" t="s">
        <v>36</v>
      </c>
      <c r="D23" s="227" t="s">
        <v>37</v>
      </c>
      <c r="E23" s="111">
        <v>62892</v>
      </c>
      <c r="F23" s="111">
        <v>62892</v>
      </c>
      <c r="G23" s="112">
        <f t="shared" si="0"/>
        <v>100</v>
      </c>
      <c r="H23" s="111">
        <v>67892</v>
      </c>
      <c r="I23" s="112">
        <f t="shared" si="2"/>
        <v>107.95013674235196</v>
      </c>
      <c r="J23" s="113">
        <f t="shared" si="1"/>
        <v>107.95013674235196</v>
      </c>
      <c r="K23" s="1126"/>
    </row>
    <row r="24" spans="1:11" s="11" customFormat="1" ht="12.75" hidden="1" customHeight="1" x14ac:dyDescent="0.2">
      <c r="A24" s="160"/>
      <c r="B24" s="145"/>
      <c r="C24" s="1085" t="s">
        <v>231</v>
      </c>
      <c r="D24" s="266" t="s">
        <v>27</v>
      </c>
      <c r="E24" s="287"/>
      <c r="F24" s="287"/>
      <c r="G24" s="171" t="e">
        <f t="shared" si="0"/>
        <v>#DIV/0!</v>
      </c>
      <c r="H24" s="287"/>
      <c r="I24" s="231"/>
      <c r="J24" s="267"/>
      <c r="K24" s="232"/>
    </row>
    <row r="25" spans="1:11" ht="12.75" customHeight="1" x14ac:dyDescent="0.2">
      <c r="A25" s="160"/>
      <c r="B25" s="145"/>
      <c r="C25" s="252" t="s">
        <v>38</v>
      </c>
      <c r="D25" s="237" t="s">
        <v>39</v>
      </c>
      <c r="E25" s="170">
        <v>1923575</v>
      </c>
      <c r="F25" s="170">
        <v>1923575</v>
      </c>
      <c r="G25" s="171">
        <f t="shared" si="0"/>
        <v>100</v>
      </c>
      <c r="H25" s="170">
        <v>2033489</v>
      </c>
      <c r="I25" s="171">
        <f t="shared" si="2"/>
        <v>105.71404806155206</v>
      </c>
      <c r="J25" s="172">
        <f t="shared" si="1"/>
        <v>105.71404806155206</v>
      </c>
      <c r="K25" s="173"/>
    </row>
    <row r="26" spans="1:11" ht="12.75" customHeight="1" x14ac:dyDescent="0.2">
      <c r="A26" s="160"/>
      <c r="B26" s="145"/>
      <c r="C26" s="252" t="s">
        <v>40</v>
      </c>
      <c r="D26" s="237" t="s">
        <v>41</v>
      </c>
      <c r="E26" s="170">
        <v>108964</v>
      </c>
      <c r="F26" s="170">
        <v>108964</v>
      </c>
      <c r="G26" s="171">
        <f t="shared" si="0"/>
        <v>100</v>
      </c>
      <c r="H26" s="170">
        <v>133500</v>
      </c>
      <c r="I26" s="171">
        <f t="shared" si="2"/>
        <v>122.51752872508352</v>
      </c>
      <c r="J26" s="172">
        <f t="shared" si="1"/>
        <v>122.51752872508352</v>
      </c>
      <c r="K26" s="173"/>
    </row>
    <row r="27" spans="1:11" ht="12.75" customHeight="1" x14ac:dyDescent="0.2">
      <c r="A27" s="160"/>
      <c r="B27" s="145"/>
      <c r="C27" s="168">
        <v>4110</v>
      </c>
      <c r="D27" s="237" t="s">
        <v>42</v>
      </c>
      <c r="E27" s="170">
        <v>363996</v>
      </c>
      <c r="F27" s="170">
        <v>363996</v>
      </c>
      <c r="G27" s="171">
        <f t="shared" si="0"/>
        <v>100</v>
      </c>
      <c r="H27" s="170">
        <v>391045</v>
      </c>
      <c r="I27" s="171">
        <f t="shared" si="2"/>
        <v>107.43112561676502</v>
      </c>
      <c r="J27" s="172">
        <f t="shared" si="1"/>
        <v>107.43112561676502</v>
      </c>
      <c r="K27" s="173"/>
    </row>
    <row r="28" spans="1:11" ht="25.9" customHeight="1" x14ac:dyDescent="0.2">
      <c r="A28" s="160"/>
      <c r="B28" s="145"/>
      <c r="C28" s="168">
        <v>4120</v>
      </c>
      <c r="D28" s="169" t="s">
        <v>270</v>
      </c>
      <c r="E28" s="170">
        <v>49812</v>
      </c>
      <c r="F28" s="170">
        <v>49812</v>
      </c>
      <c r="G28" s="171">
        <f t="shared" si="0"/>
        <v>100</v>
      </c>
      <c r="H28" s="170">
        <v>53090</v>
      </c>
      <c r="I28" s="171">
        <f t="shared" si="2"/>
        <v>106.58074359592067</v>
      </c>
      <c r="J28" s="172">
        <f t="shared" si="1"/>
        <v>106.58074359592067</v>
      </c>
      <c r="K28" s="173"/>
    </row>
    <row r="29" spans="1:11" ht="34.5" customHeight="1" x14ac:dyDescent="0.2">
      <c r="A29" s="160"/>
      <c r="B29" s="145"/>
      <c r="C29" s="168">
        <v>4140</v>
      </c>
      <c r="D29" s="169" t="s">
        <v>44</v>
      </c>
      <c r="E29" s="170">
        <v>37650</v>
      </c>
      <c r="F29" s="170">
        <v>37650</v>
      </c>
      <c r="G29" s="171">
        <f t="shared" si="0"/>
        <v>100</v>
      </c>
      <c r="H29" s="170">
        <v>37650</v>
      </c>
      <c r="I29" s="171">
        <f t="shared" si="2"/>
        <v>100</v>
      </c>
      <c r="J29" s="172">
        <f t="shared" si="1"/>
        <v>100</v>
      </c>
      <c r="K29" s="173"/>
    </row>
    <row r="30" spans="1:11" ht="12.75" customHeight="1" x14ac:dyDescent="0.2">
      <c r="A30" s="160"/>
      <c r="B30" s="145"/>
      <c r="C30" s="168">
        <v>4170</v>
      </c>
      <c r="D30" s="237" t="s">
        <v>45</v>
      </c>
      <c r="E30" s="170">
        <v>7500</v>
      </c>
      <c r="F30" s="170">
        <v>7500</v>
      </c>
      <c r="G30" s="171">
        <f t="shared" si="0"/>
        <v>100</v>
      </c>
      <c r="H30" s="170">
        <v>7500</v>
      </c>
      <c r="I30" s="171">
        <f t="shared" si="2"/>
        <v>100</v>
      </c>
      <c r="J30" s="172">
        <f t="shared" si="1"/>
        <v>100</v>
      </c>
      <c r="K30" s="173"/>
    </row>
    <row r="31" spans="1:11" ht="12.75" customHeight="1" x14ac:dyDescent="0.2">
      <c r="A31" s="160"/>
      <c r="B31" s="145"/>
      <c r="C31" s="168">
        <v>4210</v>
      </c>
      <c r="D31" s="237" t="s">
        <v>31</v>
      </c>
      <c r="E31" s="170">
        <v>1154032</v>
      </c>
      <c r="F31" s="170">
        <v>1154032</v>
      </c>
      <c r="G31" s="171">
        <f t="shared" si="0"/>
        <v>100</v>
      </c>
      <c r="H31" s="170">
        <v>1369332</v>
      </c>
      <c r="I31" s="171">
        <f t="shared" si="2"/>
        <v>118.65632842070238</v>
      </c>
      <c r="J31" s="172">
        <f t="shared" si="1"/>
        <v>118.65632842070238</v>
      </c>
      <c r="K31" s="173"/>
    </row>
    <row r="32" spans="1:11" ht="12.75" customHeight="1" x14ac:dyDescent="0.2">
      <c r="A32" s="160"/>
      <c r="B32" s="145"/>
      <c r="C32" s="168">
        <v>4260</v>
      </c>
      <c r="D32" s="237" t="s">
        <v>46</v>
      </c>
      <c r="E32" s="170">
        <v>42552</v>
      </c>
      <c r="F32" s="170">
        <v>42552</v>
      </c>
      <c r="G32" s="171">
        <f t="shared" si="0"/>
        <v>100</v>
      </c>
      <c r="H32" s="170">
        <v>42552</v>
      </c>
      <c r="I32" s="171">
        <f t="shared" si="2"/>
        <v>100</v>
      </c>
      <c r="J32" s="172">
        <f t="shared" si="1"/>
        <v>100</v>
      </c>
      <c r="K32" s="173"/>
    </row>
    <row r="33" spans="1:11" ht="12.75" customHeight="1" x14ac:dyDescent="0.2">
      <c r="A33" s="160"/>
      <c r="B33" s="145"/>
      <c r="C33" s="168">
        <v>4270</v>
      </c>
      <c r="D33" s="237" t="s">
        <v>47</v>
      </c>
      <c r="E33" s="170">
        <v>3421278</v>
      </c>
      <c r="F33" s="170">
        <v>3421278</v>
      </c>
      <c r="G33" s="171">
        <f t="shared" si="0"/>
        <v>100</v>
      </c>
      <c r="H33" s="170">
        <v>1094500</v>
      </c>
      <c r="I33" s="171">
        <f t="shared" si="2"/>
        <v>31.990969456442887</v>
      </c>
      <c r="J33" s="172">
        <f t="shared" si="1"/>
        <v>31.990969456442887</v>
      </c>
      <c r="K33" s="173"/>
    </row>
    <row r="34" spans="1:11" ht="12.75" customHeight="1" x14ac:dyDescent="0.2">
      <c r="A34" s="160"/>
      <c r="B34" s="145"/>
      <c r="C34" s="168">
        <v>4280</v>
      </c>
      <c r="D34" s="237" t="s">
        <v>48</v>
      </c>
      <c r="E34" s="170">
        <v>6650</v>
      </c>
      <c r="F34" s="170">
        <v>6650</v>
      </c>
      <c r="G34" s="171">
        <f t="shared" si="0"/>
        <v>100</v>
      </c>
      <c r="H34" s="170">
        <v>6650</v>
      </c>
      <c r="I34" s="171">
        <f t="shared" si="2"/>
        <v>100</v>
      </c>
      <c r="J34" s="172">
        <f t="shared" si="1"/>
        <v>100</v>
      </c>
      <c r="K34" s="173"/>
    </row>
    <row r="35" spans="1:11" ht="12.75" customHeight="1" x14ac:dyDescent="0.2">
      <c r="A35" s="454"/>
      <c r="B35" s="1065"/>
      <c r="C35" s="459">
        <v>4300</v>
      </c>
      <c r="D35" s="1355" t="s">
        <v>22</v>
      </c>
      <c r="E35" s="496">
        <v>557530</v>
      </c>
      <c r="F35" s="496">
        <v>557530</v>
      </c>
      <c r="G35" s="461">
        <f t="shared" si="0"/>
        <v>100</v>
      </c>
      <c r="H35" s="496">
        <v>646930</v>
      </c>
      <c r="I35" s="461">
        <f t="shared" si="2"/>
        <v>116.03501156888419</v>
      </c>
      <c r="J35" s="1179">
        <f t="shared" si="1"/>
        <v>116.03501156888419</v>
      </c>
      <c r="K35" s="462"/>
    </row>
    <row r="36" spans="1:11" ht="15" customHeight="1" x14ac:dyDescent="0.2">
      <c r="A36" s="160"/>
      <c r="B36" s="145"/>
      <c r="C36" s="265">
        <v>4360</v>
      </c>
      <c r="D36" s="1153" t="s">
        <v>217</v>
      </c>
      <c r="E36" s="230">
        <v>11000</v>
      </c>
      <c r="F36" s="230">
        <v>11000</v>
      </c>
      <c r="G36" s="231">
        <f t="shared" si="0"/>
        <v>100</v>
      </c>
      <c r="H36" s="230">
        <v>11000</v>
      </c>
      <c r="I36" s="231">
        <f t="shared" si="2"/>
        <v>100</v>
      </c>
      <c r="J36" s="267">
        <f t="shared" si="1"/>
        <v>100</v>
      </c>
      <c r="K36" s="707"/>
    </row>
    <row r="37" spans="1:11" ht="31.5" customHeight="1" x14ac:dyDescent="0.2">
      <c r="A37" s="160"/>
      <c r="B37" s="145"/>
      <c r="C37" s="168">
        <v>4390</v>
      </c>
      <c r="D37" s="175" t="s">
        <v>52</v>
      </c>
      <c r="E37" s="170">
        <v>131180</v>
      </c>
      <c r="F37" s="170">
        <v>131180</v>
      </c>
      <c r="G37" s="171">
        <f t="shared" si="0"/>
        <v>100</v>
      </c>
      <c r="H37" s="170">
        <v>193360</v>
      </c>
      <c r="I37" s="171">
        <f t="shared" si="2"/>
        <v>147.40051837170301</v>
      </c>
      <c r="J37" s="172">
        <f t="shared" si="1"/>
        <v>147.40051837170301</v>
      </c>
      <c r="K37" s="173"/>
    </row>
    <row r="38" spans="1:11" ht="12.75" customHeight="1" x14ac:dyDescent="0.2">
      <c r="A38" s="160"/>
      <c r="B38" s="145"/>
      <c r="C38" s="252" t="s">
        <v>53</v>
      </c>
      <c r="D38" s="237" t="s">
        <v>54</v>
      </c>
      <c r="E38" s="170">
        <v>1800</v>
      </c>
      <c r="F38" s="170">
        <v>1800</v>
      </c>
      <c r="G38" s="171">
        <f t="shared" si="0"/>
        <v>100</v>
      </c>
      <c r="H38" s="170">
        <v>1800</v>
      </c>
      <c r="I38" s="171">
        <f t="shared" si="2"/>
        <v>100</v>
      </c>
      <c r="J38" s="172">
        <f t="shared" si="1"/>
        <v>100</v>
      </c>
      <c r="K38" s="173"/>
    </row>
    <row r="39" spans="1:11" ht="12.75" customHeight="1" x14ac:dyDescent="0.2">
      <c r="A39" s="160"/>
      <c r="B39" s="145"/>
      <c r="C39" s="252" t="s">
        <v>84</v>
      </c>
      <c r="D39" s="233" t="s">
        <v>85</v>
      </c>
      <c r="E39" s="170">
        <v>6000</v>
      </c>
      <c r="F39" s="170">
        <v>6000</v>
      </c>
      <c r="G39" s="171">
        <f t="shared" si="0"/>
        <v>100</v>
      </c>
      <c r="H39" s="170">
        <v>6000</v>
      </c>
      <c r="I39" s="171">
        <f t="shared" si="2"/>
        <v>100</v>
      </c>
      <c r="J39" s="172">
        <f t="shared" si="1"/>
        <v>100</v>
      </c>
      <c r="K39" s="173"/>
    </row>
    <row r="40" spans="1:11" ht="12.75" customHeight="1" x14ac:dyDescent="0.2">
      <c r="A40" s="160"/>
      <c r="B40" s="145"/>
      <c r="C40" s="168">
        <v>4440</v>
      </c>
      <c r="D40" s="237" t="s">
        <v>55</v>
      </c>
      <c r="E40" s="170">
        <v>62910</v>
      </c>
      <c r="F40" s="170">
        <v>62910</v>
      </c>
      <c r="G40" s="171">
        <f t="shared" si="0"/>
        <v>100</v>
      </c>
      <c r="H40" s="170">
        <v>63426</v>
      </c>
      <c r="I40" s="171">
        <f t="shared" si="2"/>
        <v>100.8202193609919</v>
      </c>
      <c r="J40" s="172">
        <f t="shared" si="1"/>
        <v>100.8202193609919</v>
      </c>
      <c r="K40" s="173"/>
    </row>
    <row r="41" spans="1:11" ht="12.75" customHeight="1" x14ac:dyDescent="0.2">
      <c r="A41" s="160"/>
      <c r="B41" s="145"/>
      <c r="C41" s="168">
        <v>4480</v>
      </c>
      <c r="D41" s="237" t="s">
        <v>56</v>
      </c>
      <c r="E41" s="170">
        <v>20000</v>
      </c>
      <c r="F41" s="170">
        <v>20000</v>
      </c>
      <c r="G41" s="171">
        <f t="shared" si="0"/>
        <v>100</v>
      </c>
      <c r="H41" s="170">
        <v>20000</v>
      </c>
      <c r="I41" s="171">
        <f t="shared" si="2"/>
        <v>100</v>
      </c>
      <c r="J41" s="172">
        <f t="shared" si="1"/>
        <v>100</v>
      </c>
      <c r="K41" s="173"/>
    </row>
    <row r="42" spans="1:11" ht="30.75" customHeight="1" x14ac:dyDescent="0.2">
      <c r="A42" s="160"/>
      <c r="B42" s="145"/>
      <c r="C42" s="168">
        <v>4500</v>
      </c>
      <c r="D42" s="169" t="s">
        <v>57</v>
      </c>
      <c r="E42" s="170">
        <v>15000</v>
      </c>
      <c r="F42" s="170">
        <v>15000</v>
      </c>
      <c r="G42" s="177">
        <f t="shared" si="0"/>
        <v>100</v>
      </c>
      <c r="H42" s="178">
        <v>15000</v>
      </c>
      <c r="I42" s="177">
        <f t="shared" si="2"/>
        <v>100</v>
      </c>
      <c r="J42" s="179">
        <f t="shared" si="1"/>
        <v>100</v>
      </c>
      <c r="K42" s="173"/>
    </row>
    <row r="43" spans="1:11" ht="36.75" customHeight="1" x14ac:dyDescent="0.2">
      <c r="A43" s="160"/>
      <c r="B43" s="145"/>
      <c r="C43" s="168">
        <v>4520</v>
      </c>
      <c r="D43" s="169" t="s">
        <v>58</v>
      </c>
      <c r="E43" s="170">
        <v>4115</v>
      </c>
      <c r="F43" s="170">
        <v>4115</v>
      </c>
      <c r="G43" s="171">
        <f t="shared" si="0"/>
        <v>100</v>
      </c>
      <c r="H43" s="170">
        <v>4115</v>
      </c>
      <c r="I43" s="171">
        <f t="shared" si="2"/>
        <v>100</v>
      </c>
      <c r="J43" s="172">
        <f t="shared" si="1"/>
        <v>100</v>
      </c>
      <c r="K43" s="173"/>
    </row>
    <row r="44" spans="1:11" ht="36.75" hidden="1" customHeight="1" x14ac:dyDescent="0.2">
      <c r="A44" s="160"/>
      <c r="B44" s="145"/>
      <c r="C44" s="149">
        <v>4530</v>
      </c>
      <c r="D44" s="270" t="s">
        <v>186</v>
      </c>
      <c r="E44" s="151"/>
      <c r="F44" s="151"/>
      <c r="G44" s="152" t="e">
        <f t="shared" si="0"/>
        <v>#DIV/0!</v>
      </c>
      <c r="H44" s="151"/>
      <c r="I44" s="171" t="e">
        <f t="shared" si="2"/>
        <v>#DIV/0!</v>
      </c>
      <c r="J44" s="235" t="e">
        <f t="shared" si="1"/>
        <v>#DIV/0!</v>
      </c>
      <c r="K44" s="153"/>
    </row>
    <row r="45" spans="1:11" ht="29.25" customHeight="1" x14ac:dyDescent="0.2">
      <c r="A45" s="160"/>
      <c r="B45" s="145"/>
      <c r="C45" s="149">
        <v>4590</v>
      </c>
      <c r="D45" s="150" t="s">
        <v>59</v>
      </c>
      <c r="E45" s="151">
        <v>2000</v>
      </c>
      <c r="F45" s="151">
        <v>2000</v>
      </c>
      <c r="G45" s="152">
        <f t="shared" si="0"/>
        <v>100</v>
      </c>
      <c r="H45" s="151">
        <v>2000</v>
      </c>
      <c r="I45" s="152">
        <f t="shared" si="2"/>
        <v>100</v>
      </c>
      <c r="J45" s="235">
        <f t="shared" si="1"/>
        <v>100</v>
      </c>
      <c r="K45" s="153"/>
    </row>
    <row r="46" spans="1:11" ht="32.25" customHeight="1" x14ac:dyDescent="0.2">
      <c r="A46" s="160"/>
      <c r="B46" s="145"/>
      <c r="C46" s="168">
        <v>4700</v>
      </c>
      <c r="D46" s="169" t="s">
        <v>60</v>
      </c>
      <c r="E46" s="176">
        <v>13000</v>
      </c>
      <c r="F46" s="176">
        <v>13000</v>
      </c>
      <c r="G46" s="171">
        <f t="shared" si="0"/>
        <v>100</v>
      </c>
      <c r="H46" s="176">
        <v>13000</v>
      </c>
      <c r="I46" s="171">
        <f t="shared" si="2"/>
        <v>100</v>
      </c>
      <c r="J46" s="171">
        <f t="shared" si="1"/>
        <v>100</v>
      </c>
      <c r="K46" s="184"/>
    </row>
    <row r="47" spans="1:11" ht="32.25" customHeight="1" x14ac:dyDescent="0.2">
      <c r="A47" s="160"/>
      <c r="B47" s="145"/>
      <c r="C47" s="1746">
        <v>4710</v>
      </c>
      <c r="D47" s="1698" t="s">
        <v>299</v>
      </c>
      <c r="E47" s="1811"/>
      <c r="F47" s="1811"/>
      <c r="G47" s="1747"/>
      <c r="H47" s="1811">
        <v>33502</v>
      </c>
      <c r="I47" s="1747"/>
      <c r="J47" s="1798"/>
      <c r="K47" s="1840"/>
    </row>
    <row r="48" spans="1:11" ht="12.75" customHeight="1" x14ac:dyDescent="0.2">
      <c r="A48" s="160"/>
      <c r="B48" s="145"/>
      <c r="C48" s="168">
        <v>6050</v>
      </c>
      <c r="D48" s="237" t="s">
        <v>61</v>
      </c>
      <c r="E48" s="170">
        <v>3818576</v>
      </c>
      <c r="F48" s="170">
        <v>3818576</v>
      </c>
      <c r="G48" s="171">
        <f t="shared" si="0"/>
        <v>100</v>
      </c>
      <c r="H48" s="170">
        <v>5179205</v>
      </c>
      <c r="I48" s="171">
        <f t="shared" si="2"/>
        <v>135.63184286498421</v>
      </c>
      <c r="J48" s="172">
        <f t="shared" si="1"/>
        <v>135.63184286498421</v>
      </c>
      <c r="K48" s="173"/>
    </row>
    <row r="49" spans="1:11" ht="12.75" hidden="1" customHeight="1" x14ac:dyDescent="0.2">
      <c r="A49" s="160"/>
      <c r="B49" s="145"/>
      <c r="C49" s="168">
        <v>6057</v>
      </c>
      <c r="D49" s="237" t="s">
        <v>61</v>
      </c>
      <c r="E49" s="170"/>
      <c r="F49" s="170"/>
      <c r="G49" s="171" t="e">
        <f t="shared" si="0"/>
        <v>#DIV/0!</v>
      </c>
      <c r="H49" s="170"/>
      <c r="I49" s="171" t="e">
        <f t="shared" ref="I49" si="5">SUM(H49/F49*100)</f>
        <v>#DIV/0!</v>
      </c>
      <c r="J49" s="172" t="e">
        <f t="shared" ref="J49" si="6">SUM(H49/E49*100)</f>
        <v>#DIV/0!</v>
      </c>
      <c r="K49" s="173"/>
    </row>
    <row r="50" spans="1:11" ht="12.75" hidden="1" customHeight="1" x14ac:dyDescent="0.2">
      <c r="A50" s="160"/>
      <c r="B50" s="145"/>
      <c r="C50" s="168">
        <v>6059</v>
      </c>
      <c r="D50" s="237" t="s">
        <v>61</v>
      </c>
      <c r="E50" s="170"/>
      <c r="F50" s="170"/>
      <c r="G50" s="171" t="e">
        <f t="shared" si="0"/>
        <v>#DIV/0!</v>
      </c>
      <c r="H50" s="170"/>
      <c r="I50" s="171" t="e">
        <f>SUM(H50/F50*100)</f>
        <v>#DIV/0!</v>
      </c>
      <c r="J50" s="172" t="e">
        <f>SUM(H50/E50*100)</f>
        <v>#DIV/0!</v>
      </c>
      <c r="K50" s="173"/>
    </row>
    <row r="51" spans="1:11" ht="31.5" customHeight="1" x14ac:dyDescent="0.2">
      <c r="A51" s="160"/>
      <c r="B51" s="145"/>
      <c r="C51" s="168">
        <v>6060</v>
      </c>
      <c r="D51" s="169" t="s">
        <v>62</v>
      </c>
      <c r="E51" s="170">
        <v>448013</v>
      </c>
      <c r="F51" s="170">
        <v>448013</v>
      </c>
      <c r="G51" s="171">
        <f t="shared" si="0"/>
        <v>100</v>
      </c>
      <c r="H51" s="1131"/>
      <c r="I51" s="698">
        <f>SUM(H51/F51*100)</f>
        <v>0</v>
      </c>
      <c r="J51" s="934">
        <f>SUM(H51/E51*100)</f>
        <v>0</v>
      </c>
      <c r="K51" s="1064"/>
    </row>
    <row r="52" spans="1:11" ht="15" customHeight="1" x14ac:dyDescent="0.2">
      <c r="A52" s="2340"/>
      <c r="B52" s="1102">
        <v>60016</v>
      </c>
      <c r="C52" s="1103"/>
      <c r="D52" s="1104" t="s">
        <v>63</v>
      </c>
      <c r="E52" s="1105">
        <f>SUM(E53)</f>
        <v>60000</v>
      </c>
      <c r="F52" s="1105">
        <f>SUM(F53)</f>
        <v>60000</v>
      </c>
      <c r="G52" s="1106">
        <f t="shared" si="0"/>
        <v>100</v>
      </c>
      <c r="H52" s="1172">
        <f>SUM(H53)</f>
        <v>0</v>
      </c>
      <c r="I52" s="1173">
        <f t="shared" si="2"/>
        <v>0</v>
      </c>
      <c r="J52" s="1173">
        <f t="shared" si="1"/>
        <v>0</v>
      </c>
      <c r="K52" s="1174"/>
    </row>
    <row r="53" spans="1:11" ht="60" x14ac:dyDescent="0.2">
      <c r="A53" s="2340"/>
      <c r="B53" s="1365"/>
      <c r="C53" s="1107">
        <v>6300</v>
      </c>
      <c r="D53" s="1108" t="s">
        <v>64</v>
      </c>
      <c r="E53" s="1109">
        <v>60000</v>
      </c>
      <c r="F53" s="1109">
        <v>60000</v>
      </c>
      <c r="G53" s="1110">
        <f t="shared" si="0"/>
        <v>100</v>
      </c>
      <c r="H53" s="1175"/>
      <c r="I53" s="1176">
        <f t="shared" si="2"/>
        <v>0</v>
      </c>
      <c r="J53" s="1176">
        <f t="shared" si="1"/>
        <v>0</v>
      </c>
      <c r="K53" s="1177"/>
    </row>
    <row r="54" spans="1:11" ht="14.25" hidden="1" x14ac:dyDescent="0.2">
      <c r="A54" s="2340"/>
      <c r="B54" s="1366">
        <v>60078</v>
      </c>
      <c r="C54" s="1366"/>
      <c r="D54" s="1367" t="s">
        <v>243</v>
      </c>
      <c r="E54" s="1368">
        <f>SUM(E55)</f>
        <v>0</v>
      </c>
      <c r="F54" s="1368">
        <f>SUM(F55)</f>
        <v>0</v>
      </c>
      <c r="G54" s="1245" t="e">
        <f t="shared" si="0"/>
        <v>#DIV/0!</v>
      </c>
      <c r="H54" s="1369">
        <f>SUM(H55)</f>
        <v>0</v>
      </c>
      <c r="I54" s="1253" t="e">
        <f t="shared" ref="I54:I55" si="7">SUM(H54/F54*100)</f>
        <v>#DIV/0!</v>
      </c>
      <c r="J54" s="1253" t="e">
        <f t="shared" ref="J54:J55" si="8">SUM(H54/E54*100)</f>
        <v>#DIV/0!</v>
      </c>
      <c r="K54" s="1370"/>
    </row>
    <row r="55" spans="1:11" ht="15.75" hidden="1" thickBot="1" x14ac:dyDescent="0.25">
      <c r="A55" s="2341"/>
      <c r="B55" s="1371"/>
      <c r="C55" s="1372">
        <v>6050</v>
      </c>
      <c r="D55" s="1371" t="s">
        <v>61</v>
      </c>
      <c r="E55" s="1373"/>
      <c r="F55" s="1373"/>
      <c r="G55" s="1254" t="e">
        <f t="shared" si="0"/>
        <v>#DIV/0!</v>
      </c>
      <c r="H55" s="1374"/>
      <c r="I55" s="1255" t="e">
        <f t="shared" si="7"/>
        <v>#DIV/0!</v>
      </c>
      <c r="J55" s="1256" t="e">
        <f t="shared" si="8"/>
        <v>#DIV/0!</v>
      </c>
      <c r="K55" s="1375"/>
    </row>
    <row r="56" spans="1:11" ht="15" x14ac:dyDescent="0.25">
      <c r="A56" s="43"/>
      <c r="B56" s="43"/>
      <c r="C56" s="44"/>
      <c r="D56" s="43"/>
      <c r="E56" s="43"/>
      <c r="F56" s="43"/>
      <c r="G56" s="43"/>
      <c r="H56" s="43"/>
      <c r="I56" s="43"/>
      <c r="J56" s="43"/>
      <c r="K56" s="43"/>
    </row>
    <row r="57" spans="1:11" ht="15" x14ac:dyDescent="0.25">
      <c r="A57" s="43"/>
      <c r="B57" s="43"/>
      <c r="C57" s="44"/>
      <c r="D57" s="43"/>
      <c r="E57" s="43"/>
      <c r="F57" s="43"/>
      <c r="G57" s="43"/>
      <c r="H57" s="43"/>
      <c r="I57" s="43"/>
      <c r="J57" s="43"/>
      <c r="K57" s="43"/>
    </row>
    <row r="58" spans="1:11" ht="15" x14ac:dyDescent="0.25">
      <c r="A58" s="43"/>
      <c r="B58" s="43"/>
      <c r="C58" s="44"/>
      <c r="D58" s="43"/>
      <c r="E58" s="43"/>
      <c r="F58" s="43"/>
      <c r="G58" s="43"/>
      <c r="H58" s="43"/>
      <c r="I58" s="43"/>
      <c r="J58" s="43"/>
      <c r="K58" s="43"/>
    </row>
    <row r="59" spans="1:11" ht="15" x14ac:dyDescent="0.25">
      <c r="A59" s="43"/>
      <c r="B59" s="43"/>
      <c r="C59" s="44"/>
      <c r="D59" s="43"/>
      <c r="E59" s="43"/>
      <c r="F59" s="43"/>
      <c r="G59" s="43"/>
      <c r="H59" s="43"/>
      <c r="I59" s="43"/>
      <c r="J59" s="43"/>
      <c r="K59" s="43"/>
    </row>
    <row r="60" spans="1:11" ht="15" x14ac:dyDescent="0.25">
      <c r="A60" s="43"/>
      <c r="B60" s="43"/>
      <c r="C60" s="44"/>
      <c r="D60" s="43"/>
      <c r="E60" s="43"/>
      <c r="F60" s="43"/>
      <c r="G60" s="43"/>
      <c r="H60" s="43"/>
      <c r="I60" s="43"/>
      <c r="J60" s="43"/>
      <c r="K60" s="43"/>
    </row>
    <row r="61" spans="1:11" ht="15" x14ac:dyDescent="0.25">
      <c r="A61" s="43"/>
      <c r="B61" s="43"/>
      <c r="C61" s="44"/>
      <c r="D61" s="43"/>
      <c r="E61" s="43"/>
      <c r="F61" s="43"/>
      <c r="G61" s="43"/>
      <c r="H61" s="43"/>
      <c r="I61" s="43"/>
      <c r="J61" s="43"/>
      <c r="K61" s="43"/>
    </row>
    <row r="62" spans="1:11" ht="15" x14ac:dyDescent="0.25">
      <c r="A62" s="43"/>
      <c r="B62" s="43"/>
      <c r="C62" s="44"/>
      <c r="D62" s="43"/>
      <c r="E62" s="43"/>
      <c r="F62" s="43"/>
      <c r="G62" s="43"/>
      <c r="H62" s="43"/>
      <c r="I62" s="43"/>
      <c r="J62" s="43"/>
      <c r="K62" s="43"/>
    </row>
    <row r="63" spans="1:11" ht="15" x14ac:dyDescent="0.25">
      <c r="A63" s="43"/>
      <c r="B63" s="43"/>
      <c r="C63" s="44"/>
      <c r="D63" s="43"/>
      <c r="E63" s="43"/>
      <c r="F63" s="43"/>
      <c r="G63" s="43"/>
      <c r="H63" s="43"/>
      <c r="I63" s="43"/>
      <c r="J63" s="43"/>
      <c r="K63" s="43"/>
    </row>
    <row r="64" spans="1:11" ht="15" x14ac:dyDescent="0.25">
      <c r="A64" s="43"/>
      <c r="B64" s="43"/>
      <c r="C64" s="44"/>
      <c r="D64" s="43"/>
      <c r="E64" s="43"/>
      <c r="F64" s="43"/>
      <c r="G64" s="43"/>
      <c r="H64" s="43"/>
      <c r="I64" s="43"/>
      <c r="J64" s="43"/>
      <c r="K64" s="43"/>
    </row>
    <row r="65" spans="1:11" ht="15" x14ac:dyDescent="0.25">
      <c r="A65" s="43"/>
      <c r="B65" s="43"/>
      <c r="C65" s="44"/>
      <c r="D65" s="43"/>
      <c r="E65" s="43"/>
      <c r="F65" s="43"/>
      <c r="G65" s="43"/>
      <c r="H65" s="43"/>
      <c r="I65" s="43"/>
      <c r="J65" s="43"/>
      <c r="K65" s="43"/>
    </row>
    <row r="66" spans="1:11" ht="15" x14ac:dyDescent="0.25">
      <c r="A66" s="43"/>
      <c r="B66" s="43"/>
      <c r="C66" s="44"/>
      <c r="D66" s="43"/>
      <c r="E66" s="43"/>
      <c r="F66" s="43"/>
      <c r="G66" s="43"/>
      <c r="H66" s="43"/>
      <c r="I66" s="43"/>
      <c r="J66" s="43"/>
      <c r="K66" s="43"/>
    </row>
    <row r="67" spans="1:11" ht="15" x14ac:dyDescent="0.25">
      <c r="A67" s="43"/>
      <c r="B67" s="43"/>
      <c r="C67" s="44"/>
      <c r="D67" s="43"/>
      <c r="E67" s="43"/>
      <c r="F67" s="43"/>
      <c r="G67" s="43"/>
      <c r="H67" s="43"/>
      <c r="I67" s="43"/>
      <c r="J67" s="43"/>
      <c r="K67" s="43"/>
    </row>
    <row r="68" spans="1:11" x14ac:dyDescent="0.2">
      <c r="B68" s="8"/>
      <c r="C68" s="9"/>
      <c r="D68" s="8"/>
      <c r="E68" s="8"/>
      <c r="F68" s="8"/>
      <c r="G68" s="8"/>
      <c r="H68" s="8"/>
      <c r="I68" s="8"/>
      <c r="J68" s="8"/>
      <c r="K68" s="8"/>
    </row>
    <row r="69" spans="1:11" x14ac:dyDescent="0.2">
      <c r="B69" s="8"/>
      <c r="C69" s="9"/>
      <c r="D69" s="8"/>
      <c r="E69" s="8"/>
      <c r="F69" s="8"/>
      <c r="G69" s="8"/>
      <c r="H69" s="8"/>
      <c r="I69" s="8"/>
      <c r="J69" s="8"/>
      <c r="K69" s="8"/>
    </row>
    <row r="70" spans="1:11" x14ac:dyDescent="0.2">
      <c r="B70" s="8"/>
      <c r="C70" s="9"/>
      <c r="D70" s="8"/>
      <c r="E70" s="8"/>
      <c r="F70" s="8"/>
      <c r="G70" s="8"/>
      <c r="H70" s="8"/>
      <c r="I70" s="8"/>
      <c r="J70" s="8"/>
      <c r="K70" s="8"/>
    </row>
    <row r="71" spans="1:11" x14ac:dyDescent="0.2">
      <c r="B71" s="8"/>
      <c r="C71" s="9"/>
      <c r="D71" s="8"/>
      <c r="E71" s="8"/>
      <c r="F71" s="8"/>
      <c r="G71" s="8"/>
      <c r="H71" s="8"/>
      <c r="I71" s="8"/>
      <c r="J71" s="8"/>
      <c r="K71" s="8"/>
    </row>
    <row r="72" spans="1:11" x14ac:dyDescent="0.2">
      <c r="B72" s="8"/>
      <c r="C72" s="9"/>
      <c r="D72" s="8"/>
      <c r="E72" s="8"/>
      <c r="F72" s="8"/>
      <c r="G72" s="8"/>
      <c r="H72" s="8"/>
      <c r="I72" s="8"/>
      <c r="J72" s="8"/>
      <c r="K72" s="8"/>
    </row>
  </sheetData>
  <sheetProtection selectLockedCells="1" selectUnlockedCells="1"/>
  <mergeCells count="2">
    <mergeCell ref="D6:D8"/>
    <mergeCell ref="A52:A55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78" firstPageNumber="0" fitToHeight="0" orientation="landscape" r:id="rId1"/>
  <headerFooter alignWithMargins="0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zoomScale="115" zoomScaleNormal="11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4" sqref="D14:E16"/>
    </sheetView>
  </sheetViews>
  <sheetFormatPr defaultColWidth="9.140625" defaultRowHeight="12.75" x14ac:dyDescent="0.2"/>
  <cols>
    <col min="1" max="1" width="5.28515625" style="1" customWidth="1"/>
    <col min="2" max="2" width="7.5703125" style="1" customWidth="1"/>
    <col min="3" max="3" width="6.7109375" style="2" customWidth="1"/>
    <col min="4" max="4" width="40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1" ht="15" x14ac:dyDescent="0.25">
      <c r="A4" s="43"/>
      <c r="B4" s="43"/>
      <c r="C4" s="44"/>
      <c r="D4" s="85" t="s">
        <v>278</v>
      </c>
      <c r="E4" s="85"/>
      <c r="F4" s="43"/>
      <c r="G4" s="43"/>
      <c r="H4" s="43"/>
      <c r="I4" s="43"/>
      <c r="J4" s="43"/>
      <c r="K4" s="43"/>
    </row>
    <row r="5" spans="1:11" ht="15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5" x14ac:dyDescent="0.25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5" x14ac:dyDescent="0.25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5" x14ac:dyDescent="0.25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5" customFormat="1" ht="27" customHeight="1" thickTop="1" thickBot="1" x14ac:dyDescent="0.25">
      <c r="A10" s="242">
        <v>700</v>
      </c>
      <c r="B10" s="243"/>
      <c r="C10" s="243"/>
      <c r="D10" s="243" t="s">
        <v>68</v>
      </c>
      <c r="E10" s="82">
        <f>SUM(E11)</f>
        <v>611774.05000000005</v>
      </c>
      <c r="F10" s="82">
        <f>SUM(F11)</f>
        <v>611774.05000000005</v>
      </c>
      <c r="G10" s="82">
        <f t="shared" ref="G10:G31" si="0">SUM(F10/E10*100)</f>
        <v>100</v>
      </c>
      <c r="H10" s="40">
        <f>SUM(H11)</f>
        <v>202080</v>
      </c>
      <c r="I10" s="41">
        <f t="shared" ref="I10:I31" si="1">SUM(H10/F10*100)</f>
        <v>33.031803163275718</v>
      </c>
      <c r="J10" s="83">
        <f t="shared" ref="J10:J31" si="2">SUM(H10/E10*100)</f>
        <v>33.031803163275718</v>
      </c>
      <c r="K10" s="138"/>
    </row>
    <row r="11" spans="1:11" s="6" customFormat="1" ht="18.75" customHeight="1" x14ac:dyDescent="0.2">
      <c r="A11" s="192"/>
      <c r="B11" s="84">
        <v>70005</v>
      </c>
      <c r="C11" s="84"/>
      <c r="D11" s="140" t="s">
        <v>69</v>
      </c>
      <c r="E11" s="75">
        <f>SUM(E12:E31)</f>
        <v>611774.05000000005</v>
      </c>
      <c r="F11" s="75">
        <f>SUM(F12:F31)</f>
        <v>611774.05000000005</v>
      </c>
      <c r="G11" s="75">
        <f t="shared" si="0"/>
        <v>100</v>
      </c>
      <c r="H11" s="74">
        <f>SUM(H12:H31)</f>
        <v>202080</v>
      </c>
      <c r="I11" s="78">
        <f t="shared" si="1"/>
        <v>33.031803163275718</v>
      </c>
      <c r="J11" s="127">
        <f t="shared" si="2"/>
        <v>33.031803163275718</v>
      </c>
      <c r="K11" s="241"/>
    </row>
    <row r="12" spans="1:11" s="6" customFormat="1" ht="15" customHeight="1" x14ac:dyDescent="0.25">
      <c r="A12" s="137"/>
      <c r="B12" s="81"/>
      <c r="C12" s="207">
        <v>4010</v>
      </c>
      <c r="D12" s="246" t="s">
        <v>39</v>
      </c>
      <c r="E12" s="110">
        <v>17507</v>
      </c>
      <c r="F12" s="110">
        <v>17507</v>
      </c>
      <c r="G12" s="209">
        <f t="shared" si="0"/>
        <v>100</v>
      </c>
      <c r="H12" s="221">
        <v>17580</v>
      </c>
      <c r="I12" s="171">
        <f>SUM(H12/F12*100)</f>
        <v>100.41697606671617</v>
      </c>
      <c r="J12" s="171">
        <f>SUM(H12/E12*100)</f>
        <v>100.41697606671617</v>
      </c>
      <c r="K12" s="202"/>
    </row>
    <row r="13" spans="1:11" s="6" customFormat="1" ht="15" hidden="1" customHeight="1" x14ac:dyDescent="0.2">
      <c r="A13" s="137"/>
      <c r="B13" s="81"/>
      <c r="C13" s="265">
        <v>4040</v>
      </c>
      <c r="D13" s="237" t="s">
        <v>41</v>
      </c>
      <c r="E13" s="229"/>
      <c r="F13" s="229"/>
      <c r="G13" s="209" t="e">
        <f t="shared" si="0"/>
        <v>#DIV/0!</v>
      </c>
      <c r="H13" s="230"/>
      <c r="I13" s="231"/>
      <c r="J13" s="267"/>
      <c r="K13" s="232"/>
    </row>
    <row r="14" spans="1:11" s="6" customFormat="1" ht="15" customHeight="1" x14ac:dyDescent="0.25">
      <c r="A14" s="137"/>
      <c r="B14" s="81"/>
      <c r="C14" s="168">
        <v>4110</v>
      </c>
      <c r="D14" s="162" t="s">
        <v>42</v>
      </c>
      <c r="E14" s="209">
        <v>1096</v>
      </c>
      <c r="F14" s="209">
        <v>1096</v>
      </c>
      <c r="G14" s="209">
        <f t="shared" si="0"/>
        <v>100</v>
      </c>
      <c r="H14" s="176">
        <v>1100</v>
      </c>
      <c r="I14" s="171">
        <f>SUM(H14/F14*100)</f>
        <v>100.36496350364963</v>
      </c>
      <c r="J14" s="171">
        <f>SUM(H14/E14*100)</f>
        <v>100.36496350364963</v>
      </c>
      <c r="K14" s="173"/>
    </row>
    <row r="15" spans="1:11" s="6" customFormat="1" ht="15" hidden="1" customHeight="1" x14ac:dyDescent="0.25">
      <c r="A15" s="137"/>
      <c r="B15" s="81"/>
      <c r="C15" s="168">
        <v>4120</v>
      </c>
      <c r="D15" s="162" t="s">
        <v>43</v>
      </c>
      <c r="E15" s="209"/>
      <c r="F15" s="209"/>
      <c r="G15" s="209" t="e">
        <f t="shared" si="0"/>
        <v>#DIV/0!</v>
      </c>
      <c r="H15" s="176"/>
      <c r="I15" s="171"/>
      <c r="J15" s="172"/>
      <c r="K15" s="173"/>
    </row>
    <row r="16" spans="1:11" s="6" customFormat="1" ht="15" customHeight="1" x14ac:dyDescent="0.25">
      <c r="A16" s="1038"/>
      <c r="B16" s="81"/>
      <c r="C16" s="168">
        <v>4210</v>
      </c>
      <c r="D16" s="162" t="s">
        <v>31</v>
      </c>
      <c r="E16" s="209">
        <v>10000</v>
      </c>
      <c r="F16" s="209">
        <v>10000</v>
      </c>
      <c r="G16" s="209">
        <f t="shared" si="0"/>
        <v>100</v>
      </c>
      <c r="H16" s="176">
        <v>10000</v>
      </c>
      <c r="I16" s="171">
        <f>SUM(H16/F16*100)</f>
        <v>100</v>
      </c>
      <c r="J16" s="171">
        <f>SUM(H16/E16*100)</f>
        <v>100</v>
      </c>
      <c r="K16" s="173"/>
    </row>
    <row r="17" spans="1:11" s="6" customFormat="1" ht="12.75" customHeight="1" x14ac:dyDescent="0.2">
      <c r="A17" s="137"/>
      <c r="B17" s="81"/>
      <c r="C17" s="168">
        <v>4260</v>
      </c>
      <c r="D17" s="237" t="s">
        <v>46</v>
      </c>
      <c r="E17" s="209">
        <v>51445</v>
      </c>
      <c r="F17" s="209">
        <v>51445</v>
      </c>
      <c r="G17" s="209">
        <f t="shared" si="0"/>
        <v>100</v>
      </c>
      <c r="H17" s="176">
        <v>48000</v>
      </c>
      <c r="I17" s="171">
        <f t="shared" si="1"/>
        <v>93.303528039653997</v>
      </c>
      <c r="J17" s="171">
        <f t="shared" si="2"/>
        <v>93.303528039653997</v>
      </c>
      <c r="K17" s="173"/>
    </row>
    <row r="18" spans="1:11" s="6" customFormat="1" ht="12.75" customHeight="1" x14ac:dyDescent="0.25">
      <c r="A18" s="137"/>
      <c r="B18" s="81"/>
      <c r="C18" s="167">
        <v>4270</v>
      </c>
      <c r="D18" s="162" t="s">
        <v>47</v>
      </c>
      <c r="E18" s="209">
        <v>26400</v>
      </c>
      <c r="F18" s="209">
        <v>26400</v>
      </c>
      <c r="G18" s="209">
        <f t="shared" si="0"/>
        <v>100</v>
      </c>
      <c r="H18" s="176">
        <v>20000</v>
      </c>
      <c r="I18" s="171">
        <f t="shared" si="1"/>
        <v>75.757575757575751</v>
      </c>
      <c r="J18" s="171">
        <f t="shared" si="2"/>
        <v>75.757575757575751</v>
      </c>
      <c r="K18" s="173"/>
    </row>
    <row r="19" spans="1:11" s="6" customFormat="1" ht="12.75" customHeight="1" x14ac:dyDescent="0.25">
      <c r="A19" s="137"/>
      <c r="B19" s="81"/>
      <c r="C19" s="168">
        <v>4300</v>
      </c>
      <c r="D19" s="174" t="s">
        <v>22</v>
      </c>
      <c r="E19" s="209">
        <v>90049</v>
      </c>
      <c r="F19" s="209">
        <v>90049</v>
      </c>
      <c r="G19" s="209">
        <f t="shared" si="0"/>
        <v>100</v>
      </c>
      <c r="H19" s="176">
        <v>28400</v>
      </c>
      <c r="I19" s="171">
        <f t="shared" si="1"/>
        <v>31.538384657242169</v>
      </c>
      <c r="J19" s="171">
        <f t="shared" si="2"/>
        <v>31.538384657242169</v>
      </c>
      <c r="K19" s="173"/>
    </row>
    <row r="20" spans="1:11" s="6" customFormat="1" ht="12.75" customHeight="1" x14ac:dyDescent="0.2">
      <c r="A20" s="137"/>
      <c r="B20" s="81"/>
      <c r="C20" s="168">
        <v>4430</v>
      </c>
      <c r="D20" s="233" t="s">
        <v>85</v>
      </c>
      <c r="E20" s="209">
        <v>1500</v>
      </c>
      <c r="F20" s="209">
        <v>1500</v>
      </c>
      <c r="G20" s="209">
        <f t="shared" si="0"/>
        <v>100</v>
      </c>
      <c r="H20" s="176">
        <v>1600</v>
      </c>
      <c r="I20" s="171">
        <f>SUM(H20/F20*100)</f>
        <v>106.66666666666667</v>
      </c>
      <c r="J20" s="171">
        <f>SUM(H20/E20*100)</f>
        <v>106.66666666666667</v>
      </c>
      <c r="K20" s="173"/>
    </row>
    <row r="21" spans="1:11" s="6" customFormat="1" ht="12.75" customHeight="1" x14ac:dyDescent="0.25">
      <c r="A21" s="137"/>
      <c r="B21" s="81"/>
      <c r="C21" s="168">
        <v>4480</v>
      </c>
      <c r="D21" s="162" t="s">
        <v>56</v>
      </c>
      <c r="E21" s="209">
        <v>69000</v>
      </c>
      <c r="F21" s="209">
        <v>69000</v>
      </c>
      <c r="G21" s="209">
        <f t="shared" si="0"/>
        <v>100</v>
      </c>
      <c r="H21" s="176">
        <v>62000</v>
      </c>
      <c r="I21" s="171">
        <f t="shared" si="1"/>
        <v>89.85507246376811</v>
      </c>
      <c r="J21" s="172">
        <f t="shared" si="2"/>
        <v>89.85507246376811</v>
      </c>
      <c r="K21" s="173"/>
    </row>
    <row r="22" spans="1:11" s="6" customFormat="1" ht="17.25" hidden="1" customHeight="1" x14ac:dyDescent="0.25">
      <c r="A22" s="137"/>
      <c r="B22" s="81"/>
      <c r="C22" s="168">
        <v>4580</v>
      </c>
      <c r="D22" s="162" t="s">
        <v>99</v>
      </c>
      <c r="E22" s="209"/>
      <c r="F22" s="209"/>
      <c r="G22" s="209" t="e">
        <f t="shared" si="0"/>
        <v>#DIV/0!</v>
      </c>
      <c r="H22" s="176"/>
      <c r="I22" s="171" t="e">
        <f t="shared" si="1"/>
        <v>#DIV/0!</v>
      </c>
      <c r="J22" s="172" t="e">
        <f t="shared" si="2"/>
        <v>#DIV/0!</v>
      </c>
      <c r="K22" s="173"/>
    </row>
    <row r="23" spans="1:11" s="6" customFormat="1" ht="31.5" hidden="1" customHeight="1" x14ac:dyDescent="0.2">
      <c r="A23" s="137"/>
      <c r="B23" s="81"/>
      <c r="C23" s="168">
        <v>4590</v>
      </c>
      <c r="D23" s="236" t="s">
        <v>59</v>
      </c>
      <c r="E23" s="209"/>
      <c r="F23" s="209"/>
      <c r="G23" s="209" t="e">
        <f t="shared" si="0"/>
        <v>#DIV/0!</v>
      </c>
      <c r="H23" s="176"/>
      <c r="I23" s="171" t="e">
        <f t="shared" si="1"/>
        <v>#DIV/0!</v>
      </c>
      <c r="J23" s="172" t="e">
        <f t="shared" si="2"/>
        <v>#DIV/0!</v>
      </c>
      <c r="K23" s="173"/>
    </row>
    <row r="24" spans="1:11" s="6" customFormat="1" ht="30.75" hidden="1" customHeight="1" x14ac:dyDescent="0.2">
      <c r="A24" s="137"/>
      <c r="B24" s="81"/>
      <c r="C24" s="168">
        <v>4600</v>
      </c>
      <c r="D24" s="236" t="s">
        <v>189</v>
      </c>
      <c r="E24" s="209"/>
      <c r="F24" s="209"/>
      <c r="G24" s="209" t="e">
        <f t="shared" si="0"/>
        <v>#DIV/0!</v>
      </c>
      <c r="H24" s="176"/>
      <c r="I24" s="171" t="e">
        <f t="shared" si="1"/>
        <v>#DIV/0!</v>
      </c>
      <c r="J24" s="172" t="e">
        <f t="shared" si="2"/>
        <v>#DIV/0!</v>
      </c>
      <c r="K24" s="173"/>
    </row>
    <row r="25" spans="1:11" s="6" customFormat="1" ht="30.75" customHeight="1" x14ac:dyDescent="0.2">
      <c r="A25" s="948"/>
      <c r="B25" s="81"/>
      <c r="C25" s="168">
        <v>4520</v>
      </c>
      <c r="D25" s="169" t="s">
        <v>58</v>
      </c>
      <c r="E25" s="209">
        <v>6400</v>
      </c>
      <c r="F25" s="209">
        <v>6400</v>
      </c>
      <c r="G25" s="209">
        <f t="shared" si="0"/>
        <v>100</v>
      </c>
      <c r="H25" s="176">
        <v>5400</v>
      </c>
      <c r="I25" s="171">
        <f t="shared" ref="I25" si="3">SUM(H25/F25*100)</f>
        <v>84.375</v>
      </c>
      <c r="J25" s="172">
        <f t="shared" ref="J25" si="4">SUM(H25/E25*100)</f>
        <v>84.375</v>
      </c>
      <c r="K25" s="173"/>
    </row>
    <row r="26" spans="1:11" s="6" customFormat="1" ht="18" customHeight="1" x14ac:dyDescent="0.2">
      <c r="A26" s="1751"/>
      <c r="B26" s="81"/>
      <c r="C26" s="1746">
        <v>4580</v>
      </c>
      <c r="D26" s="1698" t="s">
        <v>99</v>
      </c>
      <c r="E26" s="1810">
        <v>1678.05</v>
      </c>
      <c r="F26" s="1810">
        <v>1678.05</v>
      </c>
      <c r="G26" s="209">
        <f t="shared" si="0"/>
        <v>100</v>
      </c>
      <c r="H26" s="1811"/>
      <c r="I26" s="698">
        <f t="shared" ref="I26:I27" si="5">SUM(H26/F26*100)</f>
        <v>0</v>
      </c>
      <c r="J26" s="934">
        <f t="shared" ref="J26:J27" si="6">SUM(H26/E26*100)</f>
        <v>0</v>
      </c>
      <c r="K26" s="1748"/>
    </row>
    <row r="27" spans="1:11" s="6" customFormat="1" ht="30" customHeight="1" x14ac:dyDescent="0.2">
      <c r="A27" s="2039"/>
      <c r="B27" s="1973"/>
      <c r="C27" s="1746">
        <v>4590</v>
      </c>
      <c r="D27" s="1698" t="s">
        <v>296</v>
      </c>
      <c r="E27" s="1810">
        <v>49999</v>
      </c>
      <c r="F27" s="1810">
        <v>49999</v>
      </c>
      <c r="G27" s="1810">
        <f t="shared" si="0"/>
        <v>100</v>
      </c>
      <c r="H27" s="1811"/>
      <c r="I27" s="1750">
        <f t="shared" si="5"/>
        <v>0</v>
      </c>
      <c r="J27" s="2080">
        <f t="shared" si="6"/>
        <v>0</v>
      </c>
      <c r="K27" s="1748"/>
    </row>
    <row r="28" spans="1:11" s="6" customFormat="1" ht="28.5" customHeight="1" x14ac:dyDescent="0.2">
      <c r="A28" s="2039"/>
      <c r="B28" s="1973"/>
      <c r="C28" s="1746">
        <v>4610</v>
      </c>
      <c r="D28" s="1698" t="s">
        <v>87</v>
      </c>
      <c r="E28" s="1810">
        <v>16700</v>
      </c>
      <c r="F28" s="1810">
        <v>16700</v>
      </c>
      <c r="G28" s="1810">
        <f t="shared" si="0"/>
        <v>100</v>
      </c>
      <c r="H28" s="1811">
        <v>8000</v>
      </c>
      <c r="I28" s="1747">
        <f t="shared" si="1"/>
        <v>47.904191616766468</v>
      </c>
      <c r="J28" s="1798">
        <f t="shared" si="2"/>
        <v>47.904191616766468</v>
      </c>
      <c r="K28" s="1748"/>
    </row>
    <row r="29" spans="1:11" s="7" customFormat="1" ht="16.5" customHeight="1" thickBot="1" x14ac:dyDescent="0.25">
      <c r="A29" s="454"/>
      <c r="B29" s="1996"/>
      <c r="C29" s="1609">
        <v>6050</v>
      </c>
      <c r="D29" s="1537" t="s">
        <v>61</v>
      </c>
      <c r="E29" s="2302">
        <v>270000</v>
      </c>
      <c r="F29" s="1965">
        <v>270000</v>
      </c>
      <c r="G29" s="1965">
        <f t="shared" si="0"/>
        <v>100</v>
      </c>
      <c r="H29" s="1947"/>
      <c r="I29" s="2245">
        <f t="shared" ref="I29:I30" si="7">SUM(H29/F29*100)</f>
        <v>0</v>
      </c>
      <c r="J29" s="2247">
        <f t="shared" ref="J29:J30" si="8">SUM(H29/E29*100)</f>
        <v>0</v>
      </c>
      <c r="K29" s="2309"/>
    </row>
    <row r="30" spans="1:11" s="7" customFormat="1" ht="16.5" hidden="1" customHeight="1" x14ac:dyDescent="0.2">
      <c r="A30" s="160"/>
      <c r="B30" s="141"/>
      <c r="C30" s="141">
        <v>6057</v>
      </c>
      <c r="D30" s="266" t="s">
        <v>61</v>
      </c>
      <c r="E30" s="144"/>
      <c r="F30" s="144"/>
      <c r="G30" s="229" t="e">
        <f t="shared" si="0"/>
        <v>#DIV/0!</v>
      </c>
      <c r="H30" s="190"/>
      <c r="I30" s="231" t="e">
        <f t="shared" si="7"/>
        <v>#DIV/0!</v>
      </c>
      <c r="J30" s="267" t="e">
        <f t="shared" si="8"/>
        <v>#DIV/0!</v>
      </c>
      <c r="K30" s="148"/>
    </row>
    <row r="31" spans="1:11" ht="30.75" hidden="1" customHeight="1" thickBot="1" x14ac:dyDescent="0.3">
      <c r="A31" s="218"/>
      <c r="B31" s="238"/>
      <c r="C31" s="117">
        <v>6059</v>
      </c>
      <c r="D31" s="118" t="s">
        <v>61</v>
      </c>
      <c r="E31" s="384"/>
      <c r="F31" s="384"/>
      <c r="G31" s="122" t="e">
        <f t="shared" si="0"/>
        <v>#DIV/0!</v>
      </c>
      <c r="H31" s="121"/>
      <c r="I31" s="122" t="e">
        <f t="shared" si="1"/>
        <v>#DIV/0!</v>
      </c>
      <c r="J31" s="122" t="e">
        <f t="shared" si="2"/>
        <v>#DIV/0!</v>
      </c>
      <c r="K31" s="240"/>
    </row>
    <row r="32" spans="1:11" x14ac:dyDescent="0.2">
      <c r="D32" s="13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view="pageBreakPreview" zoomScaleNormal="115" zoomScaleSheetLayoutView="100" workbookViewId="0">
      <pane xSplit="3" ySplit="10" topLeftCell="D11" activePane="bottomRight" state="frozen"/>
      <selection pane="topRight" activeCell="D1" sqref="D1"/>
      <selection pane="bottomLeft" activeCell="A23" sqref="A23"/>
      <selection pane="bottomRight" activeCell="F22" sqref="F22"/>
    </sheetView>
  </sheetViews>
  <sheetFormatPr defaultColWidth="9.140625" defaultRowHeight="12.75" x14ac:dyDescent="0.2"/>
  <cols>
    <col min="1" max="1" width="5.28515625" style="1" customWidth="1"/>
    <col min="2" max="2" width="8.28515625" style="1" customWidth="1"/>
    <col min="3" max="3" width="7.140625" style="2" customWidth="1"/>
    <col min="4" max="4" width="44" style="3" customWidth="1"/>
    <col min="5" max="5" width="14.7109375" style="3" customWidth="1"/>
    <col min="6" max="6" width="14.7109375" style="1" customWidth="1"/>
    <col min="7" max="7" width="11.85546875" style="1" bestFit="1" customWidth="1"/>
    <col min="8" max="8" width="14.7109375" style="1" customWidth="1"/>
    <col min="9" max="9" width="10.28515625" style="1" customWidth="1"/>
    <col min="10" max="10" width="10.5703125" style="1" customWidth="1"/>
    <col min="11" max="11" width="7.2851562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1" ht="15" x14ac:dyDescent="0.25">
      <c r="A4" s="43"/>
      <c r="B4" s="43"/>
      <c r="C4" s="44"/>
      <c r="D4" s="85" t="s">
        <v>279</v>
      </c>
      <c r="E4" s="85"/>
      <c r="F4" s="43"/>
      <c r="G4" s="43"/>
      <c r="H4" s="43"/>
      <c r="I4" s="43"/>
      <c r="J4" s="43"/>
      <c r="K4" s="43"/>
    </row>
    <row r="5" spans="1:11" ht="15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5" x14ac:dyDescent="0.25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6.5" thickTop="1" thickBot="1" x14ac:dyDescent="0.3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6.5" thickTop="1" thickBot="1" x14ac:dyDescent="0.3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70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5" customFormat="1" ht="26.25" customHeight="1" thickTop="1" thickBot="1" x14ac:dyDescent="0.25">
      <c r="A10" s="242">
        <v>710</v>
      </c>
      <c r="B10" s="243"/>
      <c r="C10" s="243"/>
      <c r="D10" s="243" t="s">
        <v>71</v>
      </c>
      <c r="E10" s="37">
        <f>SUM(E18+E20+E23+E44+E11)</f>
        <v>3600588</v>
      </c>
      <c r="F10" s="37">
        <f>SUM(F18+F20+F23+F44+F11)</f>
        <v>3600588</v>
      </c>
      <c r="G10" s="82">
        <f t="shared" ref="G10:G55" si="0">SUM(F10/E10*100)</f>
        <v>100</v>
      </c>
      <c r="H10" s="37">
        <f>SUM(H18+H20+H23+H44+H11)</f>
        <v>764404</v>
      </c>
      <c r="I10" s="41">
        <f t="shared" ref="I10:I55" si="1">SUM(H10/F10*100)</f>
        <v>21.229976881553792</v>
      </c>
      <c r="J10" s="83">
        <f t="shared" ref="J10:J55" si="2">SUM(H10/E10*100)</f>
        <v>21.229976881553792</v>
      </c>
      <c r="K10" s="138"/>
    </row>
    <row r="11" spans="1:11" s="5" customFormat="1" ht="15" customHeight="1" x14ac:dyDescent="0.2">
      <c r="A11" s="192"/>
      <c r="B11" s="464">
        <v>71012</v>
      </c>
      <c r="C11" s="464"/>
      <c r="D11" s="787" t="s">
        <v>214</v>
      </c>
      <c r="E11" s="784">
        <f t="shared" ref="E11:F11" si="3">SUM(E12:E22)</f>
        <v>155982</v>
      </c>
      <c r="F11" s="784">
        <f t="shared" si="3"/>
        <v>155982</v>
      </c>
      <c r="G11" s="131">
        <f t="shared" si="0"/>
        <v>100</v>
      </c>
      <c r="H11" s="784">
        <f>SUM(H12:H22)</f>
        <v>157759</v>
      </c>
      <c r="I11" s="133">
        <f t="shared" ref="I11:I15" si="4">SUM(H11/F11*100)</f>
        <v>101.13923401418113</v>
      </c>
      <c r="J11" s="134">
        <f t="shared" ref="J11:J15" si="5">SUM(H11/E11*100)</f>
        <v>101.13923401418113</v>
      </c>
      <c r="K11" s="786"/>
    </row>
    <row r="12" spans="1:11" s="5" customFormat="1" ht="15" customHeight="1" x14ac:dyDescent="0.25">
      <c r="A12" s="137"/>
      <c r="B12" s="81"/>
      <c r="C12" s="753">
        <v>4010</v>
      </c>
      <c r="D12" s="162" t="s">
        <v>39</v>
      </c>
      <c r="E12" s="809">
        <v>71711</v>
      </c>
      <c r="F12" s="809">
        <v>71711</v>
      </c>
      <c r="G12" s="799">
        <f t="shared" si="0"/>
        <v>100</v>
      </c>
      <c r="H12" s="810">
        <v>73270</v>
      </c>
      <c r="I12" s="776">
        <f t="shared" si="4"/>
        <v>102.17400398823054</v>
      </c>
      <c r="J12" s="776">
        <f t="shared" si="5"/>
        <v>102.17400398823054</v>
      </c>
      <c r="K12" s="811"/>
    </row>
    <row r="13" spans="1:11" s="5" customFormat="1" ht="15" hidden="1" customHeight="1" x14ac:dyDescent="0.25">
      <c r="A13" s="137"/>
      <c r="B13" s="81"/>
      <c r="C13" s="168">
        <v>4040</v>
      </c>
      <c r="D13" s="162" t="s">
        <v>41</v>
      </c>
      <c r="E13" s="210"/>
      <c r="F13" s="210"/>
      <c r="G13" s="209" t="e">
        <f t="shared" si="0"/>
        <v>#DIV/0!</v>
      </c>
      <c r="H13" s="176"/>
      <c r="I13" s="171"/>
      <c r="J13" s="171"/>
      <c r="K13" s="812"/>
    </row>
    <row r="14" spans="1:11" s="5" customFormat="1" ht="15" customHeight="1" x14ac:dyDescent="0.25">
      <c r="A14" s="137"/>
      <c r="B14" s="81"/>
      <c r="C14" s="168">
        <v>4110</v>
      </c>
      <c r="D14" s="162" t="s">
        <v>42</v>
      </c>
      <c r="E14" s="210">
        <v>13093</v>
      </c>
      <c r="F14" s="210">
        <v>13093</v>
      </c>
      <c r="G14" s="209">
        <f t="shared" si="0"/>
        <v>100</v>
      </c>
      <c r="H14" s="176">
        <v>12595</v>
      </c>
      <c r="I14" s="171">
        <f t="shared" si="4"/>
        <v>96.196440846253722</v>
      </c>
      <c r="J14" s="171">
        <f t="shared" si="5"/>
        <v>96.196440846253722</v>
      </c>
      <c r="K14" s="812"/>
    </row>
    <row r="15" spans="1:11" s="5" customFormat="1" ht="32.450000000000003" customHeight="1" x14ac:dyDescent="0.25">
      <c r="A15" s="137"/>
      <c r="B15" s="81"/>
      <c r="C15" s="1746">
        <v>4120</v>
      </c>
      <c r="D15" s="2056" t="s">
        <v>270</v>
      </c>
      <c r="E15" s="1801">
        <v>1806</v>
      </c>
      <c r="F15" s="1801">
        <v>1806</v>
      </c>
      <c r="G15" s="1810">
        <f t="shared" si="0"/>
        <v>100</v>
      </c>
      <c r="H15" s="1811">
        <v>1795</v>
      </c>
      <c r="I15" s="1747">
        <f t="shared" si="4"/>
        <v>99.390919158361029</v>
      </c>
      <c r="J15" s="1747">
        <f t="shared" si="5"/>
        <v>99.390919158361029</v>
      </c>
      <c r="K15" s="2057"/>
    </row>
    <row r="16" spans="1:11" s="5" customFormat="1" ht="15" customHeight="1" x14ac:dyDescent="0.25">
      <c r="A16" s="137"/>
      <c r="B16" s="81"/>
      <c r="C16" s="1746">
        <v>4300</v>
      </c>
      <c r="D16" s="2058" t="s">
        <v>22</v>
      </c>
      <c r="E16" s="1801">
        <v>69372</v>
      </c>
      <c r="F16" s="1801">
        <v>69372</v>
      </c>
      <c r="G16" s="1810">
        <f t="shared" si="0"/>
        <v>100</v>
      </c>
      <c r="H16" s="1811">
        <v>69000</v>
      </c>
      <c r="I16" s="1747">
        <f t="shared" ref="I16" si="6">SUM(H16/F16*100)</f>
        <v>99.463760595052761</v>
      </c>
      <c r="J16" s="1747">
        <f t="shared" ref="J16" si="7">SUM(H16/E16*100)</f>
        <v>99.463760595052761</v>
      </c>
      <c r="K16" s="2057"/>
    </row>
    <row r="17" spans="1:11" s="5" customFormat="1" ht="15" hidden="1" customHeight="1" x14ac:dyDescent="0.25">
      <c r="A17" s="137"/>
      <c r="B17" s="81"/>
      <c r="C17" s="1746">
        <v>4440</v>
      </c>
      <c r="D17" s="1799" t="s">
        <v>55</v>
      </c>
      <c r="E17" s="1801"/>
      <c r="F17" s="1801"/>
      <c r="G17" s="1810" t="e">
        <f t="shared" si="0"/>
        <v>#DIV/0!</v>
      </c>
      <c r="H17" s="1811"/>
      <c r="I17" s="1747"/>
      <c r="J17" s="1747"/>
      <c r="K17" s="2057"/>
    </row>
    <row r="18" spans="1:11" s="6" customFormat="1" ht="28.5" hidden="1" customHeight="1" x14ac:dyDescent="0.2">
      <c r="A18" s="137"/>
      <c r="B18" s="778">
        <v>71013</v>
      </c>
      <c r="C18" s="2059"/>
      <c r="D18" s="2060" t="s">
        <v>72</v>
      </c>
      <c r="E18" s="2061">
        <f>SUM(E19)</f>
        <v>0</v>
      </c>
      <c r="F18" s="2061">
        <f>SUM(F19)</f>
        <v>0</v>
      </c>
      <c r="G18" s="2062" t="e">
        <f t="shared" si="0"/>
        <v>#DIV/0!</v>
      </c>
      <c r="H18" s="2063">
        <f>SUM(H19)</f>
        <v>0</v>
      </c>
      <c r="I18" s="2064" t="e">
        <f t="shared" si="1"/>
        <v>#DIV/0!</v>
      </c>
      <c r="J18" s="2065" t="e">
        <f t="shared" si="2"/>
        <v>#DIV/0!</v>
      </c>
      <c r="K18" s="2066"/>
    </row>
    <row r="19" spans="1:11" s="7" customFormat="1" ht="12.75" hidden="1" customHeight="1" x14ac:dyDescent="0.25">
      <c r="A19" s="160"/>
      <c r="B19" s="281"/>
      <c r="C19" s="1746">
        <v>4300</v>
      </c>
      <c r="D19" s="2058" t="s">
        <v>22</v>
      </c>
      <c r="E19" s="1801"/>
      <c r="F19" s="1801"/>
      <c r="G19" s="1810" t="e">
        <f t="shared" si="0"/>
        <v>#DIV/0!</v>
      </c>
      <c r="H19" s="1811"/>
      <c r="I19" s="1747" t="e">
        <f t="shared" si="1"/>
        <v>#DIV/0!</v>
      </c>
      <c r="J19" s="1798" t="e">
        <f t="shared" si="2"/>
        <v>#DIV/0!</v>
      </c>
      <c r="K19" s="1748"/>
    </row>
    <row r="20" spans="1:11" s="6" customFormat="1" ht="15" hidden="1" customHeight="1" x14ac:dyDescent="0.2">
      <c r="A20" s="137"/>
      <c r="B20" s="198">
        <v>71014</v>
      </c>
      <c r="C20" s="2059"/>
      <c r="D20" s="2067" t="s">
        <v>73</v>
      </c>
      <c r="E20" s="2061">
        <f>SUM(E21:E21)</f>
        <v>0</v>
      </c>
      <c r="F20" s="2061">
        <f>SUM(F21:F21)</f>
        <v>0</v>
      </c>
      <c r="G20" s="2068" t="e">
        <f t="shared" si="0"/>
        <v>#DIV/0!</v>
      </c>
      <c r="H20" s="2069">
        <f>SUM(H21:H21)</f>
        <v>0</v>
      </c>
      <c r="I20" s="2064" t="e">
        <f t="shared" si="1"/>
        <v>#DIV/0!</v>
      </c>
      <c r="J20" s="2065" t="e">
        <f t="shared" si="2"/>
        <v>#DIV/0!</v>
      </c>
      <c r="K20" s="2066"/>
    </row>
    <row r="21" spans="1:11" s="7" customFormat="1" ht="15.75" hidden="1" customHeight="1" x14ac:dyDescent="0.25">
      <c r="A21" s="160"/>
      <c r="B21" s="141"/>
      <c r="C21" s="1746">
        <v>4300</v>
      </c>
      <c r="D21" s="1799" t="s">
        <v>22</v>
      </c>
      <c r="E21" s="1801"/>
      <c r="F21" s="1801"/>
      <c r="G21" s="1810" t="e">
        <f t="shared" si="0"/>
        <v>#DIV/0!</v>
      </c>
      <c r="H21" s="1811"/>
      <c r="I21" s="1747" t="e">
        <f t="shared" si="1"/>
        <v>#DIV/0!</v>
      </c>
      <c r="J21" s="1798" t="e">
        <f t="shared" si="2"/>
        <v>#DIV/0!</v>
      </c>
      <c r="K21" s="1748"/>
    </row>
    <row r="22" spans="1:11" s="7" customFormat="1" ht="30.75" customHeight="1" x14ac:dyDescent="0.2">
      <c r="A22" s="160"/>
      <c r="B22" s="1912"/>
      <c r="C22" s="1822">
        <v>4710</v>
      </c>
      <c r="D22" s="1823" t="s">
        <v>297</v>
      </c>
      <c r="E22" s="2070"/>
      <c r="F22" s="2070"/>
      <c r="G22" s="2071"/>
      <c r="H22" s="2001">
        <v>1099</v>
      </c>
      <c r="I22" s="1826"/>
      <c r="J22" s="2009"/>
      <c r="K22" s="2010"/>
    </row>
    <row r="23" spans="1:11" s="6" customFormat="1" ht="15" customHeight="1" x14ac:dyDescent="0.2">
      <c r="A23" s="137"/>
      <c r="B23" s="203">
        <v>71015</v>
      </c>
      <c r="C23" s="203"/>
      <c r="D23" s="106" t="s">
        <v>74</v>
      </c>
      <c r="E23" s="130">
        <f>SUM(E24:E42)</f>
        <v>378042</v>
      </c>
      <c r="F23" s="130">
        <f>SUM(F24:F42)</f>
        <v>378042</v>
      </c>
      <c r="G23" s="131">
        <f t="shared" si="0"/>
        <v>100</v>
      </c>
      <c r="H23" s="204">
        <f>SUM(H24:H43)</f>
        <v>381845</v>
      </c>
      <c r="I23" s="133">
        <f t="shared" si="1"/>
        <v>101.00597288132008</v>
      </c>
      <c r="J23" s="134">
        <f t="shared" si="2"/>
        <v>101.00597288132008</v>
      </c>
      <c r="K23" s="201"/>
    </row>
    <row r="24" spans="1:11" s="6" customFormat="1" ht="12.75" customHeight="1" x14ac:dyDescent="0.25">
      <c r="A24" s="137"/>
      <c r="B24" s="259"/>
      <c r="C24" s="797">
        <v>3020</v>
      </c>
      <c r="D24" s="779" t="s">
        <v>37</v>
      </c>
      <c r="E24" s="798">
        <v>1000</v>
      </c>
      <c r="F24" s="798">
        <v>1000</v>
      </c>
      <c r="G24" s="799">
        <f t="shared" si="0"/>
        <v>100</v>
      </c>
      <c r="H24" s="800">
        <v>1450</v>
      </c>
      <c r="I24" s="776">
        <f t="shared" si="1"/>
        <v>145</v>
      </c>
      <c r="J24" s="776">
        <f t="shared" si="2"/>
        <v>145</v>
      </c>
      <c r="K24" s="801"/>
    </row>
    <row r="25" spans="1:11" s="6" customFormat="1" ht="12.75" hidden="1" customHeight="1" x14ac:dyDescent="0.25">
      <c r="A25" s="137"/>
      <c r="B25" s="81"/>
      <c r="C25" s="167">
        <v>3030</v>
      </c>
      <c r="D25" s="162" t="s">
        <v>207</v>
      </c>
      <c r="E25" s="210"/>
      <c r="F25" s="210"/>
      <c r="G25" s="164" t="e">
        <f t="shared" si="0"/>
        <v>#DIV/0!</v>
      </c>
      <c r="H25" s="176"/>
      <c r="I25" s="164" t="e">
        <f t="shared" si="1"/>
        <v>#DIV/0!</v>
      </c>
      <c r="J25" s="172" t="e">
        <f t="shared" si="2"/>
        <v>#DIV/0!</v>
      </c>
      <c r="K25" s="173"/>
    </row>
    <row r="26" spans="1:11" ht="12.75" customHeight="1" x14ac:dyDescent="0.25">
      <c r="A26" s="160"/>
      <c r="B26" s="141"/>
      <c r="C26" s="161" t="s">
        <v>38</v>
      </c>
      <c r="D26" s="162" t="s">
        <v>39</v>
      </c>
      <c r="E26" s="163">
        <v>83908</v>
      </c>
      <c r="F26" s="163">
        <v>83908</v>
      </c>
      <c r="G26" s="164">
        <f t="shared" si="0"/>
        <v>100</v>
      </c>
      <c r="H26" s="253">
        <v>79000</v>
      </c>
      <c r="I26" s="164">
        <f t="shared" si="1"/>
        <v>94.150736520951511</v>
      </c>
      <c r="J26" s="165">
        <f t="shared" si="2"/>
        <v>94.150736520951511</v>
      </c>
      <c r="K26" s="166"/>
    </row>
    <row r="27" spans="1:11" ht="29.25" customHeight="1" x14ac:dyDescent="0.2">
      <c r="A27" s="160"/>
      <c r="B27" s="141"/>
      <c r="C27" s="252" t="s">
        <v>75</v>
      </c>
      <c r="D27" s="169" t="s">
        <v>76</v>
      </c>
      <c r="E27" s="170">
        <v>141670</v>
      </c>
      <c r="F27" s="170">
        <v>141670</v>
      </c>
      <c r="G27" s="171">
        <f t="shared" si="0"/>
        <v>100</v>
      </c>
      <c r="H27" s="176">
        <v>181710</v>
      </c>
      <c r="I27" s="171">
        <f t="shared" si="1"/>
        <v>128.26286440319052</v>
      </c>
      <c r="J27" s="172">
        <f t="shared" si="2"/>
        <v>128.26286440319052</v>
      </c>
      <c r="K27" s="173"/>
    </row>
    <row r="28" spans="1:11" ht="12.75" customHeight="1" x14ac:dyDescent="0.25">
      <c r="A28" s="160"/>
      <c r="B28" s="141"/>
      <c r="C28" s="161" t="s">
        <v>40</v>
      </c>
      <c r="D28" s="162" t="s">
        <v>41</v>
      </c>
      <c r="E28" s="163">
        <v>20024</v>
      </c>
      <c r="F28" s="163">
        <v>20024</v>
      </c>
      <c r="G28" s="164">
        <f t="shared" si="0"/>
        <v>100</v>
      </c>
      <c r="H28" s="253">
        <v>17300</v>
      </c>
      <c r="I28" s="164">
        <f t="shared" si="1"/>
        <v>86.396324410707152</v>
      </c>
      <c r="J28" s="165">
        <f t="shared" si="2"/>
        <v>86.396324410707152</v>
      </c>
      <c r="K28" s="166"/>
    </row>
    <row r="29" spans="1:11" ht="12.75" customHeight="1" x14ac:dyDescent="0.25">
      <c r="A29" s="160"/>
      <c r="B29" s="141"/>
      <c r="C29" s="161" t="s">
        <v>77</v>
      </c>
      <c r="D29" s="162" t="s">
        <v>42</v>
      </c>
      <c r="E29" s="163">
        <v>45970</v>
      </c>
      <c r="F29" s="163">
        <v>45970</v>
      </c>
      <c r="G29" s="164">
        <f t="shared" si="0"/>
        <v>100</v>
      </c>
      <c r="H29" s="253">
        <v>50380</v>
      </c>
      <c r="I29" s="164">
        <f t="shared" si="1"/>
        <v>109.59321296497716</v>
      </c>
      <c r="J29" s="165">
        <f t="shared" si="2"/>
        <v>109.59321296497716</v>
      </c>
      <c r="K29" s="166"/>
    </row>
    <row r="30" spans="1:11" ht="30" customHeight="1" x14ac:dyDescent="0.25">
      <c r="A30" s="160"/>
      <c r="B30" s="141"/>
      <c r="C30" s="161" t="s">
        <v>78</v>
      </c>
      <c r="D30" s="325" t="s">
        <v>270</v>
      </c>
      <c r="E30" s="163">
        <v>3520</v>
      </c>
      <c r="F30" s="163">
        <v>3520</v>
      </c>
      <c r="G30" s="164">
        <f t="shared" si="0"/>
        <v>100</v>
      </c>
      <c r="H30" s="253">
        <v>5120</v>
      </c>
      <c r="I30" s="164">
        <f t="shared" si="1"/>
        <v>145.45454545454547</v>
      </c>
      <c r="J30" s="165">
        <f t="shared" si="2"/>
        <v>145.45454545454547</v>
      </c>
      <c r="K30" s="166"/>
    </row>
    <row r="31" spans="1:11" ht="12.75" customHeight="1" x14ac:dyDescent="0.25">
      <c r="A31" s="160"/>
      <c r="B31" s="141"/>
      <c r="C31" s="168">
        <v>4170</v>
      </c>
      <c r="D31" s="162" t="s">
        <v>45</v>
      </c>
      <c r="E31" s="163">
        <v>10260</v>
      </c>
      <c r="F31" s="163">
        <v>10260</v>
      </c>
      <c r="G31" s="164">
        <f t="shared" si="0"/>
        <v>100</v>
      </c>
      <c r="H31" s="253">
        <v>11460</v>
      </c>
      <c r="I31" s="164">
        <f t="shared" si="1"/>
        <v>111.69590643274854</v>
      </c>
      <c r="J31" s="165">
        <f t="shared" si="2"/>
        <v>111.69590643274854</v>
      </c>
      <c r="K31" s="166"/>
    </row>
    <row r="32" spans="1:11" ht="12.75" customHeight="1" x14ac:dyDescent="0.25">
      <c r="A32" s="160"/>
      <c r="B32" s="141"/>
      <c r="C32" s="161" t="s">
        <v>30</v>
      </c>
      <c r="D32" s="162" t="s">
        <v>31</v>
      </c>
      <c r="E32" s="163">
        <v>24470</v>
      </c>
      <c r="F32" s="163">
        <v>24470</v>
      </c>
      <c r="G32" s="164">
        <f t="shared" si="0"/>
        <v>100</v>
      </c>
      <c r="H32" s="253">
        <v>8312</v>
      </c>
      <c r="I32" s="164">
        <f t="shared" si="1"/>
        <v>33.968124233755617</v>
      </c>
      <c r="J32" s="165">
        <f t="shared" si="2"/>
        <v>33.968124233755617</v>
      </c>
      <c r="K32" s="166"/>
    </row>
    <row r="33" spans="1:11" ht="12.75" hidden="1" customHeight="1" x14ac:dyDescent="0.25">
      <c r="A33" s="454"/>
      <c r="B33" s="457"/>
      <c r="C33" s="458" t="s">
        <v>79</v>
      </c>
      <c r="D33" s="835" t="s">
        <v>80</v>
      </c>
      <c r="E33" s="330"/>
      <c r="F33" s="330"/>
      <c r="G33" s="331" t="e">
        <f t="shared" si="0"/>
        <v>#DIV/0!</v>
      </c>
      <c r="H33" s="864"/>
      <c r="I33" s="331" t="e">
        <f t="shared" si="1"/>
        <v>#DIV/0!</v>
      </c>
      <c r="J33" s="332" t="e">
        <f t="shared" si="2"/>
        <v>#DIV/0!</v>
      </c>
      <c r="K33" s="333"/>
    </row>
    <row r="34" spans="1:11" ht="12.75" customHeight="1" x14ac:dyDescent="0.25">
      <c r="A34" s="160"/>
      <c r="B34" s="141"/>
      <c r="C34" s="245" t="s">
        <v>81</v>
      </c>
      <c r="D34" s="246" t="s">
        <v>46</v>
      </c>
      <c r="E34" s="247">
        <v>2369</v>
      </c>
      <c r="F34" s="247">
        <v>2369</v>
      </c>
      <c r="G34" s="248">
        <f t="shared" si="0"/>
        <v>100</v>
      </c>
      <c r="H34" s="249">
        <v>2690</v>
      </c>
      <c r="I34" s="248">
        <f t="shared" si="1"/>
        <v>113.55002110595187</v>
      </c>
      <c r="J34" s="250">
        <f t="shared" si="2"/>
        <v>113.55002110595187</v>
      </c>
      <c r="K34" s="251"/>
    </row>
    <row r="35" spans="1:11" ht="12.75" hidden="1" customHeight="1" x14ac:dyDescent="0.25">
      <c r="A35" s="160"/>
      <c r="B35" s="141"/>
      <c r="C35" s="161" t="s">
        <v>82</v>
      </c>
      <c r="D35" s="162" t="s">
        <v>47</v>
      </c>
      <c r="E35" s="163"/>
      <c r="F35" s="163"/>
      <c r="G35" s="164" t="e">
        <f t="shared" si="0"/>
        <v>#DIV/0!</v>
      </c>
      <c r="H35" s="253"/>
      <c r="I35" s="700" t="e">
        <f t="shared" si="1"/>
        <v>#DIV/0!</v>
      </c>
      <c r="J35" s="1389" t="e">
        <f t="shared" si="2"/>
        <v>#DIV/0!</v>
      </c>
      <c r="K35" s="166"/>
    </row>
    <row r="36" spans="1:11" ht="12.75" customHeight="1" x14ac:dyDescent="0.25">
      <c r="A36" s="160"/>
      <c r="B36" s="141"/>
      <c r="C36" s="161" t="s">
        <v>83</v>
      </c>
      <c r="D36" s="237" t="s">
        <v>48</v>
      </c>
      <c r="E36" s="163">
        <v>306</v>
      </c>
      <c r="F36" s="163">
        <v>306</v>
      </c>
      <c r="G36" s="164">
        <f t="shared" si="0"/>
        <v>100</v>
      </c>
      <c r="H36" s="253">
        <v>700</v>
      </c>
      <c r="I36" s="164">
        <f t="shared" si="1"/>
        <v>228.75816993464051</v>
      </c>
      <c r="J36" s="165">
        <f t="shared" si="2"/>
        <v>228.75816993464051</v>
      </c>
      <c r="K36" s="166"/>
    </row>
    <row r="37" spans="1:11" ht="12.75" customHeight="1" x14ac:dyDescent="0.25">
      <c r="A37" s="160"/>
      <c r="B37" s="141"/>
      <c r="C37" s="161" t="s">
        <v>21</v>
      </c>
      <c r="D37" s="174" t="s">
        <v>22</v>
      </c>
      <c r="E37" s="163">
        <v>36100</v>
      </c>
      <c r="F37" s="163">
        <v>36100</v>
      </c>
      <c r="G37" s="164">
        <f t="shared" si="0"/>
        <v>100</v>
      </c>
      <c r="H37" s="253">
        <v>12043</v>
      </c>
      <c r="I37" s="164">
        <f t="shared" si="1"/>
        <v>33.360110803324098</v>
      </c>
      <c r="J37" s="165">
        <f t="shared" si="2"/>
        <v>33.360110803324098</v>
      </c>
      <c r="K37" s="166"/>
    </row>
    <row r="38" spans="1:11" ht="19.5" customHeight="1" x14ac:dyDescent="0.2">
      <c r="A38" s="160"/>
      <c r="B38" s="1912"/>
      <c r="C38" s="1892" t="s">
        <v>206</v>
      </c>
      <c r="D38" s="1889" t="s">
        <v>217</v>
      </c>
      <c r="E38" s="1797">
        <v>340</v>
      </c>
      <c r="F38" s="1797">
        <v>340</v>
      </c>
      <c r="G38" s="1747">
        <f t="shared" si="0"/>
        <v>100</v>
      </c>
      <c r="H38" s="1811">
        <v>460</v>
      </c>
      <c r="I38" s="1747">
        <f t="shared" si="1"/>
        <v>135.29411764705884</v>
      </c>
      <c r="J38" s="1747">
        <f t="shared" si="2"/>
        <v>135.29411764705884</v>
      </c>
      <c r="K38" s="1748"/>
    </row>
    <row r="39" spans="1:11" ht="13.15" hidden="1" customHeight="1" x14ac:dyDescent="0.25">
      <c r="A39" s="160"/>
      <c r="B39" s="1912"/>
      <c r="C39" s="2002" t="s">
        <v>53</v>
      </c>
      <c r="D39" s="1799" t="s">
        <v>54</v>
      </c>
      <c r="E39" s="2003"/>
      <c r="F39" s="2003"/>
      <c r="G39" s="2006" t="e">
        <f t="shared" si="0"/>
        <v>#DIV/0!</v>
      </c>
      <c r="H39" s="2005"/>
      <c r="I39" s="2320" t="e">
        <f t="shared" si="1"/>
        <v>#DIV/0!</v>
      </c>
      <c r="J39" s="2321" t="e">
        <f t="shared" si="2"/>
        <v>#DIV/0!</v>
      </c>
      <c r="K39" s="2322"/>
    </row>
    <row r="40" spans="1:11" ht="12.75" customHeight="1" x14ac:dyDescent="0.25">
      <c r="A40" s="160"/>
      <c r="B40" s="1912"/>
      <c r="C40" s="2002" t="s">
        <v>84</v>
      </c>
      <c r="D40" s="1799" t="s">
        <v>85</v>
      </c>
      <c r="E40" s="2003">
        <v>1800</v>
      </c>
      <c r="F40" s="2003">
        <v>1800</v>
      </c>
      <c r="G40" s="2004">
        <f t="shared" si="0"/>
        <v>100</v>
      </c>
      <c r="H40" s="2005">
        <v>1800</v>
      </c>
      <c r="I40" s="2006">
        <f t="shared" si="1"/>
        <v>100</v>
      </c>
      <c r="J40" s="2007">
        <f t="shared" si="2"/>
        <v>100</v>
      </c>
      <c r="K40" s="1998"/>
    </row>
    <row r="41" spans="1:11" ht="12.75" customHeight="1" x14ac:dyDescent="0.25">
      <c r="A41" s="160"/>
      <c r="B41" s="1912"/>
      <c r="C41" s="2002" t="s">
        <v>86</v>
      </c>
      <c r="D41" s="1799" t="s">
        <v>55</v>
      </c>
      <c r="E41" s="2003">
        <v>6305</v>
      </c>
      <c r="F41" s="2003">
        <v>6305</v>
      </c>
      <c r="G41" s="2004">
        <f t="shared" si="0"/>
        <v>100</v>
      </c>
      <c r="H41" s="2005">
        <v>7500</v>
      </c>
      <c r="I41" s="2006">
        <f t="shared" si="1"/>
        <v>118.9532117367169</v>
      </c>
      <c r="J41" s="2007">
        <f t="shared" si="2"/>
        <v>118.9532117367169</v>
      </c>
      <c r="K41" s="1998"/>
    </row>
    <row r="42" spans="1:11" ht="30" hidden="1" customHeight="1" x14ac:dyDescent="0.2">
      <c r="A42" s="160"/>
      <c r="B42" s="1912"/>
      <c r="C42" s="1892" t="s">
        <v>222</v>
      </c>
      <c r="D42" s="1698" t="s">
        <v>60</v>
      </c>
      <c r="E42" s="1797"/>
      <c r="F42" s="1797"/>
      <c r="G42" s="2008" t="e">
        <f t="shared" si="0"/>
        <v>#DIV/0!</v>
      </c>
      <c r="H42" s="1811"/>
      <c r="I42" s="1747" t="e">
        <f t="shared" si="1"/>
        <v>#DIV/0!</v>
      </c>
      <c r="J42" s="1798" t="e">
        <f t="shared" si="2"/>
        <v>#DIV/0!</v>
      </c>
      <c r="K42" s="1748"/>
    </row>
    <row r="43" spans="1:11" ht="30" customHeight="1" x14ac:dyDescent="0.2">
      <c r="A43" s="454"/>
      <c r="B43" s="1996"/>
      <c r="C43" s="1609">
        <v>4710</v>
      </c>
      <c r="D43" s="1549" t="s">
        <v>297</v>
      </c>
      <c r="E43" s="1610"/>
      <c r="F43" s="1610"/>
      <c r="G43" s="2323"/>
      <c r="H43" s="1633">
        <v>1920</v>
      </c>
      <c r="I43" s="1611"/>
      <c r="J43" s="1878"/>
      <c r="K43" s="1612"/>
    </row>
    <row r="44" spans="1:11" ht="15" customHeight="1" x14ac:dyDescent="0.2">
      <c r="A44" s="254"/>
      <c r="B44" s="2315">
        <v>71095</v>
      </c>
      <c r="C44" s="2316"/>
      <c r="D44" s="2315" t="s">
        <v>65</v>
      </c>
      <c r="E44" s="2317">
        <f>SUM(E45:E55)</f>
        <v>3066564</v>
      </c>
      <c r="F44" s="2317">
        <f>SUM(F45:F55)</f>
        <v>3066564</v>
      </c>
      <c r="G44" s="2318">
        <f t="shared" si="0"/>
        <v>100</v>
      </c>
      <c r="H44" s="2317">
        <f>SUM(H45:H55)</f>
        <v>224800</v>
      </c>
      <c r="I44" s="2318">
        <f t="shared" si="1"/>
        <v>7.3306802010328171</v>
      </c>
      <c r="J44" s="2318">
        <f t="shared" si="2"/>
        <v>7.3306802010328171</v>
      </c>
      <c r="K44" s="2319"/>
    </row>
    <row r="45" spans="1:11" ht="61.5" hidden="1" customHeight="1" x14ac:dyDescent="0.25">
      <c r="A45" s="254"/>
      <c r="B45" s="244"/>
      <c r="C45" s="1162">
        <v>2320</v>
      </c>
      <c r="D45" s="1163" t="s">
        <v>155</v>
      </c>
      <c r="E45" s="1164"/>
      <c r="F45" s="1164"/>
      <c r="G45" s="171" t="e">
        <f t="shared" si="0"/>
        <v>#DIV/0!</v>
      </c>
      <c r="H45" s="1164"/>
      <c r="I45" s="171" t="e">
        <f>SUM(H45/F45*100)</f>
        <v>#DIV/0!</v>
      </c>
      <c r="J45" s="171" t="e">
        <f>SUM(H45/E45*100)</f>
        <v>#DIV/0!</v>
      </c>
      <c r="K45" s="1171"/>
    </row>
    <row r="46" spans="1:11" ht="12.75" customHeight="1" x14ac:dyDescent="0.25">
      <c r="A46" s="254"/>
      <c r="B46" s="244"/>
      <c r="C46" s="168">
        <v>4210</v>
      </c>
      <c r="D46" s="162" t="s">
        <v>31</v>
      </c>
      <c r="E46" s="170"/>
      <c r="F46" s="1131"/>
      <c r="G46" s="698" t="e">
        <f t="shared" si="0"/>
        <v>#DIV/0!</v>
      </c>
      <c r="H46" s="170">
        <v>8000</v>
      </c>
      <c r="I46" s="698" t="e">
        <f t="shared" si="1"/>
        <v>#DIV/0!</v>
      </c>
      <c r="J46" s="698" t="e">
        <f t="shared" si="2"/>
        <v>#DIV/0!</v>
      </c>
      <c r="K46" s="166"/>
    </row>
    <row r="47" spans="1:11" ht="15" x14ac:dyDescent="0.25">
      <c r="A47" s="254"/>
      <c r="B47" s="244"/>
      <c r="C47" s="168">
        <v>4260</v>
      </c>
      <c r="D47" s="162" t="s">
        <v>46</v>
      </c>
      <c r="E47" s="170"/>
      <c r="F47" s="1131"/>
      <c r="G47" s="698" t="e">
        <f t="shared" si="0"/>
        <v>#DIV/0!</v>
      </c>
      <c r="H47" s="170">
        <v>12000</v>
      </c>
      <c r="I47" s="698" t="e">
        <f t="shared" si="1"/>
        <v>#DIV/0!</v>
      </c>
      <c r="J47" s="698" t="e">
        <f t="shared" si="2"/>
        <v>#DIV/0!</v>
      </c>
      <c r="K47" s="166"/>
    </row>
    <row r="48" spans="1:11" ht="12.75" hidden="1" customHeight="1" x14ac:dyDescent="0.25">
      <c r="A48" s="254"/>
      <c r="B48" s="244"/>
      <c r="C48" s="168">
        <v>4270</v>
      </c>
      <c r="D48" s="162" t="s">
        <v>47</v>
      </c>
      <c r="E48" s="170"/>
      <c r="F48" s="170"/>
      <c r="G48" s="171" t="e">
        <f t="shared" si="0"/>
        <v>#DIV/0!</v>
      </c>
      <c r="H48" s="170"/>
      <c r="I48" s="171" t="e">
        <f t="shared" si="1"/>
        <v>#DIV/0!</v>
      </c>
      <c r="J48" s="171" t="e">
        <f t="shared" si="2"/>
        <v>#DIV/0!</v>
      </c>
      <c r="K48" s="166"/>
    </row>
    <row r="49" spans="1:11" ht="12.75" customHeight="1" x14ac:dyDescent="0.25">
      <c r="A49" s="254"/>
      <c r="B49" s="244"/>
      <c r="C49" s="168">
        <v>4300</v>
      </c>
      <c r="D49" s="174" t="s">
        <v>22</v>
      </c>
      <c r="E49" s="170">
        <v>14612</v>
      </c>
      <c r="F49" s="170">
        <v>14612</v>
      </c>
      <c r="G49" s="171">
        <f t="shared" si="0"/>
        <v>100</v>
      </c>
      <c r="H49" s="170">
        <v>196000</v>
      </c>
      <c r="I49" s="171">
        <f t="shared" si="1"/>
        <v>1341.363263071448</v>
      </c>
      <c r="J49" s="171">
        <f t="shared" si="2"/>
        <v>1341.363263071448</v>
      </c>
      <c r="K49" s="166"/>
    </row>
    <row r="50" spans="1:11" ht="12.75" customHeight="1" x14ac:dyDescent="0.25">
      <c r="A50" s="254"/>
      <c r="B50" s="1997"/>
      <c r="C50" s="1746">
        <v>4360</v>
      </c>
      <c r="D50" s="732" t="s">
        <v>217</v>
      </c>
      <c r="E50" s="1797"/>
      <c r="F50" s="1797"/>
      <c r="G50" s="1747"/>
      <c r="H50" s="1797">
        <v>4800</v>
      </c>
      <c r="I50" s="1747"/>
      <c r="J50" s="1747"/>
      <c r="K50" s="1998"/>
    </row>
    <row r="51" spans="1:11" ht="15.75" customHeight="1" x14ac:dyDescent="0.25">
      <c r="A51" s="254"/>
      <c r="B51" s="244"/>
      <c r="C51" s="167">
        <v>4610</v>
      </c>
      <c r="D51" s="162" t="s">
        <v>87</v>
      </c>
      <c r="E51" s="170">
        <v>2000</v>
      </c>
      <c r="F51" s="170">
        <v>2000</v>
      </c>
      <c r="G51" s="171">
        <f t="shared" si="0"/>
        <v>100</v>
      </c>
      <c r="H51" s="170">
        <v>2000</v>
      </c>
      <c r="I51" s="171">
        <f t="shared" si="1"/>
        <v>100</v>
      </c>
      <c r="J51" s="171">
        <f t="shared" si="2"/>
        <v>100</v>
      </c>
      <c r="K51" s="166"/>
    </row>
    <row r="52" spans="1:11" ht="30" x14ac:dyDescent="0.2">
      <c r="A52" s="254"/>
      <c r="B52" s="255"/>
      <c r="C52" s="168">
        <v>4700</v>
      </c>
      <c r="D52" s="169" t="s">
        <v>60</v>
      </c>
      <c r="E52" s="170"/>
      <c r="F52" s="170"/>
      <c r="G52" s="698" t="e">
        <f t="shared" si="0"/>
        <v>#DIV/0!</v>
      </c>
      <c r="H52" s="170">
        <v>2000</v>
      </c>
      <c r="I52" s="698" t="e">
        <f t="shared" si="1"/>
        <v>#DIV/0!</v>
      </c>
      <c r="J52" s="698" t="e">
        <f t="shared" si="2"/>
        <v>#DIV/0!</v>
      </c>
      <c r="K52" s="173"/>
    </row>
    <row r="53" spans="1:11" ht="15" x14ac:dyDescent="0.25">
      <c r="A53" s="254"/>
      <c r="B53" s="255"/>
      <c r="C53" s="149">
        <v>6057</v>
      </c>
      <c r="D53" s="185" t="s">
        <v>61</v>
      </c>
      <c r="E53" s="181">
        <v>2482941</v>
      </c>
      <c r="F53" s="181">
        <v>2482941</v>
      </c>
      <c r="G53" s="182">
        <f t="shared" si="0"/>
        <v>100</v>
      </c>
      <c r="H53" s="181"/>
      <c r="I53" s="698">
        <f t="shared" si="1"/>
        <v>0</v>
      </c>
      <c r="J53" s="2072">
        <f t="shared" si="2"/>
        <v>0</v>
      </c>
      <c r="K53" s="183"/>
    </row>
    <row r="54" spans="1:11" ht="15" x14ac:dyDescent="0.25">
      <c r="A54" s="499"/>
      <c r="B54" s="1387"/>
      <c r="C54" s="459">
        <v>6059</v>
      </c>
      <c r="D54" s="1388" t="s">
        <v>61</v>
      </c>
      <c r="E54" s="330">
        <v>567011</v>
      </c>
      <c r="F54" s="330">
        <v>567011</v>
      </c>
      <c r="G54" s="331">
        <f t="shared" si="0"/>
        <v>100</v>
      </c>
      <c r="H54" s="330"/>
      <c r="I54" s="1166">
        <f t="shared" si="1"/>
        <v>0</v>
      </c>
      <c r="J54" s="2073">
        <f t="shared" si="2"/>
        <v>0</v>
      </c>
      <c r="K54" s="333"/>
    </row>
    <row r="55" spans="1:11" ht="30" hidden="1" customHeight="1" thickBot="1" x14ac:dyDescent="0.3">
      <c r="A55" s="218"/>
      <c r="B55" s="238"/>
      <c r="C55" s="410">
        <v>6060</v>
      </c>
      <c r="D55" s="1257" t="s">
        <v>62</v>
      </c>
      <c r="E55" s="219"/>
      <c r="F55" s="219"/>
      <c r="G55" s="220" t="e">
        <f t="shared" si="0"/>
        <v>#DIV/0!</v>
      </c>
      <c r="H55" s="1258"/>
      <c r="I55" s="220" t="e">
        <f t="shared" si="1"/>
        <v>#DIV/0!</v>
      </c>
      <c r="J55" s="220" t="e">
        <f t="shared" si="2"/>
        <v>#DIV/0!</v>
      </c>
      <c r="K55" s="353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5"/>
  <sheetViews>
    <sheetView tabSelected="1" topLeftCell="A19" zoomScale="115" zoomScaleNormal="115" workbookViewId="0">
      <selection activeCell="H38" sqref="H38"/>
    </sheetView>
  </sheetViews>
  <sheetFormatPr defaultColWidth="9.140625" defaultRowHeight="12.75" x14ac:dyDescent="0.2"/>
  <cols>
    <col min="1" max="1" width="5.28515625" style="1" customWidth="1"/>
    <col min="2" max="2" width="7.42578125" style="1" customWidth="1"/>
    <col min="3" max="3" width="6.85546875" style="2" customWidth="1"/>
    <col min="4" max="4" width="44.5703125" style="3" customWidth="1"/>
    <col min="5" max="5" width="14.7109375" style="3" customWidth="1"/>
    <col min="6" max="6" width="14.7109375" style="1" customWidth="1"/>
    <col min="7" max="7" width="9.7109375" style="1" customWidth="1"/>
    <col min="8" max="8" width="14.7109375" style="1" customWidth="1"/>
    <col min="9" max="10" width="9.7109375" style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1" ht="15" x14ac:dyDescent="0.25">
      <c r="A4" s="43"/>
      <c r="B4" s="43"/>
      <c r="C4" s="44"/>
      <c r="D4" s="85" t="s">
        <v>280</v>
      </c>
      <c r="E4" s="85"/>
      <c r="F4" s="43"/>
      <c r="G4" s="43"/>
      <c r="H4" s="43"/>
      <c r="I4" s="43"/>
      <c r="J4" s="43"/>
      <c r="K4" s="43"/>
    </row>
    <row r="5" spans="1:11" ht="15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5" x14ac:dyDescent="0.25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5" x14ac:dyDescent="0.25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5" x14ac:dyDescent="0.25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26.25" customHeight="1" thickTop="1" thickBot="1" x14ac:dyDescent="0.25">
      <c r="A10" s="1360">
        <v>750</v>
      </c>
      <c r="B10" s="81"/>
      <c r="C10" s="81"/>
      <c r="D10" s="81" t="s">
        <v>88</v>
      </c>
      <c r="E10" s="38">
        <f>SUM(E11+E19+E21+E27+E59+E62+E70+E79+E76)</f>
        <v>6965834</v>
      </c>
      <c r="F10" s="38">
        <f>SUM(F11+F19+F21+F27+F59+F62+F70+F79+F76)</f>
        <v>6965834</v>
      </c>
      <c r="G10" s="82">
        <f t="shared" ref="G10:G84" si="0">SUM(F10/E10*100)</f>
        <v>100</v>
      </c>
      <c r="H10" s="38">
        <f>SUM(H11+H19+H21+H27+H59+H62+H70+H79+H76)</f>
        <v>7033756</v>
      </c>
      <c r="I10" s="41">
        <f t="shared" ref="I10:I84" si="1">SUM(H10/F10*100)</f>
        <v>100.9750734800743</v>
      </c>
      <c r="J10" s="83">
        <f t="shared" ref="J10:J84" si="2">SUM(H10/E10*100)</f>
        <v>100.9750734800743</v>
      </c>
      <c r="K10" s="264"/>
    </row>
    <row r="11" spans="1:11" s="6" customFormat="1" ht="15" customHeight="1" x14ac:dyDescent="0.2">
      <c r="A11" s="1359"/>
      <c r="B11" s="84">
        <v>75011</v>
      </c>
      <c r="C11" s="84"/>
      <c r="D11" s="140" t="s">
        <v>89</v>
      </c>
      <c r="E11" s="74">
        <f>SUM(E12:E18)</f>
        <v>684</v>
      </c>
      <c r="F11" s="74">
        <f>SUM(F12:F18)</f>
        <v>684</v>
      </c>
      <c r="G11" s="75">
        <f t="shared" si="0"/>
        <v>100</v>
      </c>
      <c r="H11" s="74">
        <f>SUM(H12:H18)</f>
        <v>684</v>
      </c>
      <c r="I11" s="78">
        <f t="shared" si="1"/>
        <v>100</v>
      </c>
      <c r="J11" s="127">
        <f t="shared" si="2"/>
        <v>100</v>
      </c>
      <c r="K11" s="241"/>
    </row>
    <row r="12" spans="1:11" s="6" customFormat="1" ht="12.75" customHeight="1" x14ac:dyDescent="0.2">
      <c r="A12" s="1360"/>
      <c r="B12" s="81"/>
      <c r="C12" s="265">
        <v>4010</v>
      </c>
      <c r="D12" s="266" t="s">
        <v>39</v>
      </c>
      <c r="E12" s="228">
        <v>684</v>
      </c>
      <c r="F12" s="228">
        <v>684</v>
      </c>
      <c r="G12" s="229">
        <f t="shared" si="0"/>
        <v>100</v>
      </c>
      <c r="H12" s="230">
        <v>684</v>
      </c>
      <c r="I12" s="231">
        <f t="shared" si="1"/>
        <v>100</v>
      </c>
      <c r="J12" s="267">
        <f t="shared" si="2"/>
        <v>100</v>
      </c>
      <c r="K12" s="268"/>
    </row>
    <row r="13" spans="1:11" s="7" customFormat="1" ht="12.75" hidden="1" customHeight="1" x14ac:dyDescent="0.2">
      <c r="A13" s="160"/>
      <c r="B13" s="141"/>
      <c r="C13" s="168">
        <v>4110</v>
      </c>
      <c r="D13" s="237" t="s">
        <v>42</v>
      </c>
      <c r="E13" s="210"/>
      <c r="F13" s="210"/>
      <c r="G13" s="209" t="e">
        <f t="shared" si="0"/>
        <v>#DIV/0!</v>
      </c>
      <c r="H13" s="176"/>
      <c r="I13" s="171" t="e">
        <f t="shared" si="1"/>
        <v>#DIV/0!</v>
      </c>
      <c r="J13" s="172" t="e">
        <f t="shared" si="2"/>
        <v>#DIV/0!</v>
      </c>
      <c r="K13" s="173"/>
    </row>
    <row r="14" spans="1:11" s="7" customFormat="1" ht="12.75" hidden="1" customHeight="1" x14ac:dyDescent="0.2">
      <c r="A14" s="160"/>
      <c r="B14" s="141"/>
      <c r="C14" s="168">
        <v>4120</v>
      </c>
      <c r="D14" s="237" t="s">
        <v>43</v>
      </c>
      <c r="E14" s="210"/>
      <c r="F14" s="210"/>
      <c r="G14" s="209" t="e">
        <f t="shared" si="0"/>
        <v>#DIV/0!</v>
      </c>
      <c r="H14" s="176"/>
      <c r="I14" s="171" t="e">
        <f t="shared" si="1"/>
        <v>#DIV/0!</v>
      </c>
      <c r="J14" s="172" t="e">
        <f t="shared" si="2"/>
        <v>#DIV/0!</v>
      </c>
      <c r="K14" s="173"/>
    </row>
    <row r="15" spans="1:11" s="7" customFormat="1" ht="12.75" hidden="1" customHeight="1" x14ac:dyDescent="0.2">
      <c r="A15" s="160"/>
      <c r="B15" s="141"/>
      <c r="C15" s="168">
        <v>4210</v>
      </c>
      <c r="D15" s="237" t="s">
        <v>31</v>
      </c>
      <c r="E15" s="210"/>
      <c r="F15" s="210"/>
      <c r="G15" s="209" t="e">
        <f t="shared" si="0"/>
        <v>#DIV/0!</v>
      </c>
      <c r="H15" s="176"/>
      <c r="I15" s="171" t="e">
        <f t="shared" ref="I15:I16" si="3">SUM(H15/F15*100)</f>
        <v>#DIV/0!</v>
      </c>
      <c r="J15" s="172" t="e">
        <f t="shared" ref="J15:J16" si="4">SUM(H15/E15*100)</f>
        <v>#DIV/0!</v>
      </c>
      <c r="K15" s="173"/>
    </row>
    <row r="16" spans="1:11" s="7" customFormat="1" ht="12.75" hidden="1" customHeight="1" x14ac:dyDescent="0.2">
      <c r="A16" s="160"/>
      <c r="B16" s="141"/>
      <c r="C16" s="168">
        <v>4300</v>
      </c>
      <c r="D16" s="233" t="s">
        <v>22</v>
      </c>
      <c r="E16" s="210"/>
      <c r="F16" s="210"/>
      <c r="G16" s="209" t="e">
        <f t="shared" si="0"/>
        <v>#DIV/0!</v>
      </c>
      <c r="H16" s="176"/>
      <c r="I16" s="171" t="e">
        <f t="shared" si="3"/>
        <v>#DIV/0!</v>
      </c>
      <c r="J16" s="172" t="e">
        <f t="shared" si="4"/>
        <v>#DIV/0!</v>
      </c>
      <c r="K16" s="173"/>
    </row>
    <row r="17" spans="1:11" s="7" customFormat="1" ht="12.75" hidden="1" customHeight="1" x14ac:dyDescent="0.2">
      <c r="A17" s="160"/>
      <c r="B17" s="141"/>
      <c r="C17" s="168">
        <v>4440</v>
      </c>
      <c r="D17" s="237" t="s">
        <v>90</v>
      </c>
      <c r="E17" s="210"/>
      <c r="F17" s="210"/>
      <c r="G17" s="209" t="e">
        <f t="shared" si="0"/>
        <v>#DIV/0!</v>
      </c>
      <c r="H17" s="176"/>
      <c r="I17" s="171" t="e">
        <f t="shared" si="1"/>
        <v>#DIV/0!</v>
      </c>
      <c r="J17" s="172" t="e">
        <f t="shared" si="2"/>
        <v>#DIV/0!</v>
      </c>
      <c r="K17" s="173"/>
    </row>
    <row r="18" spans="1:11" s="7" customFormat="1" ht="14.45" hidden="1" customHeight="1" x14ac:dyDescent="0.2">
      <c r="A18" s="160"/>
      <c r="B18" s="141"/>
      <c r="C18" s="211">
        <v>4440</v>
      </c>
      <c r="D18" s="186" t="s">
        <v>55</v>
      </c>
      <c r="E18" s="510"/>
      <c r="F18" s="510"/>
      <c r="G18" s="416" t="e">
        <f t="shared" si="0"/>
        <v>#DIV/0!</v>
      </c>
      <c r="H18" s="285"/>
      <c r="I18" s="284" t="e">
        <f t="shared" ref="I18" si="5">SUM(H18/F18*100)</f>
        <v>#DIV/0!</v>
      </c>
      <c r="J18" s="511" t="e">
        <f t="shared" si="2"/>
        <v>#DIV/0!</v>
      </c>
      <c r="K18" s="215"/>
    </row>
    <row r="19" spans="1:11" s="7" customFormat="1" ht="15" customHeight="1" x14ac:dyDescent="0.2">
      <c r="A19" s="160"/>
      <c r="B19" s="203">
        <v>75018</v>
      </c>
      <c r="C19" s="203"/>
      <c r="D19" s="271" t="s">
        <v>91</v>
      </c>
      <c r="E19" s="130">
        <f>SUM(E20)</f>
        <v>2240</v>
      </c>
      <c r="F19" s="130">
        <f>SUM(F20)</f>
        <v>2240</v>
      </c>
      <c r="G19" s="131">
        <f t="shared" si="0"/>
        <v>100</v>
      </c>
      <c r="H19" s="204">
        <f>SUM(H20)</f>
        <v>2240</v>
      </c>
      <c r="I19" s="133">
        <f t="shared" si="1"/>
        <v>100</v>
      </c>
      <c r="J19" s="134">
        <f t="shared" si="2"/>
        <v>100</v>
      </c>
      <c r="K19" s="201"/>
    </row>
    <row r="20" spans="1:11" s="7" customFormat="1" ht="51.75" customHeight="1" x14ac:dyDescent="0.2">
      <c r="A20" s="160"/>
      <c r="B20" s="154"/>
      <c r="C20" s="154">
        <v>2710</v>
      </c>
      <c r="D20" s="272" t="s">
        <v>92</v>
      </c>
      <c r="E20" s="155">
        <v>2240</v>
      </c>
      <c r="F20" s="155">
        <v>2240</v>
      </c>
      <c r="G20" s="156">
        <f t="shared" si="0"/>
        <v>100</v>
      </c>
      <c r="H20" s="273">
        <v>2240</v>
      </c>
      <c r="I20" s="1054">
        <f t="shared" si="1"/>
        <v>100</v>
      </c>
      <c r="J20" s="1054">
        <f t="shared" si="2"/>
        <v>100</v>
      </c>
      <c r="K20" s="1056"/>
    </row>
    <row r="21" spans="1:11" s="6" customFormat="1" ht="15" customHeight="1" x14ac:dyDescent="0.2">
      <c r="A21" s="1360"/>
      <c r="B21" s="81">
        <v>75019</v>
      </c>
      <c r="C21" s="81"/>
      <c r="D21" s="199" t="s">
        <v>93</v>
      </c>
      <c r="E21" s="274">
        <f t="shared" ref="E21:F21" si="6">SUM(E22:E26)</f>
        <v>296300</v>
      </c>
      <c r="F21" s="274">
        <f t="shared" si="6"/>
        <v>296300</v>
      </c>
      <c r="G21" s="195">
        <f t="shared" si="0"/>
        <v>100</v>
      </c>
      <c r="H21" s="274">
        <f>SUM(H22:H26)</f>
        <v>268600</v>
      </c>
      <c r="I21" s="195">
        <f t="shared" si="1"/>
        <v>90.651366857914269</v>
      </c>
      <c r="J21" s="196">
        <f t="shared" si="2"/>
        <v>90.651366857914269</v>
      </c>
      <c r="K21" s="263"/>
    </row>
    <row r="22" spans="1:11" s="7" customFormat="1" ht="12.75" customHeight="1" x14ac:dyDescent="0.2">
      <c r="A22" s="160"/>
      <c r="B22" s="275"/>
      <c r="C22" s="275">
        <v>3030</v>
      </c>
      <c r="D22" s="276" t="s">
        <v>27</v>
      </c>
      <c r="E22" s="277">
        <v>272600</v>
      </c>
      <c r="F22" s="277">
        <v>272600</v>
      </c>
      <c r="G22" s="191">
        <f t="shared" si="0"/>
        <v>100</v>
      </c>
      <c r="H22" s="278">
        <v>261600</v>
      </c>
      <c r="I22" s="191">
        <f t="shared" si="1"/>
        <v>95.964783565663978</v>
      </c>
      <c r="J22" s="279">
        <f t="shared" si="2"/>
        <v>95.964783565663978</v>
      </c>
      <c r="K22" s="280"/>
    </row>
    <row r="23" spans="1:11" s="7" customFormat="1" ht="12.75" customHeight="1" x14ac:dyDescent="0.2">
      <c r="A23" s="160"/>
      <c r="B23" s="141"/>
      <c r="C23" s="168">
        <v>4210</v>
      </c>
      <c r="D23" s="237" t="s">
        <v>31</v>
      </c>
      <c r="E23" s="170">
        <v>13600</v>
      </c>
      <c r="F23" s="170">
        <v>13600</v>
      </c>
      <c r="G23" s="171">
        <f t="shared" si="0"/>
        <v>100</v>
      </c>
      <c r="H23" s="176">
        <v>2000</v>
      </c>
      <c r="I23" s="171">
        <f t="shared" si="1"/>
        <v>14.705882352941178</v>
      </c>
      <c r="J23" s="171">
        <f t="shared" si="2"/>
        <v>14.705882352941178</v>
      </c>
      <c r="K23" s="173"/>
    </row>
    <row r="24" spans="1:11" s="7" customFormat="1" ht="12.75" customHeight="1" x14ac:dyDescent="0.2">
      <c r="A24" s="160"/>
      <c r="B24" s="141"/>
      <c r="C24" s="168">
        <v>4300</v>
      </c>
      <c r="D24" s="233" t="s">
        <v>22</v>
      </c>
      <c r="E24" s="170">
        <v>5000</v>
      </c>
      <c r="F24" s="170">
        <v>5000</v>
      </c>
      <c r="G24" s="171">
        <f t="shared" si="0"/>
        <v>100</v>
      </c>
      <c r="H24" s="176">
        <v>5000</v>
      </c>
      <c r="I24" s="171">
        <f t="shared" si="1"/>
        <v>100</v>
      </c>
      <c r="J24" s="171">
        <f t="shared" si="2"/>
        <v>100</v>
      </c>
      <c r="K24" s="173"/>
    </row>
    <row r="25" spans="1:11" s="7" customFormat="1" ht="12.75" customHeight="1" x14ac:dyDescent="0.2">
      <c r="A25" s="160"/>
      <c r="B25" s="141"/>
      <c r="C25" s="149">
        <v>4360</v>
      </c>
      <c r="D25" s="732" t="s">
        <v>217</v>
      </c>
      <c r="E25" s="151">
        <v>5100</v>
      </c>
      <c r="F25" s="151">
        <v>5100</v>
      </c>
      <c r="G25" s="171">
        <f t="shared" si="0"/>
        <v>100</v>
      </c>
      <c r="H25" s="234"/>
      <c r="I25" s="171"/>
      <c r="J25" s="698">
        <f t="shared" si="2"/>
        <v>0</v>
      </c>
      <c r="K25" s="153"/>
    </row>
    <row r="26" spans="1:11" s="7" customFormat="1" ht="30.6" hidden="1" customHeight="1" x14ac:dyDescent="0.2">
      <c r="A26" s="160"/>
      <c r="B26" s="141"/>
      <c r="C26" s="211">
        <v>6060</v>
      </c>
      <c r="D26" s="212" t="s">
        <v>62</v>
      </c>
      <c r="E26" s="213"/>
      <c r="F26" s="213"/>
      <c r="G26" s="171" t="e">
        <f t="shared" si="0"/>
        <v>#DIV/0!</v>
      </c>
      <c r="H26" s="285"/>
      <c r="I26" s="698" t="e">
        <f t="shared" ref="I26" si="7">SUM(H26/F26*100)</f>
        <v>#DIV/0!</v>
      </c>
      <c r="J26" s="698" t="e">
        <f t="shared" ref="J26" si="8">SUM(H26/E26*100)</f>
        <v>#DIV/0!</v>
      </c>
      <c r="K26" s="215"/>
    </row>
    <row r="27" spans="1:11" s="6" customFormat="1" ht="15" customHeight="1" x14ac:dyDescent="0.2">
      <c r="A27" s="1360"/>
      <c r="B27" s="203">
        <v>75020</v>
      </c>
      <c r="C27" s="203"/>
      <c r="D27" s="106" t="s">
        <v>94</v>
      </c>
      <c r="E27" s="204">
        <f>SUM(E28:E58)</f>
        <v>6427408</v>
      </c>
      <c r="F27" s="204">
        <f>SUM(F28:F58)</f>
        <v>6427408</v>
      </c>
      <c r="G27" s="133">
        <f t="shared" si="0"/>
        <v>100</v>
      </c>
      <c r="H27" s="204">
        <f>SUM(H28:H58)</f>
        <v>6586632</v>
      </c>
      <c r="I27" s="133">
        <f t="shared" si="1"/>
        <v>102.47726610789294</v>
      </c>
      <c r="J27" s="134">
        <f t="shared" si="2"/>
        <v>102.47726610789294</v>
      </c>
      <c r="K27" s="201"/>
    </row>
    <row r="28" spans="1:11" s="6" customFormat="1" ht="12.75" customHeight="1" x14ac:dyDescent="0.2">
      <c r="A28" s="1360"/>
      <c r="B28" s="81"/>
      <c r="C28" s="207">
        <v>3020</v>
      </c>
      <c r="D28" s="227" t="s">
        <v>37</v>
      </c>
      <c r="E28" s="221">
        <v>15000</v>
      </c>
      <c r="F28" s="221">
        <v>15000</v>
      </c>
      <c r="G28" s="112">
        <f t="shared" si="0"/>
        <v>100</v>
      </c>
      <c r="H28" s="221">
        <v>22500</v>
      </c>
      <c r="I28" s="112">
        <f t="shared" si="1"/>
        <v>150</v>
      </c>
      <c r="J28" s="113">
        <f t="shared" si="2"/>
        <v>150</v>
      </c>
      <c r="K28" s="202"/>
    </row>
    <row r="29" spans="1:11" s="7" customFormat="1" ht="12.75" customHeight="1" x14ac:dyDescent="0.2">
      <c r="A29" s="160"/>
      <c r="B29" s="141"/>
      <c r="C29" s="168">
        <v>4010</v>
      </c>
      <c r="D29" s="237" t="s">
        <v>39</v>
      </c>
      <c r="E29" s="170">
        <v>3525481</v>
      </c>
      <c r="F29" s="170">
        <v>3525481</v>
      </c>
      <c r="G29" s="171">
        <f t="shared" si="0"/>
        <v>100</v>
      </c>
      <c r="H29" s="176">
        <v>3718322</v>
      </c>
      <c r="I29" s="171">
        <f t="shared" si="1"/>
        <v>105.46992027470861</v>
      </c>
      <c r="J29" s="172">
        <f t="shared" si="2"/>
        <v>105.46992027470861</v>
      </c>
      <c r="K29" s="173"/>
    </row>
    <row r="30" spans="1:11" s="7" customFormat="1" ht="12.75" customHeight="1" x14ac:dyDescent="0.2">
      <c r="A30" s="160"/>
      <c r="B30" s="141"/>
      <c r="C30" s="168">
        <v>4040</v>
      </c>
      <c r="D30" s="237" t="s">
        <v>41</v>
      </c>
      <c r="E30" s="170">
        <v>226035</v>
      </c>
      <c r="F30" s="170">
        <v>226035</v>
      </c>
      <c r="G30" s="171">
        <f t="shared" si="0"/>
        <v>100</v>
      </c>
      <c r="H30" s="176">
        <v>261400</v>
      </c>
      <c r="I30" s="171">
        <f t="shared" si="1"/>
        <v>115.64580706527749</v>
      </c>
      <c r="J30" s="172">
        <f t="shared" si="2"/>
        <v>115.64580706527749</v>
      </c>
      <c r="K30" s="173"/>
    </row>
    <row r="31" spans="1:11" s="7" customFormat="1" ht="12.75" customHeight="1" x14ac:dyDescent="0.2">
      <c r="A31" s="160"/>
      <c r="B31" s="141"/>
      <c r="C31" s="168">
        <v>4110</v>
      </c>
      <c r="D31" s="237" t="s">
        <v>42</v>
      </c>
      <c r="E31" s="170">
        <v>592303</v>
      </c>
      <c r="F31" s="170">
        <v>592303</v>
      </c>
      <c r="G31" s="171">
        <f t="shared" si="0"/>
        <v>100</v>
      </c>
      <c r="H31" s="176">
        <v>644751</v>
      </c>
      <c r="I31" s="171">
        <f t="shared" si="1"/>
        <v>108.85492729228115</v>
      </c>
      <c r="J31" s="172">
        <f t="shared" si="2"/>
        <v>108.85492729228115</v>
      </c>
      <c r="K31" s="173"/>
    </row>
    <row r="32" spans="1:11" s="7" customFormat="1" ht="29.45" customHeight="1" x14ac:dyDescent="0.2">
      <c r="A32" s="160"/>
      <c r="B32" s="141"/>
      <c r="C32" s="168">
        <v>4120</v>
      </c>
      <c r="D32" s="169" t="s">
        <v>270</v>
      </c>
      <c r="E32" s="170">
        <v>85041</v>
      </c>
      <c r="F32" s="170">
        <v>85041</v>
      </c>
      <c r="G32" s="171">
        <f t="shared" si="0"/>
        <v>100</v>
      </c>
      <c r="H32" s="176">
        <v>91894</v>
      </c>
      <c r="I32" s="171">
        <f t="shared" si="1"/>
        <v>108.0584659164403</v>
      </c>
      <c r="J32" s="172">
        <f t="shared" si="2"/>
        <v>108.0584659164403</v>
      </c>
      <c r="K32" s="173"/>
    </row>
    <row r="33" spans="1:11" s="7" customFormat="1" ht="33.6" customHeight="1" x14ac:dyDescent="0.2">
      <c r="A33" s="160"/>
      <c r="B33" s="141"/>
      <c r="C33" s="168">
        <v>4140</v>
      </c>
      <c r="D33" s="1352" t="s">
        <v>266</v>
      </c>
      <c r="E33" s="170">
        <v>9372</v>
      </c>
      <c r="F33" s="170">
        <v>9372</v>
      </c>
      <c r="G33" s="171">
        <f t="shared" si="0"/>
        <v>100</v>
      </c>
      <c r="H33" s="176">
        <v>10000</v>
      </c>
      <c r="I33" s="698">
        <f t="shared" si="1"/>
        <v>106.70081092616303</v>
      </c>
      <c r="J33" s="934">
        <f t="shared" si="2"/>
        <v>106.70081092616303</v>
      </c>
      <c r="K33" s="173"/>
    </row>
    <row r="34" spans="1:11" s="7" customFormat="1" ht="12.75" customHeight="1" x14ac:dyDescent="0.2">
      <c r="A34" s="160"/>
      <c r="B34" s="141"/>
      <c r="C34" s="168">
        <v>4170</v>
      </c>
      <c r="D34" s="237" t="s">
        <v>45</v>
      </c>
      <c r="E34" s="170">
        <v>15600</v>
      </c>
      <c r="F34" s="170">
        <v>15600</v>
      </c>
      <c r="G34" s="171">
        <f t="shared" si="0"/>
        <v>100</v>
      </c>
      <c r="H34" s="176">
        <v>36000</v>
      </c>
      <c r="I34" s="171">
        <f t="shared" si="1"/>
        <v>230.76923076923075</v>
      </c>
      <c r="J34" s="172">
        <f t="shared" si="2"/>
        <v>230.76923076923075</v>
      </c>
      <c r="K34" s="173"/>
    </row>
    <row r="35" spans="1:11" s="7" customFormat="1" ht="12.75" customHeight="1" x14ac:dyDescent="0.2">
      <c r="A35" s="160"/>
      <c r="B35" s="1912"/>
      <c r="C35" s="1746">
        <v>4210</v>
      </c>
      <c r="D35" s="1714" t="s">
        <v>31</v>
      </c>
      <c r="E35" s="1797">
        <v>539031</v>
      </c>
      <c r="F35" s="1797">
        <v>539031</v>
      </c>
      <c r="G35" s="1747">
        <f t="shared" si="0"/>
        <v>100</v>
      </c>
      <c r="H35" s="1811">
        <v>576250</v>
      </c>
      <c r="I35" s="1747">
        <f t="shared" si="1"/>
        <v>106.90479768325012</v>
      </c>
      <c r="J35" s="1747">
        <f t="shared" si="2"/>
        <v>106.90479768325012</v>
      </c>
      <c r="K35" s="1748"/>
    </row>
    <row r="36" spans="1:11" s="7" customFormat="1" ht="27" hidden="1" customHeight="1" x14ac:dyDescent="0.2">
      <c r="A36" s="160"/>
      <c r="B36" s="1912"/>
      <c r="C36" s="1746">
        <v>4230</v>
      </c>
      <c r="D36" s="1698" t="s">
        <v>95</v>
      </c>
      <c r="E36" s="1797"/>
      <c r="F36" s="1797"/>
      <c r="G36" s="1747" t="e">
        <f t="shared" si="0"/>
        <v>#DIV/0!</v>
      </c>
      <c r="H36" s="1811"/>
      <c r="I36" s="1747" t="e">
        <f t="shared" si="1"/>
        <v>#DIV/0!</v>
      </c>
      <c r="J36" s="1798" t="e">
        <f t="shared" si="2"/>
        <v>#DIV/0!</v>
      </c>
      <c r="K36" s="1748"/>
    </row>
    <row r="37" spans="1:11" s="7" customFormat="1" ht="12.75" customHeight="1" x14ac:dyDescent="0.2">
      <c r="A37" s="160"/>
      <c r="B37" s="1912"/>
      <c r="C37" s="1746">
        <v>4260</v>
      </c>
      <c r="D37" s="1714" t="s">
        <v>46</v>
      </c>
      <c r="E37" s="1797">
        <v>145500</v>
      </c>
      <c r="F37" s="1797">
        <v>145500</v>
      </c>
      <c r="G37" s="1747">
        <f t="shared" si="0"/>
        <v>100</v>
      </c>
      <c r="H37" s="1811">
        <v>135500</v>
      </c>
      <c r="I37" s="1747">
        <f t="shared" si="1"/>
        <v>93.12714776632302</v>
      </c>
      <c r="J37" s="1798">
        <f t="shared" si="2"/>
        <v>93.12714776632302</v>
      </c>
      <c r="K37" s="1748"/>
    </row>
    <row r="38" spans="1:11" s="7" customFormat="1" ht="12.75" customHeight="1" x14ac:dyDescent="0.2">
      <c r="A38" s="160"/>
      <c r="B38" s="1912"/>
      <c r="C38" s="1746">
        <v>4270</v>
      </c>
      <c r="D38" s="1714" t="s">
        <v>47</v>
      </c>
      <c r="E38" s="1797">
        <v>57000</v>
      </c>
      <c r="F38" s="1797">
        <v>57000</v>
      </c>
      <c r="G38" s="1747">
        <f t="shared" si="0"/>
        <v>100</v>
      </c>
      <c r="H38" s="1811">
        <v>60000</v>
      </c>
      <c r="I38" s="1747">
        <f t="shared" si="1"/>
        <v>105.26315789473684</v>
      </c>
      <c r="J38" s="1798">
        <f t="shared" si="2"/>
        <v>105.26315789473684</v>
      </c>
      <c r="K38" s="1748"/>
    </row>
    <row r="39" spans="1:11" s="7" customFormat="1" ht="12.75" customHeight="1" x14ac:dyDescent="0.2">
      <c r="A39" s="454"/>
      <c r="B39" s="1996"/>
      <c r="C39" s="1815">
        <v>4280</v>
      </c>
      <c r="D39" s="1807" t="s">
        <v>48</v>
      </c>
      <c r="E39" s="1816">
        <v>4340</v>
      </c>
      <c r="F39" s="1816">
        <v>4340</v>
      </c>
      <c r="G39" s="1808">
        <f t="shared" si="0"/>
        <v>100</v>
      </c>
      <c r="H39" s="1947">
        <v>5600</v>
      </c>
      <c r="I39" s="1808">
        <f t="shared" si="1"/>
        <v>129.03225806451613</v>
      </c>
      <c r="J39" s="1941">
        <f t="shared" si="2"/>
        <v>129.03225806451613</v>
      </c>
      <c r="K39" s="1817"/>
    </row>
    <row r="40" spans="1:11" s="7" customFormat="1" ht="12.75" customHeight="1" x14ac:dyDescent="0.2">
      <c r="A40" s="160"/>
      <c r="B40" s="1912"/>
      <c r="C40" s="265">
        <v>4300</v>
      </c>
      <c r="D40" s="712" t="s">
        <v>22</v>
      </c>
      <c r="E40" s="287">
        <v>693849</v>
      </c>
      <c r="F40" s="287">
        <v>693849</v>
      </c>
      <c r="G40" s="231">
        <f t="shared" si="0"/>
        <v>100</v>
      </c>
      <c r="H40" s="230">
        <v>472487</v>
      </c>
      <c r="I40" s="231">
        <f t="shared" si="1"/>
        <v>68.096516677259743</v>
      </c>
      <c r="J40" s="267">
        <f t="shared" si="2"/>
        <v>68.096516677259743</v>
      </c>
      <c r="K40" s="232"/>
    </row>
    <row r="41" spans="1:11" s="7" customFormat="1" ht="18.75" customHeight="1" x14ac:dyDescent="0.2">
      <c r="A41" s="160"/>
      <c r="B41" s="141"/>
      <c r="C41" s="168">
        <v>4360</v>
      </c>
      <c r="D41" s="732" t="s">
        <v>217</v>
      </c>
      <c r="E41" s="170">
        <v>49500</v>
      </c>
      <c r="F41" s="170">
        <v>49500</v>
      </c>
      <c r="G41" s="171">
        <f t="shared" si="0"/>
        <v>100</v>
      </c>
      <c r="H41" s="176">
        <v>56500</v>
      </c>
      <c r="I41" s="171">
        <f t="shared" si="1"/>
        <v>114.14141414141415</v>
      </c>
      <c r="J41" s="171">
        <f t="shared" si="2"/>
        <v>114.14141414141415</v>
      </c>
      <c r="K41" s="173"/>
    </row>
    <row r="42" spans="1:11" s="7" customFormat="1" ht="26.25" customHeight="1" x14ac:dyDescent="0.2">
      <c r="A42" s="160"/>
      <c r="B42" s="141"/>
      <c r="C42" s="168">
        <v>4380</v>
      </c>
      <c r="D42" s="175" t="s">
        <v>96</v>
      </c>
      <c r="E42" s="170">
        <v>3000</v>
      </c>
      <c r="F42" s="170">
        <v>3000</v>
      </c>
      <c r="G42" s="171">
        <f t="shared" si="0"/>
        <v>100</v>
      </c>
      <c r="H42" s="176">
        <v>1000</v>
      </c>
      <c r="I42" s="171">
        <f t="shared" si="1"/>
        <v>33.333333333333329</v>
      </c>
      <c r="J42" s="172">
        <f t="shared" si="2"/>
        <v>33.333333333333329</v>
      </c>
      <c r="K42" s="173"/>
    </row>
    <row r="43" spans="1:11" s="7" customFormat="1" ht="25.5" customHeight="1" x14ac:dyDescent="0.2">
      <c r="A43" s="160"/>
      <c r="B43" s="141"/>
      <c r="C43" s="168">
        <v>4390</v>
      </c>
      <c r="D43" s="175" t="s">
        <v>52</v>
      </c>
      <c r="E43" s="170">
        <v>2400</v>
      </c>
      <c r="F43" s="170">
        <v>2400</v>
      </c>
      <c r="G43" s="171">
        <f t="shared" si="0"/>
        <v>100</v>
      </c>
      <c r="H43" s="176">
        <v>65000</v>
      </c>
      <c r="I43" s="171">
        <f t="shared" si="1"/>
        <v>2708.333333333333</v>
      </c>
      <c r="J43" s="172">
        <f t="shared" si="2"/>
        <v>2708.333333333333</v>
      </c>
      <c r="K43" s="173"/>
    </row>
    <row r="44" spans="1:11" s="7" customFormat="1" ht="12.75" customHeight="1" x14ac:dyDescent="0.2">
      <c r="A44" s="160"/>
      <c r="B44" s="1912"/>
      <c r="C44" s="1746">
        <v>4410</v>
      </c>
      <c r="D44" s="1714" t="s">
        <v>54</v>
      </c>
      <c r="E44" s="1797">
        <v>14000</v>
      </c>
      <c r="F44" s="1797">
        <v>14000</v>
      </c>
      <c r="G44" s="1747">
        <f t="shared" si="0"/>
        <v>100</v>
      </c>
      <c r="H44" s="1811">
        <v>10000</v>
      </c>
      <c r="I44" s="1747">
        <f t="shared" si="1"/>
        <v>71.428571428571431</v>
      </c>
      <c r="J44" s="1798">
        <f t="shared" si="2"/>
        <v>71.428571428571431</v>
      </c>
      <c r="K44" s="1748"/>
    </row>
    <row r="45" spans="1:11" s="7" customFormat="1" ht="12.75" customHeight="1" x14ac:dyDescent="0.2">
      <c r="A45" s="160"/>
      <c r="B45" s="1912"/>
      <c r="C45" s="1746">
        <v>4420</v>
      </c>
      <c r="D45" s="1714" t="s">
        <v>97</v>
      </c>
      <c r="E45" s="1797"/>
      <c r="F45" s="1797"/>
      <c r="G45" s="1750" t="e">
        <f t="shared" si="0"/>
        <v>#DIV/0!</v>
      </c>
      <c r="H45" s="1811">
        <v>4000</v>
      </c>
      <c r="I45" s="1750" t="e">
        <f>SUM(H45/F45*100)</f>
        <v>#DIV/0!</v>
      </c>
      <c r="J45" s="2080" t="e">
        <f>SUM(H45/E45*100)</f>
        <v>#DIV/0!</v>
      </c>
      <c r="K45" s="1748"/>
    </row>
    <row r="46" spans="1:11" s="7" customFormat="1" ht="12.75" customHeight="1" x14ac:dyDescent="0.2">
      <c r="A46" s="160"/>
      <c r="B46" s="1912"/>
      <c r="C46" s="1746">
        <v>4430</v>
      </c>
      <c r="D46" s="1790" t="s">
        <v>85</v>
      </c>
      <c r="E46" s="1797">
        <v>148000</v>
      </c>
      <c r="F46" s="1797">
        <v>148000</v>
      </c>
      <c r="G46" s="1747">
        <f t="shared" si="0"/>
        <v>100</v>
      </c>
      <c r="H46" s="1811">
        <v>179500</v>
      </c>
      <c r="I46" s="1747">
        <f t="shared" si="1"/>
        <v>121.28378378378379</v>
      </c>
      <c r="J46" s="1798">
        <f t="shared" si="2"/>
        <v>121.28378378378379</v>
      </c>
      <c r="K46" s="1748"/>
    </row>
    <row r="47" spans="1:11" s="7" customFormat="1" ht="15" customHeight="1" x14ac:dyDescent="0.2">
      <c r="A47" s="160"/>
      <c r="B47" s="141"/>
      <c r="C47" s="1746">
        <v>4440</v>
      </c>
      <c r="D47" s="1714" t="s">
        <v>55</v>
      </c>
      <c r="E47" s="1797">
        <v>99456</v>
      </c>
      <c r="F47" s="1797">
        <v>99456</v>
      </c>
      <c r="G47" s="1747">
        <f t="shared" si="0"/>
        <v>100</v>
      </c>
      <c r="H47" s="1811">
        <v>99400</v>
      </c>
      <c r="I47" s="1747">
        <f t="shared" si="1"/>
        <v>99.943693693693689</v>
      </c>
      <c r="J47" s="1798">
        <f t="shared" si="2"/>
        <v>99.943693693693689</v>
      </c>
      <c r="K47" s="1748"/>
    </row>
    <row r="48" spans="1:11" s="7" customFormat="1" ht="12.75" hidden="1" customHeight="1" x14ac:dyDescent="0.2">
      <c r="A48" s="160"/>
      <c r="B48" s="141"/>
      <c r="C48" s="1746">
        <v>4530</v>
      </c>
      <c r="D48" s="1714" t="s">
        <v>186</v>
      </c>
      <c r="E48" s="1797"/>
      <c r="F48" s="1797"/>
      <c r="G48" s="1747" t="e">
        <f t="shared" si="0"/>
        <v>#DIV/0!</v>
      </c>
      <c r="H48" s="1811"/>
      <c r="I48" s="1747" t="e">
        <f t="shared" si="1"/>
        <v>#DIV/0!</v>
      </c>
      <c r="J48" s="1798" t="e">
        <f t="shared" si="2"/>
        <v>#DIV/0!</v>
      </c>
      <c r="K48" s="1748"/>
    </row>
    <row r="49" spans="1:11" s="7" customFormat="1" ht="12.75" customHeight="1" x14ac:dyDescent="0.2">
      <c r="A49" s="160"/>
      <c r="B49" s="141"/>
      <c r="C49" s="1746">
        <v>4530</v>
      </c>
      <c r="D49" s="1714" t="s">
        <v>215</v>
      </c>
      <c r="E49" s="1797">
        <v>15000</v>
      </c>
      <c r="F49" s="1797">
        <v>15000</v>
      </c>
      <c r="G49" s="1747">
        <f t="shared" si="0"/>
        <v>100</v>
      </c>
      <c r="H49" s="1811">
        <v>15000</v>
      </c>
      <c r="I49" s="1747">
        <f>SUM(H49/F49*100)</f>
        <v>100</v>
      </c>
      <c r="J49" s="1798">
        <f>SUM(H49/E49*100)</f>
        <v>100</v>
      </c>
      <c r="K49" s="1748"/>
    </row>
    <row r="50" spans="1:11" s="7" customFormat="1" ht="12.75" customHeight="1" x14ac:dyDescent="0.2">
      <c r="A50" s="160"/>
      <c r="B50" s="141"/>
      <c r="C50" s="168">
        <v>4580</v>
      </c>
      <c r="D50" s="237" t="s">
        <v>99</v>
      </c>
      <c r="E50" s="170">
        <v>500</v>
      </c>
      <c r="F50" s="170">
        <v>500</v>
      </c>
      <c r="G50" s="171">
        <f t="shared" si="0"/>
        <v>100</v>
      </c>
      <c r="H50" s="176">
        <v>500</v>
      </c>
      <c r="I50" s="171">
        <f t="shared" si="1"/>
        <v>100</v>
      </c>
      <c r="J50" s="172">
        <f t="shared" si="2"/>
        <v>100</v>
      </c>
      <c r="K50" s="173"/>
    </row>
    <row r="51" spans="1:11" s="7" customFormat="1" ht="26.45" hidden="1" customHeight="1" x14ac:dyDescent="0.2">
      <c r="A51" s="160"/>
      <c r="B51" s="141"/>
      <c r="C51" s="168">
        <v>4600</v>
      </c>
      <c r="D51" s="169" t="s">
        <v>239</v>
      </c>
      <c r="E51" s="170"/>
      <c r="F51" s="170"/>
      <c r="G51" s="171" t="e">
        <f t="shared" si="0"/>
        <v>#DIV/0!</v>
      </c>
      <c r="H51" s="176"/>
      <c r="I51" s="171" t="e">
        <f t="shared" si="1"/>
        <v>#DIV/0!</v>
      </c>
      <c r="J51" s="172" t="e">
        <f t="shared" si="2"/>
        <v>#DIV/0!</v>
      </c>
      <c r="K51" s="173"/>
    </row>
    <row r="52" spans="1:11" s="7" customFormat="1" ht="12.75" customHeight="1" x14ac:dyDescent="0.2">
      <c r="A52" s="160"/>
      <c r="B52" s="141"/>
      <c r="C52" s="168">
        <v>4610</v>
      </c>
      <c r="D52" s="237" t="s">
        <v>87</v>
      </c>
      <c r="E52" s="170">
        <v>6000</v>
      </c>
      <c r="F52" s="170">
        <v>6000</v>
      </c>
      <c r="G52" s="171">
        <f t="shared" si="0"/>
        <v>100</v>
      </c>
      <c r="H52" s="176">
        <v>6000</v>
      </c>
      <c r="I52" s="171">
        <f t="shared" si="1"/>
        <v>100</v>
      </c>
      <c r="J52" s="172">
        <f t="shared" si="2"/>
        <v>100</v>
      </c>
      <c r="K52" s="173"/>
    </row>
    <row r="53" spans="1:11" s="7" customFormat="1" ht="31.9" hidden="1" customHeight="1" x14ac:dyDescent="0.2">
      <c r="A53" s="160"/>
      <c r="B53" s="141"/>
      <c r="C53" s="168">
        <v>4680</v>
      </c>
      <c r="D53" s="283" t="s">
        <v>240</v>
      </c>
      <c r="E53" s="170"/>
      <c r="F53" s="170"/>
      <c r="G53" s="171" t="e">
        <f t="shared" si="0"/>
        <v>#DIV/0!</v>
      </c>
      <c r="H53" s="176"/>
      <c r="I53" s="171" t="e">
        <f t="shared" si="1"/>
        <v>#DIV/0!</v>
      </c>
      <c r="J53" s="172" t="e">
        <f t="shared" si="2"/>
        <v>#DIV/0!</v>
      </c>
      <c r="K53" s="173"/>
    </row>
    <row r="54" spans="1:11" s="7" customFormat="1" ht="26.25" customHeight="1" x14ac:dyDescent="0.2">
      <c r="A54" s="160"/>
      <c r="B54" s="141"/>
      <c r="C54" s="1746">
        <v>4700</v>
      </c>
      <c r="D54" s="1901" t="s">
        <v>60</v>
      </c>
      <c r="E54" s="1797">
        <v>25000</v>
      </c>
      <c r="F54" s="1797">
        <v>25000</v>
      </c>
      <c r="G54" s="1747">
        <f t="shared" si="0"/>
        <v>100</v>
      </c>
      <c r="H54" s="1811">
        <v>25000</v>
      </c>
      <c r="I54" s="171">
        <f t="shared" si="1"/>
        <v>100</v>
      </c>
      <c r="J54" s="172">
        <f t="shared" si="2"/>
        <v>100</v>
      </c>
      <c r="K54" s="173"/>
    </row>
    <row r="55" spans="1:11" s="7" customFormat="1" ht="26.25" customHeight="1" x14ac:dyDescent="0.2">
      <c r="A55" s="160"/>
      <c r="B55" s="1912"/>
      <c r="C55" s="1746">
        <v>4710</v>
      </c>
      <c r="D55" s="1698" t="s">
        <v>297</v>
      </c>
      <c r="E55" s="1797"/>
      <c r="F55" s="1797"/>
      <c r="G55" s="1747"/>
      <c r="H55" s="1811">
        <v>30028</v>
      </c>
      <c r="I55" s="1795"/>
      <c r="J55" s="2000"/>
      <c r="K55" s="1796"/>
    </row>
    <row r="56" spans="1:11" s="7" customFormat="1" ht="16.5" customHeight="1" x14ac:dyDescent="0.2">
      <c r="A56" s="160"/>
      <c r="B56" s="141"/>
      <c r="C56" s="1746">
        <v>6050</v>
      </c>
      <c r="D56" s="1714" t="s">
        <v>61</v>
      </c>
      <c r="E56" s="1797">
        <v>138000</v>
      </c>
      <c r="F56" s="1797">
        <v>138000</v>
      </c>
      <c r="G56" s="1747">
        <f t="shared" si="0"/>
        <v>100</v>
      </c>
      <c r="H56" s="1811">
        <v>60000</v>
      </c>
      <c r="I56" s="171">
        <f t="shared" ref="I56" si="9">SUM(H56/F56*100)</f>
        <v>43.478260869565219</v>
      </c>
      <c r="J56" s="172">
        <f t="shared" ref="J56" si="10">SUM(H56/E56*100)</f>
        <v>43.478260869565219</v>
      </c>
      <c r="K56" s="153"/>
    </row>
    <row r="57" spans="1:11" s="7" customFormat="1" ht="12.75" hidden="1" customHeight="1" x14ac:dyDescent="0.2">
      <c r="A57" s="160"/>
      <c r="B57" s="141"/>
      <c r="C57" s="1746">
        <v>6059</v>
      </c>
      <c r="D57" s="1714" t="s">
        <v>61</v>
      </c>
      <c r="E57" s="1797"/>
      <c r="F57" s="1797"/>
      <c r="G57" s="1747" t="e">
        <f t="shared" si="0"/>
        <v>#DIV/0!</v>
      </c>
      <c r="H57" s="1811"/>
      <c r="I57" s="1144" t="e">
        <f t="shared" si="1"/>
        <v>#DIV/0!</v>
      </c>
      <c r="J57" s="2079" t="e">
        <f t="shared" si="2"/>
        <v>#DIV/0!</v>
      </c>
      <c r="K57" s="153"/>
    </row>
    <row r="58" spans="1:11" s="7" customFormat="1" ht="25.5" customHeight="1" x14ac:dyDescent="0.2">
      <c r="A58" s="160"/>
      <c r="B58" s="141"/>
      <c r="C58" s="1822">
        <v>6060</v>
      </c>
      <c r="D58" s="1823" t="s">
        <v>62</v>
      </c>
      <c r="E58" s="1824">
        <v>18000</v>
      </c>
      <c r="F58" s="1824">
        <v>18000</v>
      </c>
      <c r="G58" s="1826">
        <f t="shared" si="0"/>
        <v>100</v>
      </c>
      <c r="H58" s="2001"/>
      <c r="I58" s="1137">
        <f t="shared" si="1"/>
        <v>0</v>
      </c>
      <c r="J58" s="1137">
        <f t="shared" si="2"/>
        <v>0</v>
      </c>
      <c r="K58" s="215"/>
    </row>
    <row r="59" spans="1:11" s="7" customFormat="1" ht="30" customHeight="1" x14ac:dyDescent="0.2">
      <c r="A59" s="160"/>
      <c r="B59" s="203">
        <v>75023</v>
      </c>
      <c r="C59" s="154"/>
      <c r="D59" s="286" t="s">
        <v>100</v>
      </c>
      <c r="E59" s="132">
        <f>SUM(E60:E61)</f>
        <v>65000</v>
      </c>
      <c r="F59" s="132">
        <f>SUM(F60:F61)</f>
        <v>65000</v>
      </c>
      <c r="G59" s="133">
        <f t="shared" si="0"/>
        <v>100</v>
      </c>
      <c r="H59" s="204">
        <f>SUM(H60:H61)</f>
        <v>35000</v>
      </c>
      <c r="I59" s="133">
        <f t="shared" si="1"/>
        <v>53.846153846153847</v>
      </c>
      <c r="J59" s="133">
        <f t="shared" si="2"/>
        <v>53.846153846153847</v>
      </c>
      <c r="K59" s="201"/>
    </row>
    <row r="60" spans="1:11" s="7" customFormat="1" ht="48" customHeight="1" x14ac:dyDescent="0.2">
      <c r="A60" s="160"/>
      <c r="B60" s="467"/>
      <c r="C60" s="457">
        <v>2710</v>
      </c>
      <c r="D60" s="468" t="s">
        <v>92</v>
      </c>
      <c r="E60" s="327">
        <v>65000</v>
      </c>
      <c r="F60" s="1957">
        <v>65000</v>
      </c>
      <c r="G60" s="1958">
        <f t="shared" si="0"/>
        <v>100</v>
      </c>
      <c r="H60" s="2074">
        <v>35000</v>
      </c>
      <c r="I60" s="479">
        <f t="shared" si="1"/>
        <v>53.846153846153847</v>
      </c>
      <c r="J60" s="479">
        <f t="shared" si="2"/>
        <v>53.846153846153847</v>
      </c>
      <c r="K60" s="1392"/>
    </row>
    <row r="61" spans="1:11" s="7" customFormat="1" ht="64.5" hidden="1" customHeight="1" x14ac:dyDescent="0.2">
      <c r="A61" s="160"/>
      <c r="B61" s="457"/>
      <c r="C61" s="457">
        <v>6300</v>
      </c>
      <c r="D61" s="468" t="s">
        <v>208</v>
      </c>
      <c r="E61" s="327"/>
      <c r="F61" s="327"/>
      <c r="G61" s="479" t="e">
        <f t="shared" si="0"/>
        <v>#DIV/0!</v>
      </c>
      <c r="H61" s="1178"/>
      <c r="I61" s="1391" t="e">
        <f>SUM(H61/F61*100)</f>
        <v>#DIV/0!</v>
      </c>
      <c r="J61" s="1391" t="e">
        <f>SUM(H61/E61*100)</f>
        <v>#DIV/0!</v>
      </c>
      <c r="K61" s="1392"/>
    </row>
    <row r="62" spans="1:11" s="6" customFormat="1" ht="15" customHeight="1" x14ac:dyDescent="0.2">
      <c r="A62" s="1360"/>
      <c r="B62" s="464">
        <v>75045</v>
      </c>
      <c r="C62" s="464"/>
      <c r="D62" s="702" t="s">
        <v>101</v>
      </c>
      <c r="E62" s="806">
        <f>SUM(E63:E69)</f>
        <v>18352</v>
      </c>
      <c r="F62" s="806">
        <f>SUM(F63:F69)</f>
        <v>18352</v>
      </c>
      <c r="G62" s="704">
        <f t="shared" si="0"/>
        <v>100</v>
      </c>
      <c r="H62" s="806">
        <f>SUM(H63:H69)</f>
        <v>40000</v>
      </c>
      <c r="I62" s="704">
        <f t="shared" si="1"/>
        <v>217.95989537925021</v>
      </c>
      <c r="J62" s="704">
        <f t="shared" si="2"/>
        <v>217.95989537925021</v>
      </c>
      <c r="K62" s="705"/>
    </row>
    <row r="63" spans="1:11" s="6" customFormat="1" ht="15" hidden="1" customHeight="1" x14ac:dyDescent="0.2">
      <c r="A63" s="1360"/>
      <c r="B63" s="81"/>
      <c r="C63" s="753">
        <v>3030</v>
      </c>
      <c r="D63" s="276" t="s">
        <v>27</v>
      </c>
      <c r="E63" s="754"/>
      <c r="F63" s="754"/>
      <c r="G63" s="171" t="e">
        <f t="shared" si="0"/>
        <v>#DIV/0!</v>
      </c>
      <c r="H63" s="889"/>
      <c r="I63" s="171" t="e">
        <f t="shared" ref="I63" si="11">SUM(H63/F63*100)</f>
        <v>#DIV/0!</v>
      </c>
      <c r="J63" s="171" t="e">
        <f t="shared" ref="J63" si="12">SUM(H63/E63*100)</f>
        <v>#DIV/0!</v>
      </c>
      <c r="K63" s="755"/>
    </row>
    <row r="64" spans="1:11" s="6" customFormat="1" ht="12.75" customHeight="1" x14ac:dyDescent="0.2">
      <c r="A64" s="1360"/>
      <c r="B64" s="81"/>
      <c r="C64" s="168">
        <v>4110</v>
      </c>
      <c r="D64" s="237" t="s">
        <v>42</v>
      </c>
      <c r="E64" s="396">
        <v>517.12</v>
      </c>
      <c r="F64" s="396">
        <v>517.12</v>
      </c>
      <c r="G64" s="171">
        <f t="shared" si="0"/>
        <v>100</v>
      </c>
      <c r="H64" s="176">
        <v>600</v>
      </c>
      <c r="I64" s="171">
        <f t="shared" si="1"/>
        <v>116.02722772277228</v>
      </c>
      <c r="J64" s="171">
        <f t="shared" si="2"/>
        <v>116.02722772277228</v>
      </c>
      <c r="K64" s="269"/>
    </row>
    <row r="65" spans="1:11" s="6" customFormat="1" ht="12.75" hidden="1" customHeight="1" x14ac:dyDescent="0.2">
      <c r="A65" s="1360"/>
      <c r="B65" s="81"/>
      <c r="C65" s="168">
        <v>4120</v>
      </c>
      <c r="D65" s="237" t="s">
        <v>43</v>
      </c>
      <c r="E65" s="396"/>
      <c r="F65" s="396"/>
      <c r="G65" s="171" t="e">
        <f t="shared" si="0"/>
        <v>#DIV/0!</v>
      </c>
      <c r="H65" s="176"/>
      <c r="I65" s="171" t="e">
        <f t="shared" ref="I65" si="13">SUM(H65/F65*100)</f>
        <v>#DIV/0!</v>
      </c>
      <c r="J65" s="171" t="e">
        <f t="shared" ref="J65:J66" si="14">SUM(H65/E65*100)</f>
        <v>#DIV/0!</v>
      </c>
      <c r="K65" s="269"/>
    </row>
    <row r="66" spans="1:11" s="6" customFormat="1" ht="30" customHeight="1" x14ac:dyDescent="0.2">
      <c r="A66" s="2039"/>
      <c r="B66" s="1973"/>
      <c r="C66" s="1746">
        <v>4120</v>
      </c>
      <c r="D66" s="1698" t="s">
        <v>270</v>
      </c>
      <c r="E66" s="1749">
        <v>37.99</v>
      </c>
      <c r="F66" s="1749">
        <v>37.99</v>
      </c>
      <c r="G66" s="1747">
        <f t="shared" si="0"/>
        <v>100</v>
      </c>
      <c r="H66" s="1811">
        <v>50</v>
      </c>
      <c r="I66" s="1747">
        <f t="shared" ref="I66" si="15">SUM(H66/F66*100)</f>
        <v>131.61358252171624</v>
      </c>
      <c r="J66" s="1747">
        <f t="shared" si="14"/>
        <v>131.61358252171624</v>
      </c>
      <c r="K66" s="2066"/>
    </row>
    <row r="67" spans="1:11" s="6" customFormat="1" ht="12.75" customHeight="1" x14ac:dyDescent="0.2">
      <c r="A67" s="2039"/>
      <c r="B67" s="1973"/>
      <c r="C67" s="1746">
        <v>4170</v>
      </c>
      <c r="D67" s="1714" t="s">
        <v>45</v>
      </c>
      <c r="E67" s="1749">
        <v>8764</v>
      </c>
      <c r="F67" s="1749">
        <v>8764</v>
      </c>
      <c r="G67" s="1747">
        <f t="shared" si="0"/>
        <v>100</v>
      </c>
      <c r="H67" s="1811">
        <v>20000</v>
      </c>
      <c r="I67" s="1747">
        <f t="shared" si="1"/>
        <v>228.20629849383843</v>
      </c>
      <c r="J67" s="1747">
        <f t="shared" si="2"/>
        <v>228.20629849383843</v>
      </c>
      <c r="K67" s="2066"/>
    </row>
    <row r="68" spans="1:11" s="6" customFormat="1" ht="12.75" customHeight="1" x14ac:dyDescent="0.2">
      <c r="A68" s="2039"/>
      <c r="B68" s="1973"/>
      <c r="C68" s="1746">
        <v>4210</v>
      </c>
      <c r="D68" s="1714" t="s">
        <v>31</v>
      </c>
      <c r="E68" s="1749">
        <v>486.15</v>
      </c>
      <c r="F68" s="1749">
        <v>486.15</v>
      </c>
      <c r="G68" s="1747">
        <f t="shared" si="0"/>
        <v>100</v>
      </c>
      <c r="H68" s="1811">
        <v>2000</v>
      </c>
      <c r="I68" s="1747">
        <f t="shared" si="1"/>
        <v>411.3956597757894</v>
      </c>
      <c r="J68" s="1747">
        <f t="shared" si="2"/>
        <v>411.3956597757894</v>
      </c>
      <c r="K68" s="2066"/>
    </row>
    <row r="69" spans="1:11" s="6" customFormat="1" ht="12.75" customHeight="1" x14ac:dyDescent="0.2">
      <c r="A69" s="701"/>
      <c r="B69" s="2044"/>
      <c r="C69" s="1815">
        <v>4300</v>
      </c>
      <c r="D69" s="2045" t="s">
        <v>22</v>
      </c>
      <c r="E69" s="2011">
        <v>8546.74</v>
      </c>
      <c r="F69" s="2011">
        <v>8546.74</v>
      </c>
      <c r="G69" s="1808">
        <f t="shared" si="0"/>
        <v>100</v>
      </c>
      <c r="H69" s="1947">
        <v>17350</v>
      </c>
      <c r="I69" s="1808">
        <f t="shared" si="1"/>
        <v>203.00137830330632</v>
      </c>
      <c r="J69" s="1808">
        <f t="shared" si="2"/>
        <v>203.00137830330632</v>
      </c>
      <c r="K69" s="2081"/>
    </row>
    <row r="70" spans="1:11" ht="15" customHeight="1" x14ac:dyDescent="0.2">
      <c r="A70" s="254"/>
      <c r="B70" s="2049">
        <v>75075</v>
      </c>
      <c r="C70" s="2048"/>
      <c r="D70" s="2049" t="s">
        <v>102</v>
      </c>
      <c r="E70" s="1972">
        <f>SUM(E71:E75)</f>
        <v>85900</v>
      </c>
      <c r="F70" s="1972">
        <f>SUM(F71:F75)</f>
        <v>85900</v>
      </c>
      <c r="G70" s="1920">
        <f t="shared" si="0"/>
        <v>100</v>
      </c>
      <c r="H70" s="1972">
        <f>SUM(H71:H75)</f>
        <v>100600</v>
      </c>
      <c r="I70" s="1920">
        <f t="shared" si="1"/>
        <v>117.11292200232828</v>
      </c>
      <c r="J70" s="1920">
        <f t="shared" si="2"/>
        <v>117.11292200232828</v>
      </c>
      <c r="K70" s="2050"/>
    </row>
    <row r="71" spans="1:11" ht="66.75" hidden="1" customHeight="1" x14ac:dyDescent="0.2">
      <c r="A71" s="254"/>
      <c r="B71" s="244"/>
      <c r="C71" s="1162">
        <v>2310</v>
      </c>
      <c r="D71" s="1163" t="s">
        <v>138</v>
      </c>
      <c r="E71" s="1164"/>
      <c r="F71" s="1164"/>
      <c r="G71" s="1150" t="e">
        <f t="shared" si="0"/>
        <v>#DIV/0!</v>
      </c>
      <c r="H71" s="1164"/>
      <c r="I71" s="1259" t="e">
        <f>SUM(H71/F71*100)</f>
        <v>#DIV/0!</v>
      </c>
      <c r="J71" s="1259" t="e">
        <f t="shared" si="2"/>
        <v>#DIV/0!</v>
      </c>
      <c r="K71" s="1180"/>
    </row>
    <row r="72" spans="1:11" ht="15" customHeight="1" x14ac:dyDescent="0.2">
      <c r="A72" s="254"/>
      <c r="B72" s="244"/>
      <c r="C72" s="168">
        <v>4170</v>
      </c>
      <c r="D72" s="237" t="s">
        <v>45</v>
      </c>
      <c r="E72" s="170">
        <v>5000</v>
      </c>
      <c r="F72" s="170">
        <v>5000</v>
      </c>
      <c r="G72" s="171">
        <f t="shared" si="0"/>
        <v>100</v>
      </c>
      <c r="H72" s="170"/>
      <c r="I72" s="698">
        <f>SUM(H72/F72*100)</f>
        <v>0</v>
      </c>
      <c r="J72" s="698">
        <f>SUM(H72/E72*100)</f>
        <v>0</v>
      </c>
      <c r="K72" s="1064"/>
    </row>
    <row r="73" spans="1:11" ht="18.75" hidden="1" customHeight="1" x14ac:dyDescent="0.2">
      <c r="A73" s="254"/>
      <c r="B73" s="244"/>
      <c r="C73" s="168">
        <v>4190</v>
      </c>
      <c r="D73" s="169"/>
      <c r="E73" s="170"/>
      <c r="F73" s="170"/>
      <c r="G73" s="698" t="e">
        <f t="shared" si="0"/>
        <v>#DIV/0!</v>
      </c>
      <c r="H73" s="170"/>
      <c r="I73" s="1152" t="e">
        <f>SUM(H73/F73*100)</f>
        <v>#DIV/0!</v>
      </c>
      <c r="J73" s="1152" t="e">
        <f>SUM(H73/E73*100)</f>
        <v>#DIV/0!</v>
      </c>
      <c r="K73" s="173"/>
    </row>
    <row r="74" spans="1:11" ht="12.75" customHeight="1" x14ac:dyDescent="0.2">
      <c r="A74" s="254"/>
      <c r="B74" s="255"/>
      <c r="C74" s="168">
        <v>4210</v>
      </c>
      <c r="D74" s="237" t="s">
        <v>31</v>
      </c>
      <c r="E74" s="170">
        <v>40100</v>
      </c>
      <c r="F74" s="170">
        <v>40100</v>
      </c>
      <c r="G74" s="171">
        <f t="shared" si="0"/>
        <v>100</v>
      </c>
      <c r="H74" s="170">
        <v>29000</v>
      </c>
      <c r="I74" s="171">
        <f t="shared" si="1"/>
        <v>72.319201995012477</v>
      </c>
      <c r="J74" s="171">
        <f t="shared" si="2"/>
        <v>72.319201995012477</v>
      </c>
      <c r="K74" s="173"/>
    </row>
    <row r="75" spans="1:11" ht="12.75" customHeight="1" x14ac:dyDescent="0.2">
      <c r="A75" s="254"/>
      <c r="B75" s="1976"/>
      <c r="C75" s="1793">
        <v>4300</v>
      </c>
      <c r="D75" s="1794" t="s">
        <v>22</v>
      </c>
      <c r="E75" s="1812">
        <v>40800</v>
      </c>
      <c r="F75" s="1812">
        <v>40800</v>
      </c>
      <c r="G75" s="1795">
        <f t="shared" si="0"/>
        <v>100</v>
      </c>
      <c r="H75" s="1812">
        <v>71600</v>
      </c>
      <c r="I75" s="1795">
        <f t="shared" si="1"/>
        <v>175.49019607843138</v>
      </c>
      <c r="J75" s="1795">
        <f t="shared" si="2"/>
        <v>175.49019607843138</v>
      </c>
      <c r="K75" s="1796"/>
    </row>
    <row r="76" spans="1:11" ht="12.75" customHeight="1" x14ac:dyDescent="0.2">
      <c r="A76" s="254"/>
      <c r="B76" s="1931">
        <v>75077</v>
      </c>
      <c r="C76" s="2032"/>
      <c r="D76" s="2082" t="s">
        <v>295</v>
      </c>
      <c r="E76" s="1932">
        <f>SUM(E77:E78)</f>
        <v>69950</v>
      </c>
      <c r="F76" s="1932">
        <f>SUM(F77:F78)</f>
        <v>69950</v>
      </c>
      <c r="G76" s="2075">
        <f t="shared" si="0"/>
        <v>100</v>
      </c>
      <c r="H76" s="2078">
        <f>SUM(H77:H78)</f>
        <v>0</v>
      </c>
      <c r="I76" s="1933"/>
      <c r="J76" s="1933"/>
      <c r="K76" s="2025"/>
    </row>
    <row r="77" spans="1:11" ht="12.75" customHeight="1" x14ac:dyDescent="0.2">
      <c r="A77" s="254"/>
      <c r="B77" s="2076"/>
      <c r="C77" s="1934">
        <v>4247</v>
      </c>
      <c r="D77" s="1830" t="s">
        <v>80</v>
      </c>
      <c r="E77" s="1936">
        <v>59199</v>
      </c>
      <c r="F77" s="287">
        <v>59199</v>
      </c>
      <c r="G77" s="1910">
        <f t="shared" si="0"/>
        <v>100</v>
      </c>
      <c r="H77" s="287"/>
      <c r="I77" s="1937"/>
      <c r="J77" s="1937"/>
      <c r="K77" s="2041"/>
    </row>
    <row r="78" spans="1:11" ht="12.75" customHeight="1" x14ac:dyDescent="0.2">
      <c r="A78" s="499"/>
      <c r="B78" s="2077"/>
      <c r="C78" s="1815">
        <v>4249</v>
      </c>
      <c r="D78" s="1828" t="s">
        <v>80</v>
      </c>
      <c r="E78" s="1816">
        <v>10751</v>
      </c>
      <c r="F78" s="1816">
        <v>10751</v>
      </c>
      <c r="G78" s="1808">
        <f t="shared" si="0"/>
        <v>100</v>
      </c>
      <c r="H78" s="1816"/>
      <c r="I78" s="1808"/>
      <c r="J78" s="1808"/>
      <c r="K78" s="1817"/>
    </row>
    <row r="79" spans="1:11" ht="15" hidden="1" customHeight="1" x14ac:dyDescent="0.2">
      <c r="A79" s="254"/>
      <c r="B79" s="1151">
        <v>75095</v>
      </c>
      <c r="C79" s="1145"/>
      <c r="D79" s="1151" t="s">
        <v>65</v>
      </c>
      <c r="E79" s="1160">
        <f>SUM(E81:E84)</f>
        <v>0</v>
      </c>
      <c r="F79" s="1160">
        <f>SUM(F81:F84)</f>
        <v>0</v>
      </c>
      <c r="G79" s="1139" t="e">
        <f t="shared" si="0"/>
        <v>#DIV/0!</v>
      </c>
      <c r="H79" s="1393">
        <f>SUM(H81:H84)</f>
        <v>0</v>
      </c>
      <c r="I79" s="1142" t="e">
        <f t="shared" si="1"/>
        <v>#DIV/0!</v>
      </c>
      <c r="J79" s="1141" t="e">
        <f t="shared" si="2"/>
        <v>#DIV/0!</v>
      </c>
      <c r="K79" s="1031"/>
    </row>
    <row r="80" spans="1:11" ht="70.5" hidden="1" customHeight="1" x14ac:dyDescent="0.2">
      <c r="A80" s="254"/>
      <c r="B80" s="244"/>
      <c r="C80" s="141">
        <v>2310</v>
      </c>
      <c r="D80" s="142" t="s">
        <v>138</v>
      </c>
      <c r="E80" s="491"/>
      <c r="F80" s="491"/>
      <c r="G80" s="489"/>
      <c r="H80" s="1394"/>
      <c r="I80" s="1395"/>
      <c r="J80" s="1396"/>
      <c r="K80" s="380"/>
    </row>
    <row r="81" spans="1:11" ht="77.25" hidden="1" customHeight="1" x14ac:dyDescent="0.2">
      <c r="A81" s="254"/>
      <c r="B81" s="244"/>
      <c r="C81" s="107" t="s">
        <v>66</v>
      </c>
      <c r="D81" s="216" t="s">
        <v>67</v>
      </c>
      <c r="E81" s="111"/>
      <c r="F81" s="111"/>
      <c r="G81" s="217" t="e">
        <f t="shared" si="0"/>
        <v>#DIV/0!</v>
      </c>
      <c r="H81" s="1376"/>
      <c r="I81" s="709" t="e">
        <f t="shared" si="1"/>
        <v>#DIV/0!</v>
      </c>
      <c r="J81" s="1136" t="e">
        <f t="shared" si="2"/>
        <v>#DIV/0!</v>
      </c>
      <c r="K81" s="202"/>
    </row>
    <row r="82" spans="1:11" ht="15" hidden="1" customHeight="1" x14ac:dyDescent="0.2">
      <c r="A82" s="254"/>
      <c r="B82" s="244"/>
      <c r="C82" s="1085" t="s">
        <v>205</v>
      </c>
      <c r="D82" s="266" t="s">
        <v>45</v>
      </c>
      <c r="E82" s="287"/>
      <c r="F82" s="287"/>
      <c r="G82" s="396" t="e">
        <f t="shared" si="0"/>
        <v>#DIV/0!</v>
      </c>
      <c r="H82" s="1377"/>
      <c r="I82" s="1130" t="e">
        <f t="shared" ref="I82" si="16">SUM(H82/F82*100)</f>
        <v>#DIV/0!</v>
      </c>
      <c r="J82" s="1130" t="e">
        <f t="shared" ref="J82" si="17">SUM(H82/E82*100)</f>
        <v>#DIV/0!</v>
      </c>
      <c r="K82" s="232"/>
    </row>
    <row r="83" spans="1:11" ht="15" hidden="1" x14ac:dyDescent="0.2">
      <c r="A83" s="254"/>
      <c r="B83" s="255"/>
      <c r="C83" s="168">
        <v>4210</v>
      </c>
      <c r="D83" s="237" t="s">
        <v>31</v>
      </c>
      <c r="E83" s="170"/>
      <c r="F83" s="170"/>
      <c r="G83" s="396" t="e">
        <f t="shared" si="0"/>
        <v>#DIV/0!</v>
      </c>
      <c r="H83" s="1131"/>
      <c r="I83" s="1130" t="e">
        <f t="shared" si="1"/>
        <v>#DIV/0!</v>
      </c>
      <c r="J83" s="1130" t="e">
        <f t="shared" si="2"/>
        <v>#DIV/0!</v>
      </c>
      <c r="K83" s="173"/>
    </row>
    <row r="84" spans="1:11" ht="15.75" hidden="1" thickBot="1" x14ac:dyDescent="0.25">
      <c r="A84" s="402"/>
      <c r="B84" s="802"/>
      <c r="C84" s="117">
        <v>4300</v>
      </c>
      <c r="D84" s="1008" t="s">
        <v>22</v>
      </c>
      <c r="E84" s="121"/>
      <c r="F84" s="121"/>
      <c r="G84" s="1390" t="e">
        <f t="shared" si="0"/>
        <v>#DIV/0!</v>
      </c>
      <c r="H84" s="1340"/>
      <c r="I84" s="1134" t="e">
        <f t="shared" si="1"/>
        <v>#DIV/0!</v>
      </c>
      <c r="J84" s="1134" t="e">
        <f t="shared" si="2"/>
        <v>#DIV/0!</v>
      </c>
      <c r="K84" s="240"/>
    </row>
    <row r="85" spans="1:11" x14ac:dyDescent="0.2">
      <c r="C85" s="9"/>
    </row>
  </sheetData>
  <sheetProtection selectLockedCells="1" selectUnlockedCells="1"/>
  <mergeCells count="1">
    <mergeCell ref="D6:D8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91" firstPageNumber="0" orientation="landscape" r:id="rId1"/>
  <headerFooter alignWithMargins="0"/>
  <rowBreaks count="2" manualBreakCount="2">
    <brk id="39" max="16383" man="1"/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topLeftCell="B1" zoomScale="101" zoomScaleNormal="101" workbookViewId="0">
      <selection activeCell="F10" sqref="F10"/>
    </sheetView>
  </sheetViews>
  <sheetFormatPr defaultColWidth="9.140625" defaultRowHeight="12.75" x14ac:dyDescent="0.2"/>
  <cols>
    <col min="1" max="1" width="5.28515625" style="1" customWidth="1"/>
    <col min="2" max="2" width="7.5703125" style="1" customWidth="1"/>
    <col min="3" max="3" width="7.5703125" style="2" customWidth="1"/>
    <col min="4" max="4" width="44.7109375" style="3" customWidth="1"/>
    <col min="5" max="5" width="14.7109375" style="3" customWidth="1"/>
    <col min="6" max="6" width="13.85546875" style="1" customWidth="1"/>
    <col min="7" max="7" width="10.42578125" style="1" customWidth="1"/>
    <col min="8" max="8" width="14.7109375" style="1" customWidth="1"/>
    <col min="9" max="9" width="10.28515625" style="1" customWidth="1"/>
    <col min="10" max="10" width="11" style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1" ht="15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5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1" ht="15" x14ac:dyDescent="0.25">
      <c r="A4" s="43"/>
      <c r="B4" s="43"/>
      <c r="C4" s="44"/>
      <c r="D4" s="85" t="s">
        <v>281</v>
      </c>
      <c r="E4" s="85"/>
      <c r="F4" s="43"/>
      <c r="G4" s="43"/>
      <c r="H4" s="43"/>
      <c r="I4" s="43"/>
      <c r="J4" s="43"/>
      <c r="K4" s="43"/>
    </row>
    <row r="5" spans="1:11" ht="15.75" thickBot="1" x14ac:dyDescent="0.3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5.75" thickBot="1" x14ac:dyDescent="0.3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6.5" thickTop="1" thickBot="1" x14ac:dyDescent="0.3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6.5" thickTop="1" thickBot="1" x14ac:dyDescent="0.3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5" customFormat="1" ht="27" customHeight="1" thickTop="1" thickBot="1" x14ac:dyDescent="0.25">
      <c r="A10" s="314">
        <v>752</v>
      </c>
      <c r="B10" s="36"/>
      <c r="C10" s="36"/>
      <c r="D10" s="36" t="s">
        <v>103</v>
      </c>
      <c r="E10" s="39">
        <f>SUM(E11+E14)</f>
        <v>37916</v>
      </c>
      <c r="F10" s="39">
        <f>SUM(F11+F14)</f>
        <v>37916</v>
      </c>
      <c r="G10" s="315">
        <f t="shared" ref="G10:G23" si="0">SUM(F10/E10*100)</f>
        <v>100</v>
      </c>
      <c r="H10" s="38">
        <f>SUM(H11+H14+H21)</f>
        <v>500</v>
      </c>
      <c r="I10" s="41">
        <f t="shared" ref="I10:I22" si="1">SUM(H10/F10*100)</f>
        <v>1.318704504694588</v>
      </c>
      <c r="J10" s="83">
        <f t="shared" ref="J10:J23" si="2">SUM(H10/E10*100)</f>
        <v>1.318704504694588</v>
      </c>
      <c r="K10" s="226"/>
    </row>
    <row r="11" spans="1:11" s="6" customFormat="1" ht="15" customHeight="1" x14ac:dyDescent="0.2">
      <c r="A11" s="1359"/>
      <c r="B11" s="84">
        <v>75212</v>
      </c>
      <c r="C11" s="84"/>
      <c r="D11" s="140" t="s">
        <v>104</v>
      </c>
      <c r="E11" s="75">
        <f>SUM(E12:E13)</f>
        <v>500</v>
      </c>
      <c r="F11" s="75">
        <f>SUM(F12:F13)</f>
        <v>500</v>
      </c>
      <c r="G11" s="316">
        <f t="shared" si="0"/>
        <v>100</v>
      </c>
      <c r="H11" s="126">
        <f>SUM(H12:H13)</f>
        <v>500</v>
      </c>
      <c r="I11" s="317">
        <f t="shared" si="1"/>
        <v>100</v>
      </c>
      <c r="J11" s="317">
        <f t="shared" si="2"/>
        <v>100</v>
      </c>
      <c r="K11" s="241"/>
    </row>
    <row r="12" spans="1:11" s="6" customFormat="1" ht="12" customHeight="1" x14ac:dyDescent="0.2">
      <c r="A12" s="1360"/>
      <c r="B12" s="81"/>
      <c r="C12" s="1103">
        <v>4210</v>
      </c>
      <c r="D12" s="1274" t="s">
        <v>31</v>
      </c>
      <c r="E12" s="1260">
        <v>400</v>
      </c>
      <c r="F12" s="1260">
        <v>400</v>
      </c>
      <c r="G12" s="1261">
        <f t="shared" si="0"/>
        <v>100</v>
      </c>
      <c r="H12" s="1262">
        <v>400</v>
      </c>
      <c r="I12" s="1263">
        <f t="shared" si="1"/>
        <v>100</v>
      </c>
      <c r="J12" s="1263">
        <f t="shared" si="2"/>
        <v>100</v>
      </c>
      <c r="K12" s="1264"/>
    </row>
    <row r="13" spans="1:11" ht="15" x14ac:dyDescent="0.2">
      <c r="A13" s="1397"/>
      <c r="B13" s="1398"/>
      <c r="C13" s="1399">
        <v>4300</v>
      </c>
      <c r="D13" s="1400" t="s">
        <v>22</v>
      </c>
      <c r="E13" s="972">
        <v>100</v>
      </c>
      <c r="F13" s="972">
        <v>100</v>
      </c>
      <c r="G13" s="972">
        <f t="shared" si="0"/>
        <v>100</v>
      </c>
      <c r="H13" s="1401">
        <v>100</v>
      </c>
      <c r="I13" s="972">
        <f t="shared" si="1"/>
        <v>100</v>
      </c>
      <c r="J13" s="972">
        <f t="shared" si="2"/>
        <v>100</v>
      </c>
      <c r="K13" s="1690"/>
    </row>
    <row r="14" spans="1:11" ht="14.25" x14ac:dyDescent="0.2">
      <c r="A14" s="1402"/>
      <c r="B14" s="1403">
        <v>75295</v>
      </c>
      <c r="C14" s="1404"/>
      <c r="D14" s="1403" t="s">
        <v>65</v>
      </c>
      <c r="E14" s="1405">
        <f>SUM(E15+E21+E23)</f>
        <v>37416</v>
      </c>
      <c r="F14" s="1405">
        <f>SUM(F15+F21+F23)</f>
        <v>37416</v>
      </c>
      <c r="G14" s="1118">
        <f t="shared" si="0"/>
        <v>100</v>
      </c>
      <c r="H14" s="2083">
        <f>SUM(H15+H21+H23)</f>
        <v>0</v>
      </c>
      <c r="I14" s="2084">
        <f t="shared" si="1"/>
        <v>0</v>
      </c>
      <c r="J14" s="2084">
        <f t="shared" si="2"/>
        <v>0</v>
      </c>
      <c r="K14" s="1691"/>
    </row>
    <row r="15" spans="1:11" ht="14.25" x14ac:dyDescent="0.2">
      <c r="A15" s="1402"/>
      <c r="B15" s="1406"/>
      <c r="C15" s="1404"/>
      <c r="D15" s="1117" t="s">
        <v>133</v>
      </c>
      <c r="E15" s="1407">
        <f>SUM(E16:E20)</f>
        <v>10816</v>
      </c>
      <c r="F15" s="1407">
        <f>SUM(F16:F20)</f>
        <v>10816</v>
      </c>
      <c r="G15" s="1265">
        <f t="shared" si="0"/>
        <v>100</v>
      </c>
      <c r="H15" s="2085">
        <f>SUM(H16:H20)</f>
        <v>0</v>
      </c>
      <c r="I15" s="2086">
        <f t="shared" ref="I15:I18" si="3">SUM(H15/F15*100)</f>
        <v>0</v>
      </c>
      <c r="J15" s="2086">
        <f t="shared" ref="J15:J18" si="4">SUM(H15/E15*100)</f>
        <v>0</v>
      </c>
      <c r="K15" s="1408"/>
    </row>
    <row r="16" spans="1:11" ht="15" x14ac:dyDescent="0.2">
      <c r="A16" s="1402"/>
      <c r="B16" s="1406"/>
      <c r="C16" s="848">
        <v>4010</v>
      </c>
      <c r="D16" s="1113" t="s">
        <v>39</v>
      </c>
      <c r="E16" s="1115">
        <v>3744</v>
      </c>
      <c r="F16" s="1115">
        <v>3744</v>
      </c>
      <c r="G16" s="1114">
        <f t="shared" si="0"/>
        <v>100</v>
      </c>
      <c r="H16" s="1594">
        <v>0</v>
      </c>
      <c r="I16" s="2087">
        <f t="shared" si="3"/>
        <v>0</v>
      </c>
      <c r="J16" s="2087">
        <f t="shared" si="4"/>
        <v>0</v>
      </c>
      <c r="K16" s="1409"/>
    </row>
    <row r="17" spans="1:11" ht="15" x14ac:dyDescent="0.2">
      <c r="A17" s="1402"/>
      <c r="B17" s="1406"/>
      <c r="C17" s="974">
        <v>4110</v>
      </c>
      <c r="D17" s="726" t="s">
        <v>42</v>
      </c>
      <c r="E17" s="593">
        <v>644</v>
      </c>
      <c r="F17" s="593">
        <v>644</v>
      </c>
      <c r="G17" s="1116">
        <f t="shared" si="0"/>
        <v>100</v>
      </c>
      <c r="H17" s="716">
        <v>0</v>
      </c>
      <c r="I17" s="717">
        <f t="shared" si="3"/>
        <v>0</v>
      </c>
      <c r="J17" s="717">
        <f t="shared" si="4"/>
        <v>0</v>
      </c>
      <c r="K17" s="1410"/>
    </row>
    <row r="18" spans="1:11" ht="30" x14ac:dyDescent="0.2">
      <c r="A18" s="1402"/>
      <c r="B18" s="1406"/>
      <c r="C18" s="974">
        <v>4120</v>
      </c>
      <c r="D18" s="1052" t="s">
        <v>270</v>
      </c>
      <c r="E18" s="593">
        <v>92</v>
      </c>
      <c r="F18" s="593">
        <v>92</v>
      </c>
      <c r="G18" s="1116">
        <f t="shared" si="0"/>
        <v>100</v>
      </c>
      <c r="H18" s="716">
        <v>0</v>
      </c>
      <c r="I18" s="717">
        <f t="shared" si="3"/>
        <v>0</v>
      </c>
      <c r="J18" s="717">
        <f t="shared" si="4"/>
        <v>0</v>
      </c>
      <c r="K18" s="1410"/>
    </row>
    <row r="19" spans="1:11" ht="15" hidden="1" x14ac:dyDescent="0.2">
      <c r="A19" s="1402"/>
      <c r="B19" s="1398"/>
      <c r="C19" s="974">
        <v>6060</v>
      </c>
      <c r="D19" s="1561" t="s">
        <v>238</v>
      </c>
      <c r="E19" s="593"/>
      <c r="F19" s="593"/>
      <c r="G19" s="1116" t="e">
        <f t="shared" si="0"/>
        <v>#DIV/0!</v>
      </c>
      <c r="H19" s="716"/>
      <c r="I19" s="717" t="e">
        <f t="shared" si="1"/>
        <v>#DIV/0!</v>
      </c>
      <c r="J19" s="717" t="e">
        <f t="shared" si="2"/>
        <v>#DIV/0!</v>
      </c>
      <c r="K19" s="1410"/>
    </row>
    <row r="20" spans="1:11" ht="15" x14ac:dyDescent="0.2">
      <c r="A20" s="1689"/>
      <c r="B20" s="2097"/>
      <c r="C20" s="2098">
        <v>4210</v>
      </c>
      <c r="D20" s="2099" t="s">
        <v>31</v>
      </c>
      <c r="E20" s="2100">
        <v>6336</v>
      </c>
      <c r="F20" s="2100">
        <v>6336</v>
      </c>
      <c r="G20" s="2101">
        <f t="shared" si="0"/>
        <v>100</v>
      </c>
      <c r="H20" s="2102">
        <v>0</v>
      </c>
      <c r="I20" s="2103">
        <f t="shared" si="1"/>
        <v>0</v>
      </c>
      <c r="J20" s="2103">
        <f t="shared" si="2"/>
        <v>0</v>
      </c>
      <c r="K20" s="1692"/>
    </row>
    <row r="21" spans="1:11" ht="28.5" x14ac:dyDescent="0.2">
      <c r="A21" s="1411"/>
      <c r="B21" s="2097"/>
      <c r="C21" s="1447"/>
      <c r="D21" s="1448" t="s">
        <v>108</v>
      </c>
      <c r="E21" s="1449">
        <f>SUM(E22)</f>
        <v>26600</v>
      </c>
      <c r="F21" s="1449">
        <f>SUM(F22)</f>
        <v>26600</v>
      </c>
      <c r="G21" s="1450">
        <f t="shared" si="0"/>
        <v>100</v>
      </c>
      <c r="H21" s="1451">
        <f>SUM(H22)</f>
        <v>0</v>
      </c>
      <c r="I21" s="1452">
        <f t="shared" si="1"/>
        <v>0</v>
      </c>
      <c r="J21" s="1452">
        <f t="shared" si="2"/>
        <v>0</v>
      </c>
      <c r="K21" s="2104"/>
    </row>
    <row r="22" spans="1:11" ht="15" x14ac:dyDescent="0.2">
      <c r="A22" s="1453"/>
      <c r="B22" s="2088"/>
      <c r="C22" s="2105">
        <v>4210</v>
      </c>
      <c r="D22" s="2106" t="s">
        <v>31</v>
      </c>
      <c r="E22" s="2107">
        <v>26600</v>
      </c>
      <c r="F22" s="2108">
        <v>26600</v>
      </c>
      <c r="G22" s="2109">
        <f t="shared" si="0"/>
        <v>100</v>
      </c>
      <c r="H22" s="2110"/>
      <c r="I22" s="2111">
        <f t="shared" si="1"/>
        <v>0</v>
      </c>
      <c r="J22" s="2111">
        <f t="shared" si="2"/>
        <v>0</v>
      </c>
      <c r="K22" s="2112"/>
    </row>
    <row r="23" spans="1:11" ht="15" hidden="1" x14ac:dyDescent="0.2">
      <c r="A23" s="1412"/>
      <c r="B23" s="2088"/>
      <c r="C23" s="2089">
        <v>4210</v>
      </c>
      <c r="D23" s="2090" t="s">
        <v>258</v>
      </c>
      <c r="E23" s="2091"/>
      <c r="F23" s="2092"/>
      <c r="G23" s="2093" t="e">
        <f t="shared" si="0"/>
        <v>#DIV/0!</v>
      </c>
      <c r="H23" s="2088"/>
      <c r="I23" s="2094"/>
      <c r="J23" s="2095" t="e">
        <f t="shared" si="2"/>
        <v>#DIV/0!</v>
      </c>
      <c r="K23" s="2096"/>
    </row>
  </sheetData>
  <sheetProtection selectLockedCells="1" selectUnlockedCells="1"/>
  <mergeCells count="1">
    <mergeCell ref="D6:D8"/>
  </mergeCells>
  <phoneticPr fontId="8" type="noConversion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0"/>
  <sheetViews>
    <sheetView view="pageBreakPreview" zoomScale="115" zoomScaleNormal="100" zoomScaleSheetLayoutView="115" workbookViewId="0">
      <selection activeCell="F57" sqref="F57"/>
    </sheetView>
  </sheetViews>
  <sheetFormatPr defaultColWidth="9.140625" defaultRowHeight="12.75" x14ac:dyDescent="0.2"/>
  <cols>
    <col min="1" max="1" width="7" style="1" customWidth="1"/>
    <col min="2" max="2" width="7.5703125" style="1" customWidth="1"/>
    <col min="3" max="3" width="5.7109375" style="1" customWidth="1"/>
    <col min="4" max="4" width="45.14062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2.5703125" style="1" customWidth="1"/>
    <col min="9" max="9" width="11" style="1" customWidth="1"/>
    <col min="10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3"/>
      <c r="D1" s="43"/>
      <c r="E1" s="43"/>
      <c r="F1" s="43"/>
      <c r="G1" s="43"/>
      <c r="H1" s="45"/>
      <c r="I1" s="43"/>
      <c r="J1" s="43"/>
      <c r="K1" s="43"/>
    </row>
    <row r="2" spans="1:11" ht="15" x14ac:dyDescent="0.25">
      <c r="A2" s="43"/>
      <c r="B2" s="43"/>
      <c r="C2" s="43"/>
      <c r="D2" s="43"/>
      <c r="E2" s="43"/>
      <c r="F2" s="43"/>
      <c r="G2" s="43"/>
      <c r="H2" s="45"/>
      <c r="I2" s="45"/>
      <c r="J2" s="43"/>
      <c r="K2" s="43"/>
    </row>
    <row r="3" spans="1:11" ht="15" x14ac:dyDescent="0.25">
      <c r="A3" s="43"/>
      <c r="B3" s="43"/>
      <c r="C3" s="43"/>
      <c r="D3" s="43"/>
      <c r="E3" s="43"/>
      <c r="F3" s="43"/>
      <c r="G3" s="43"/>
      <c r="H3" s="45"/>
      <c r="I3" s="43"/>
      <c r="J3" s="43"/>
      <c r="K3" s="43"/>
    </row>
    <row r="4" spans="1:11" ht="18.75" customHeight="1" x14ac:dyDescent="0.25">
      <c r="A4" s="43"/>
      <c r="B4" s="43"/>
      <c r="C4" s="43"/>
      <c r="D4" s="2342" t="s">
        <v>282</v>
      </c>
      <c r="E4" s="2342"/>
      <c r="F4" s="2342"/>
      <c r="G4" s="43"/>
      <c r="H4" s="43"/>
      <c r="I4" s="43"/>
      <c r="J4" s="43"/>
      <c r="K4" s="43"/>
    </row>
    <row r="5" spans="1:11" ht="15.75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 thickBot="1" x14ac:dyDescent="0.3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6.5" thickTop="1" thickBot="1" x14ac:dyDescent="0.3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6.5" thickTop="1" thickBot="1" x14ac:dyDescent="0.3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31.5" customHeight="1" thickTop="1" thickBot="1" x14ac:dyDescent="0.25">
      <c r="A10" s="318">
        <v>754</v>
      </c>
      <c r="B10" s="243"/>
      <c r="C10" s="243"/>
      <c r="D10" s="319" t="s">
        <v>105</v>
      </c>
      <c r="E10" s="40">
        <f>SUM(E11+E14+E49+E53+E57)</f>
        <v>4675087</v>
      </c>
      <c r="F10" s="40">
        <f>SUM(F11+F14+F49+F53+F57)</f>
        <v>4652087</v>
      </c>
      <c r="G10" s="41">
        <f t="shared" ref="G10:G60" si="0">SUM(F10/E10*100)</f>
        <v>99.508030545741704</v>
      </c>
      <c r="H10" s="40">
        <f>SUM(H11+H14+H49+H53+H57)</f>
        <v>4131300</v>
      </c>
      <c r="I10" s="41">
        <f t="shared" ref="I10:I56" si="1">SUM(H10/F10*100)</f>
        <v>88.805303942080201</v>
      </c>
      <c r="J10" s="83">
        <f t="shared" ref="J10:J56" si="2">SUM(H10/E10*100)</f>
        <v>88.36840897292393</v>
      </c>
      <c r="K10" s="264"/>
    </row>
    <row r="11" spans="1:11" s="14" customFormat="1" ht="15" customHeight="1" x14ac:dyDescent="0.2">
      <c r="A11" s="320"/>
      <c r="B11" s="198">
        <v>75405</v>
      </c>
      <c r="C11" s="198"/>
      <c r="D11" s="322" t="s">
        <v>107</v>
      </c>
      <c r="E11" s="274">
        <f>SUM(E12:E13)</f>
        <v>50000</v>
      </c>
      <c r="F11" s="274">
        <f>SUM(F12:F13)</f>
        <v>50000</v>
      </c>
      <c r="G11" s="195">
        <f t="shared" si="0"/>
        <v>100</v>
      </c>
      <c r="H11" s="274">
        <f>SUM(H12:H13)</f>
        <v>50000</v>
      </c>
      <c r="I11" s="195">
        <f t="shared" si="1"/>
        <v>100</v>
      </c>
      <c r="J11" s="195">
        <f t="shared" si="2"/>
        <v>100</v>
      </c>
      <c r="K11" s="197"/>
    </row>
    <row r="12" spans="1:11" s="14" customFormat="1" ht="12.75" hidden="1" customHeight="1" x14ac:dyDescent="0.2">
      <c r="A12" s="320"/>
      <c r="B12" s="81"/>
      <c r="C12" s="953">
        <v>2300</v>
      </c>
      <c r="D12" s="954" t="s">
        <v>241</v>
      </c>
      <c r="E12" s="955"/>
      <c r="F12" s="955"/>
      <c r="G12" s="956" t="e">
        <f t="shared" si="0"/>
        <v>#DIV/0!</v>
      </c>
      <c r="H12" s="957"/>
      <c r="I12" s="956" t="e">
        <f t="shared" si="1"/>
        <v>#DIV/0!</v>
      </c>
      <c r="J12" s="958" t="e">
        <f t="shared" si="2"/>
        <v>#DIV/0!</v>
      </c>
      <c r="K12" s="959"/>
    </row>
    <row r="13" spans="1:11" s="14" customFormat="1" ht="45" customHeight="1" x14ac:dyDescent="0.2">
      <c r="A13" s="320"/>
      <c r="B13" s="81"/>
      <c r="C13" s="211">
        <v>6170</v>
      </c>
      <c r="D13" s="960" t="s">
        <v>242</v>
      </c>
      <c r="E13" s="285">
        <v>50000</v>
      </c>
      <c r="F13" s="285">
        <v>50000</v>
      </c>
      <c r="G13" s="284">
        <f t="shared" si="0"/>
        <v>100</v>
      </c>
      <c r="H13" s="213">
        <v>50000</v>
      </c>
      <c r="I13" s="284">
        <f t="shared" ref="I13" si="3">SUM(H13/F13*100)</f>
        <v>100</v>
      </c>
      <c r="J13" s="284">
        <f t="shared" ref="J13" si="4">SUM(H13/E13*100)</f>
        <v>100</v>
      </c>
      <c r="K13" s="215"/>
    </row>
    <row r="14" spans="1:11" s="6" customFormat="1" ht="27" customHeight="1" x14ac:dyDescent="0.2">
      <c r="A14" s="320"/>
      <c r="B14" s="203">
        <v>75411</v>
      </c>
      <c r="C14" s="203"/>
      <c r="D14" s="286" t="s">
        <v>108</v>
      </c>
      <c r="E14" s="204">
        <f>SUM(E15+E48)</f>
        <v>4518587</v>
      </c>
      <c r="F14" s="204">
        <f>SUM(F15+F48)</f>
        <v>4518587</v>
      </c>
      <c r="G14" s="133">
        <f t="shared" si="0"/>
        <v>100</v>
      </c>
      <c r="H14" s="204">
        <f>SUM(H15+H48)</f>
        <v>4054800</v>
      </c>
      <c r="I14" s="133">
        <f t="shared" si="1"/>
        <v>89.736017033643478</v>
      </c>
      <c r="J14" s="133">
        <f t="shared" si="2"/>
        <v>89.736017033643478</v>
      </c>
      <c r="K14" s="201"/>
    </row>
    <row r="15" spans="1:11" s="6" customFormat="1" ht="15" customHeight="1" x14ac:dyDescent="0.2">
      <c r="A15" s="320"/>
      <c r="B15" s="259"/>
      <c r="C15" s="203"/>
      <c r="D15" s="106" t="s">
        <v>109</v>
      </c>
      <c r="E15" s="204">
        <f>SUM(E16:E45)</f>
        <v>4518587</v>
      </c>
      <c r="F15" s="204">
        <f>SUM(F16:F45)</f>
        <v>4518587</v>
      </c>
      <c r="G15" s="133">
        <f t="shared" si="0"/>
        <v>100</v>
      </c>
      <c r="H15" s="132">
        <f>SUM(H16:H46)</f>
        <v>4054800</v>
      </c>
      <c r="I15" s="133">
        <f t="shared" si="1"/>
        <v>89.736017033643478</v>
      </c>
      <c r="J15" s="133">
        <f t="shared" si="2"/>
        <v>89.736017033643478</v>
      </c>
      <c r="K15" s="201"/>
    </row>
    <row r="16" spans="1:11" s="6" customFormat="1" ht="15" customHeight="1" x14ac:dyDescent="0.2">
      <c r="A16" s="320"/>
      <c r="B16" s="81"/>
      <c r="C16" s="207">
        <v>3020</v>
      </c>
      <c r="D16" s="227" t="s">
        <v>37</v>
      </c>
      <c r="E16" s="221">
        <v>400</v>
      </c>
      <c r="F16" s="221">
        <v>400</v>
      </c>
      <c r="G16" s="112">
        <f t="shared" si="0"/>
        <v>100</v>
      </c>
      <c r="H16" s="111">
        <v>400</v>
      </c>
      <c r="I16" s="112">
        <f t="shared" si="1"/>
        <v>100</v>
      </c>
      <c r="J16" s="112">
        <f t="shared" si="2"/>
        <v>100</v>
      </c>
      <c r="K16" s="202"/>
    </row>
    <row r="17" spans="1:11" ht="36.75" customHeight="1" x14ac:dyDescent="0.25">
      <c r="A17" s="323"/>
      <c r="B17" s="145"/>
      <c r="C17" s="265">
        <v>3070</v>
      </c>
      <c r="D17" s="324" t="s">
        <v>110</v>
      </c>
      <c r="E17" s="287">
        <v>140000</v>
      </c>
      <c r="F17" s="287">
        <v>140000</v>
      </c>
      <c r="G17" s="231">
        <f t="shared" si="0"/>
        <v>100</v>
      </c>
      <c r="H17" s="287">
        <v>160000</v>
      </c>
      <c r="I17" s="231">
        <f t="shared" si="1"/>
        <v>114.28571428571428</v>
      </c>
      <c r="J17" s="267">
        <f t="shared" si="2"/>
        <v>114.28571428571428</v>
      </c>
      <c r="K17" s="251"/>
    </row>
    <row r="18" spans="1:11" ht="40.5" customHeight="1" x14ac:dyDescent="0.2">
      <c r="A18" s="323"/>
      <c r="B18" s="145"/>
      <c r="C18" s="168">
        <v>4020</v>
      </c>
      <c r="D18" s="169" t="s">
        <v>76</v>
      </c>
      <c r="E18" s="170">
        <v>58600</v>
      </c>
      <c r="F18" s="170">
        <v>58600</v>
      </c>
      <c r="G18" s="171">
        <f t="shared" si="0"/>
        <v>100</v>
      </c>
      <c r="H18" s="170">
        <v>58600</v>
      </c>
      <c r="I18" s="171">
        <f t="shared" si="1"/>
        <v>100</v>
      </c>
      <c r="J18" s="172">
        <f t="shared" si="2"/>
        <v>100</v>
      </c>
      <c r="K18" s="173"/>
    </row>
    <row r="19" spans="1:11" ht="12.75" customHeight="1" x14ac:dyDescent="0.25">
      <c r="A19" s="323"/>
      <c r="B19" s="145"/>
      <c r="C19" s="167">
        <v>4040</v>
      </c>
      <c r="D19" s="162" t="s">
        <v>41</v>
      </c>
      <c r="E19" s="163">
        <v>4582</v>
      </c>
      <c r="F19" s="163">
        <v>4582</v>
      </c>
      <c r="G19" s="164">
        <f t="shared" si="0"/>
        <v>100</v>
      </c>
      <c r="H19" s="163">
        <v>5080</v>
      </c>
      <c r="I19" s="164">
        <f t="shared" si="1"/>
        <v>110.86861632474903</v>
      </c>
      <c r="J19" s="165">
        <f t="shared" si="2"/>
        <v>110.86861632474903</v>
      </c>
      <c r="K19" s="166"/>
    </row>
    <row r="20" spans="1:11" ht="34.5" customHeight="1" x14ac:dyDescent="0.2">
      <c r="A20" s="323"/>
      <c r="B20" s="145"/>
      <c r="C20" s="168">
        <v>4050</v>
      </c>
      <c r="D20" s="169" t="s">
        <v>218</v>
      </c>
      <c r="E20" s="170">
        <v>3009581</v>
      </c>
      <c r="F20" s="170">
        <v>3009581</v>
      </c>
      <c r="G20" s="171">
        <f t="shared" si="0"/>
        <v>100</v>
      </c>
      <c r="H20" s="170">
        <v>3098260</v>
      </c>
      <c r="I20" s="171">
        <f t="shared" si="1"/>
        <v>102.94655634787699</v>
      </c>
      <c r="J20" s="172">
        <f t="shared" si="2"/>
        <v>102.94655634787699</v>
      </c>
      <c r="K20" s="173"/>
    </row>
    <row r="21" spans="1:11" ht="33.75" customHeight="1" x14ac:dyDescent="0.2">
      <c r="A21" s="323"/>
      <c r="B21" s="145"/>
      <c r="C21" s="168">
        <v>4060</v>
      </c>
      <c r="D21" s="169" t="s">
        <v>220</v>
      </c>
      <c r="E21" s="170">
        <v>98151</v>
      </c>
      <c r="F21" s="170">
        <v>98151</v>
      </c>
      <c r="G21" s="171">
        <f t="shared" si="0"/>
        <v>100</v>
      </c>
      <c r="H21" s="170">
        <v>7760</v>
      </c>
      <c r="I21" s="171">
        <f t="shared" si="1"/>
        <v>7.9061853674440403</v>
      </c>
      <c r="J21" s="172">
        <f t="shared" si="2"/>
        <v>7.9061853674440403</v>
      </c>
      <c r="K21" s="173"/>
    </row>
    <row r="22" spans="1:11" ht="48.75" customHeight="1" x14ac:dyDescent="0.2">
      <c r="A22" s="323"/>
      <c r="B22" s="145"/>
      <c r="C22" s="168">
        <v>4070</v>
      </c>
      <c r="D22" s="169" t="s">
        <v>111</v>
      </c>
      <c r="E22" s="176">
        <v>238187</v>
      </c>
      <c r="F22" s="176">
        <v>238187</v>
      </c>
      <c r="G22" s="171">
        <f t="shared" si="0"/>
        <v>100</v>
      </c>
      <c r="H22" s="170">
        <v>258220</v>
      </c>
      <c r="I22" s="171">
        <f t="shared" si="1"/>
        <v>108.41061854761176</v>
      </c>
      <c r="J22" s="172">
        <f t="shared" si="2"/>
        <v>108.41061854761176</v>
      </c>
      <c r="K22" s="173"/>
    </row>
    <row r="23" spans="1:11" ht="48.75" customHeight="1" x14ac:dyDescent="0.25">
      <c r="A23" s="2311"/>
      <c r="B23" s="1915"/>
      <c r="C23" s="1746">
        <v>4080</v>
      </c>
      <c r="D23" s="2056" t="s">
        <v>237</v>
      </c>
      <c r="E23" s="1811">
        <v>10000</v>
      </c>
      <c r="F23" s="1811">
        <v>10000</v>
      </c>
      <c r="G23" s="1747">
        <f t="shared" si="0"/>
        <v>100</v>
      </c>
      <c r="H23" s="1999">
        <v>0</v>
      </c>
      <c r="I23" s="1750">
        <f t="shared" si="1"/>
        <v>0</v>
      </c>
      <c r="J23" s="2080">
        <f t="shared" si="2"/>
        <v>0</v>
      </c>
      <c r="K23" s="1998"/>
    </row>
    <row r="24" spans="1:11" ht="12.75" customHeight="1" x14ac:dyDescent="0.25">
      <c r="A24" s="326"/>
      <c r="B24" s="2118"/>
      <c r="C24" s="1684">
        <v>4110</v>
      </c>
      <c r="D24" s="2325" t="s">
        <v>42</v>
      </c>
      <c r="E24" s="2326">
        <v>12095</v>
      </c>
      <c r="F24" s="2326">
        <v>12095</v>
      </c>
      <c r="G24" s="2327">
        <f t="shared" si="0"/>
        <v>100</v>
      </c>
      <c r="H24" s="2326">
        <v>12260</v>
      </c>
      <c r="I24" s="2327">
        <f t="shared" si="1"/>
        <v>101.36420008267879</v>
      </c>
      <c r="J24" s="2328">
        <f t="shared" si="2"/>
        <v>101.36420008267879</v>
      </c>
      <c r="K24" s="1636"/>
    </row>
    <row r="25" spans="1:11" ht="31.15" customHeight="1" x14ac:dyDescent="0.25">
      <c r="A25" s="323"/>
      <c r="B25" s="1915"/>
      <c r="C25" s="334">
        <v>4120</v>
      </c>
      <c r="D25" s="2324" t="s">
        <v>270</v>
      </c>
      <c r="E25" s="247">
        <v>1000</v>
      </c>
      <c r="F25" s="247">
        <v>1000</v>
      </c>
      <c r="G25" s="248">
        <f t="shared" si="0"/>
        <v>100</v>
      </c>
      <c r="H25" s="247">
        <v>700</v>
      </c>
      <c r="I25" s="248">
        <f t="shared" si="1"/>
        <v>70</v>
      </c>
      <c r="J25" s="250">
        <f t="shared" si="2"/>
        <v>70</v>
      </c>
      <c r="K25" s="251"/>
    </row>
    <row r="26" spans="1:11" ht="12.75" customHeight="1" x14ac:dyDescent="0.25">
      <c r="A26" s="323"/>
      <c r="B26" s="1915"/>
      <c r="C26" s="2117">
        <v>4170</v>
      </c>
      <c r="D26" s="1799" t="s">
        <v>45</v>
      </c>
      <c r="E26" s="2003">
        <v>17000</v>
      </c>
      <c r="F26" s="2003">
        <v>17000</v>
      </c>
      <c r="G26" s="2006">
        <f t="shared" si="0"/>
        <v>100</v>
      </c>
      <c r="H26" s="2003">
        <v>17000</v>
      </c>
      <c r="I26" s="2006">
        <f t="shared" si="1"/>
        <v>100</v>
      </c>
      <c r="J26" s="2007">
        <f t="shared" si="2"/>
        <v>100</v>
      </c>
      <c r="K26" s="1998"/>
    </row>
    <row r="27" spans="1:11" ht="30" customHeight="1" x14ac:dyDescent="0.2">
      <c r="A27" s="323"/>
      <c r="B27" s="1915"/>
      <c r="C27" s="1746">
        <v>4180</v>
      </c>
      <c r="D27" s="1698" t="s">
        <v>219</v>
      </c>
      <c r="E27" s="1797">
        <v>679891</v>
      </c>
      <c r="F27" s="1797">
        <v>679891</v>
      </c>
      <c r="G27" s="1747">
        <f t="shared" si="0"/>
        <v>100</v>
      </c>
      <c r="H27" s="1797">
        <v>214120</v>
      </c>
      <c r="I27" s="1747">
        <f t="shared" si="1"/>
        <v>31.493283482205236</v>
      </c>
      <c r="J27" s="1798">
        <f t="shared" si="2"/>
        <v>31.493283482205236</v>
      </c>
      <c r="K27" s="1748"/>
    </row>
    <row r="28" spans="1:11" ht="12.75" customHeight="1" x14ac:dyDescent="0.25">
      <c r="A28" s="323"/>
      <c r="B28" s="145"/>
      <c r="C28" s="2117">
        <v>4210</v>
      </c>
      <c r="D28" s="1799" t="s">
        <v>31</v>
      </c>
      <c r="E28" s="2003">
        <v>71000</v>
      </c>
      <c r="F28" s="2003">
        <v>71000</v>
      </c>
      <c r="G28" s="2006">
        <f t="shared" si="0"/>
        <v>100</v>
      </c>
      <c r="H28" s="2003">
        <v>70000</v>
      </c>
      <c r="I28" s="2006">
        <f t="shared" si="1"/>
        <v>98.591549295774655</v>
      </c>
      <c r="J28" s="2007">
        <f t="shared" si="2"/>
        <v>98.591549295774655</v>
      </c>
      <c r="K28" s="1998"/>
    </row>
    <row r="29" spans="1:11" ht="12.75" hidden="1" customHeight="1" x14ac:dyDescent="0.25">
      <c r="A29" s="323"/>
      <c r="B29" s="145"/>
      <c r="C29" s="167">
        <v>4230</v>
      </c>
      <c r="D29" s="162" t="s">
        <v>95</v>
      </c>
      <c r="E29" s="163"/>
      <c r="F29" s="163"/>
      <c r="G29" s="164" t="e">
        <f t="shared" si="0"/>
        <v>#DIV/0!</v>
      </c>
      <c r="H29" s="163"/>
      <c r="I29" s="164" t="e">
        <f t="shared" si="1"/>
        <v>#DIV/0!</v>
      </c>
      <c r="J29" s="165" t="e">
        <f t="shared" si="2"/>
        <v>#DIV/0!</v>
      </c>
      <c r="K29" s="166"/>
    </row>
    <row r="30" spans="1:11" ht="12.75" customHeight="1" x14ac:dyDescent="0.25">
      <c r="A30" s="323"/>
      <c r="B30" s="145"/>
      <c r="C30" s="167">
        <v>4250</v>
      </c>
      <c r="D30" s="162" t="s">
        <v>112</v>
      </c>
      <c r="E30" s="163">
        <v>4000</v>
      </c>
      <c r="F30" s="163">
        <v>4000</v>
      </c>
      <c r="G30" s="164">
        <f t="shared" si="0"/>
        <v>100</v>
      </c>
      <c r="H30" s="163">
        <v>4000</v>
      </c>
      <c r="I30" s="164">
        <f t="shared" si="1"/>
        <v>100</v>
      </c>
      <c r="J30" s="165">
        <f t="shared" si="2"/>
        <v>100</v>
      </c>
      <c r="K30" s="166"/>
    </row>
    <row r="31" spans="1:11" ht="12.75" customHeight="1" x14ac:dyDescent="0.25">
      <c r="A31" s="323"/>
      <c r="B31" s="145"/>
      <c r="C31" s="167">
        <v>4260</v>
      </c>
      <c r="D31" s="162" t="s">
        <v>46</v>
      </c>
      <c r="E31" s="163">
        <v>71000</v>
      </c>
      <c r="F31" s="163">
        <v>71000</v>
      </c>
      <c r="G31" s="164">
        <f t="shared" si="0"/>
        <v>100</v>
      </c>
      <c r="H31" s="163">
        <v>71000</v>
      </c>
      <c r="I31" s="164">
        <f t="shared" si="1"/>
        <v>100</v>
      </c>
      <c r="J31" s="165">
        <f t="shared" si="2"/>
        <v>100</v>
      </c>
      <c r="K31" s="166"/>
    </row>
    <row r="32" spans="1:11" ht="12.75" customHeight="1" x14ac:dyDescent="0.25">
      <c r="A32" s="323"/>
      <c r="B32" s="145"/>
      <c r="C32" s="167">
        <v>4270</v>
      </c>
      <c r="D32" s="162" t="s">
        <v>47</v>
      </c>
      <c r="E32" s="163">
        <v>5000</v>
      </c>
      <c r="F32" s="163">
        <v>5000</v>
      </c>
      <c r="G32" s="164">
        <f t="shared" si="0"/>
        <v>100</v>
      </c>
      <c r="H32" s="163">
        <v>7000</v>
      </c>
      <c r="I32" s="164">
        <f t="shared" si="1"/>
        <v>140</v>
      </c>
      <c r="J32" s="164">
        <f t="shared" si="2"/>
        <v>140</v>
      </c>
      <c r="K32" s="166"/>
    </row>
    <row r="33" spans="1:11" ht="12.75" customHeight="1" x14ac:dyDescent="0.25">
      <c r="A33" s="323"/>
      <c r="B33" s="145"/>
      <c r="C33" s="167">
        <v>4280</v>
      </c>
      <c r="D33" s="162" t="s">
        <v>48</v>
      </c>
      <c r="E33" s="163">
        <v>7500</v>
      </c>
      <c r="F33" s="163">
        <v>7500</v>
      </c>
      <c r="G33" s="164">
        <f t="shared" si="0"/>
        <v>100</v>
      </c>
      <c r="H33" s="163">
        <v>8000</v>
      </c>
      <c r="I33" s="164">
        <f t="shared" si="1"/>
        <v>106.66666666666667</v>
      </c>
      <c r="J33" s="164">
        <f t="shared" si="2"/>
        <v>106.66666666666667</v>
      </c>
      <c r="K33" s="166"/>
    </row>
    <row r="34" spans="1:11" ht="12.75" customHeight="1" x14ac:dyDescent="0.25">
      <c r="A34" s="323"/>
      <c r="B34" s="145"/>
      <c r="C34" s="167">
        <v>4300</v>
      </c>
      <c r="D34" s="174" t="s">
        <v>22</v>
      </c>
      <c r="E34" s="163">
        <v>49941</v>
      </c>
      <c r="F34" s="163">
        <v>49941</v>
      </c>
      <c r="G34" s="164">
        <f t="shared" si="0"/>
        <v>100</v>
      </c>
      <c r="H34" s="163">
        <v>26653</v>
      </c>
      <c r="I34" s="164">
        <f t="shared" si="1"/>
        <v>53.368975390961339</v>
      </c>
      <c r="J34" s="165">
        <f t="shared" si="2"/>
        <v>53.368975390961339</v>
      </c>
      <c r="K34" s="166"/>
    </row>
    <row r="35" spans="1:11" ht="20.25" customHeight="1" x14ac:dyDescent="0.25">
      <c r="A35" s="323"/>
      <c r="B35" s="145"/>
      <c r="C35" s="168">
        <v>4360</v>
      </c>
      <c r="D35" s="732" t="s">
        <v>217</v>
      </c>
      <c r="E35" s="176">
        <v>12000</v>
      </c>
      <c r="F35" s="176">
        <v>12000</v>
      </c>
      <c r="G35" s="171">
        <f t="shared" si="0"/>
        <v>100</v>
      </c>
      <c r="H35" s="176">
        <v>10000</v>
      </c>
      <c r="I35" s="171">
        <f t="shared" si="1"/>
        <v>83.333333333333343</v>
      </c>
      <c r="J35" s="172">
        <f t="shared" si="2"/>
        <v>83.333333333333343</v>
      </c>
      <c r="K35" s="166"/>
    </row>
    <row r="36" spans="1:11" ht="12.75" customHeight="1" x14ac:dyDescent="0.25">
      <c r="A36" s="323"/>
      <c r="B36" s="141"/>
      <c r="C36" s="167">
        <v>4410</v>
      </c>
      <c r="D36" s="162" t="s">
        <v>54</v>
      </c>
      <c r="E36" s="163">
        <v>3000</v>
      </c>
      <c r="F36" s="163">
        <v>3000</v>
      </c>
      <c r="G36" s="164">
        <f t="shared" si="0"/>
        <v>100</v>
      </c>
      <c r="H36" s="163">
        <v>3000</v>
      </c>
      <c r="I36" s="164">
        <f t="shared" si="1"/>
        <v>100</v>
      </c>
      <c r="J36" s="165">
        <f t="shared" si="2"/>
        <v>100</v>
      </c>
      <c r="K36" s="166"/>
    </row>
    <row r="37" spans="1:11" ht="12.75" customHeight="1" x14ac:dyDescent="0.25">
      <c r="A37" s="323"/>
      <c r="B37" s="141"/>
      <c r="C37" s="167">
        <v>4430</v>
      </c>
      <c r="D37" s="162" t="s">
        <v>85</v>
      </c>
      <c r="E37" s="163">
        <v>13000</v>
      </c>
      <c r="F37" s="163">
        <v>13000</v>
      </c>
      <c r="G37" s="164">
        <f t="shared" si="0"/>
        <v>100</v>
      </c>
      <c r="H37" s="163">
        <v>9000</v>
      </c>
      <c r="I37" s="164">
        <f t="shared" si="1"/>
        <v>69.230769230769226</v>
      </c>
      <c r="J37" s="165">
        <f t="shared" si="2"/>
        <v>69.230769230769226</v>
      </c>
      <c r="K37" s="166"/>
    </row>
    <row r="38" spans="1:11" ht="12.75" customHeight="1" x14ac:dyDescent="0.25">
      <c r="A38" s="323"/>
      <c r="B38" s="141"/>
      <c r="C38" s="167">
        <v>4440</v>
      </c>
      <c r="D38" s="162" t="s">
        <v>55</v>
      </c>
      <c r="E38" s="163">
        <v>1551</v>
      </c>
      <c r="F38" s="163">
        <v>1551</v>
      </c>
      <c r="G38" s="164">
        <f t="shared" si="0"/>
        <v>100</v>
      </c>
      <c r="H38" s="163">
        <v>1551</v>
      </c>
      <c r="I38" s="164">
        <f t="shared" si="1"/>
        <v>100</v>
      </c>
      <c r="J38" s="165">
        <f t="shared" si="2"/>
        <v>100</v>
      </c>
      <c r="K38" s="166"/>
    </row>
    <row r="39" spans="1:11" ht="12.75" customHeight="1" x14ac:dyDescent="0.25">
      <c r="A39" s="323"/>
      <c r="B39" s="141"/>
      <c r="C39" s="167">
        <v>4480</v>
      </c>
      <c r="D39" s="162" t="s">
        <v>56</v>
      </c>
      <c r="E39" s="163">
        <v>9812</v>
      </c>
      <c r="F39" s="163">
        <v>9812</v>
      </c>
      <c r="G39" s="164">
        <f t="shared" si="0"/>
        <v>100</v>
      </c>
      <c r="H39" s="163">
        <v>10000</v>
      </c>
      <c r="I39" s="164">
        <f t="shared" si="1"/>
        <v>101.91602119853241</v>
      </c>
      <c r="J39" s="165">
        <f t="shared" si="2"/>
        <v>101.91602119853241</v>
      </c>
      <c r="K39" s="166"/>
    </row>
    <row r="40" spans="1:11" ht="12.75" customHeight="1" x14ac:dyDescent="0.25">
      <c r="A40" s="816"/>
      <c r="B40" s="255"/>
      <c r="C40" s="167">
        <v>4510</v>
      </c>
      <c r="D40" s="162" t="s">
        <v>98</v>
      </c>
      <c r="E40" s="163">
        <v>596</v>
      </c>
      <c r="F40" s="163">
        <v>596</v>
      </c>
      <c r="G40" s="164">
        <f t="shared" si="0"/>
        <v>100</v>
      </c>
      <c r="H40" s="163">
        <v>596</v>
      </c>
      <c r="I40" s="164">
        <f t="shared" si="1"/>
        <v>100</v>
      </c>
      <c r="J40" s="165">
        <f t="shared" si="2"/>
        <v>100</v>
      </c>
      <c r="K40" s="166"/>
    </row>
    <row r="41" spans="1:11" ht="33.75" hidden="1" customHeight="1" x14ac:dyDescent="0.2">
      <c r="A41" s="816"/>
      <c r="B41" s="255"/>
      <c r="C41" s="335">
        <v>4520</v>
      </c>
      <c r="D41" s="169" t="s">
        <v>58</v>
      </c>
      <c r="E41" s="336"/>
      <c r="F41" s="336"/>
      <c r="G41" s="337" t="e">
        <f t="shared" si="0"/>
        <v>#DIV/0!</v>
      </c>
      <c r="H41" s="336"/>
      <c r="I41" s="337" t="e">
        <f t="shared" si="1"/>
        <v>#DIV/0!</v>
      </c>
      <c r="J41" s="338" t="e">
        <f t="shared" si="2"/>
        <v>#DIV/0!</v>
      </c>
      <c r="K41" s="339"/>
    </row>
    <row r="42" spans="1:11" ht="12.75" customHeight="1" x14ac:dyDescent="0.2">
      <c r="A42" s="816"/>
      <c r="B42" s="255"/>
      <c r="C42" s="335">
        <v>4550</v>
      </c>
      <c r="D42" s="169" t="s">
        <v>113</v>
      </c>
      <c r="E42" s="336">
        <v>700</v>
      </c>
      <c r="F42" s="336">
        <v>700</v>
      </c>
      <c r="G42" s="337">
        <f t="shared" si="0"/>
        <v>100</v>
      </c>
      <c r="H42" s="336">
        <v>700</v>
      </c>
      <c r="I42" s="337">
        <f t="shared" si="1"/>
        <v>100</v>
      </c>
      <c r="J42" s="337">
        <f t="shared" si="2"/>
        <v>100</v>
      </c>
      <c r="K42" s="339"/>
    </row>
    <row r="43" spans="1:11" ht="12.75" hidden="1" customHeight="1" x14ac:dyDescent="0.25">
      <c r="A43" s="816"/>
      <c r="B43" s="255"/>
      <c r="C43" s="335">
        <v>4610</v>
      </c>
      <c r="D43" s="180" t="s">
        <v>87</v>
      </c>
      <c r="E43" s="336"/>
      <c r="F43" s="336"/>
      <c r="G43" s="337" t="e">
        <f t="shared" si="0"/>
        <v>#DIV/0!</v>
      </c>
      <c r="H43" s="336"/>
      <c r="I43" s="337" t="e">
        <f t="shared" si="1"/>
        <v>#DIV/0!</v>
      </c>
      <c r="J43" s="337" t="e">
        <f t="shared" si="2"/>
        <v>#DIV/0!</v>
      </c>
      <c r="K43" s="339"/>
    </row>
    <row r="44" spans="1:11" ht="12.75" hidden="1" customHeight="1" x14ac:dyDescent="0.2">
      <c r="A44" s="816"/>
      <c r="B44" s="255"/>
      <c r="C44" s="335">
        <v>6050</v>
      </c>
      <c r="D44" s="237" t="s">
        <v>61</v>
      </c>
      <c r="E44" s="336"/>
      <c r="F44" s="336"/>
      <c r="G44" s="337" t="e">
        <f t="shared" si="0"/>
        <v>#DIV/0!</v>
      </c>
      <c r="H44" s="336"/>
      <c r="I44" s="699" t="e">
        <f t="shared" si="1"/>
        <v>#DIV/0!</v>
      </c>
      <c r="J44" s="337" t="e">
        <f t="shared" si="2"/>
        <v>#DIV/0!</v>
      </c>
      <c r="K44" s="339"/>
    </row>
    <row r="45" spans="1:11" ht="12.75" hidden="1" customHeight="1" x14ac:dyDescent="0.25">
      <c r="A45" s="816"/>
      <c r="B45" s="255"/>
      <c r="C45" s="340">
        <v>6060</v>
      </c>
      <c r="D45" s="189" t="s">
        <v>62</v>
      </c>
      <c r="E45" s="341"/>
      <c r="F45" s="341"/>
      <c r="G45" s="342" t="e">
        <f t="shared" si="0"/>
        <v>#DIV/0!</v>
      </c>
      <c r="H45" s="341"/>
      <c r="I45" s="342"/>
      <c r="J45" s="342" t="e">
        <f t="shared" si="2"/>
        <v>#DIV/0!</v>
      </c>
      <c r="K45" s="343"/>
    </row>
    <row r="46" spans="1:11" ht="27.75" customHeight="1" x14ac:dyDescent="0.25">
      <c r="A46" s="1914"/>
      <c r="B46" s="1976"/>
      <c r="C46" s="1977">
        <v>4710</v>
      </c>
      <c r="D46" s="1980" t="s">
        <v>297</v>
      </c>
      <c r="E46" s="1978"/>
      <c r="F46" s="1978"/>
      <c r="G46" s="1913"/>
      <c r="H46" s="1978">
        <v>900</v>
      </c>
      <c r="I46" s="1913"/>
      <c r="J46" s="1913"/>
      <c r="K46" s="1979"/>
    </row>
    <row r="47" spans="1:11" ht="12.75" customHeight="1" x14ac:dyDescent="0.2">
      <c r="A47" s="1112"/>
      <c r="B47" s="255"/>
      <c r="C47" s="1119"/>
      <c r="D47" s="1123" t="s">
        <v>257</v>
      </c>
      <c r="E47" s="1120"/>
      <c r="F47" s="1120"/>
      <c r="G47" s="1121"/>
      <c r="H47" s="1120"/>
      <c r="I47" s="1121"/>
      <c r="J47" s="1121"/>
      <c r="K47" s="1122"/>
    </row>
    <row r="48" spans="1:11" ht="76.150000000000006" hidden="1" customHeight="1" x14ac:dyDescent="0.2">
      <c r="A48" s="1112"/>
      <c r="B48" s="255"/>
      <c r="C48" s="340">
        <v>2910</v>
      </c>
      <c r="D48" s="1076" t="s">
        <v>255</v>
      </c>
      <c r="E48" s="341"/>
      <c r="F48" s="341"/>
      <c r="G48" s="337" t="e">
        <f t="shared" si="0"/>
        <v>#DIV/0!</v>
      </c>
      <c r="H48" s="341"/>
      <c r="I48" s="699" t="e">
        <f t="shared" ref="I48" si="5">SUM(H48/F48*100)</f>
        <v>#DIV/0!</v>
      </c>
      <c r="J48" s="699" t="e">
        <f t="shared" ref="J48" si="6">SUM(H48/E48*100)</f>
        <v>#DIV/0!</v>
      </c>
      <c r="K48" s="343"/>
    </row>
    <row r="49" spans="1:11" ht="15" customHeight="1" x14ac:dyDescent="0.2">
      <c r="A49" s="817"/>
      <c r="B49" s="106">
        <v>75414</v>
      </c>
      <c r="C49" s="106"/>
      <c r="D49" s="106" t="s">
        <v>114</v>
      </c>
      <c r="E49" s="132">
        <f>SUM(E50:E52)</f>
        <v>4500</v>
      </c>
      <c r="F49" s="132">
        <f>SUM(F50:F52)</f>
        <v>4500</v>
      </c>
      <c r="G49" s="133">
        <f t="shared" si="0"/>
        <v>100</v>
      </c>
      <c r="H49" s="132">
        <f>SUM(H50:H52)</f>
        <v>4500</v>
      </c>
      <c r="I49" s="133">
        <f t="shared" si="1"/>
        <v>100</v>
      </c>
      <c r="J49" s="133">
        <f t="shared" si="2"/>
        <v>100</v>
      </c>
      <c r="K49" s="201"/>
    </row>
    <row r="50" spans="1:11" ht="15" hidden="1" customHeight="1" x14ac:dyDescent="0.25">
      <c r="A50" s="817"/>
      <c r="B50" s="244"/>
      <c r="C50" s="774">
        <v>4190</v>
      </c>
      <c r="D50" s="813" t="s">
        <v>209</v>
      </c>
      <c r="E50" s="777"/>
      <c r="F50" s="777"/>
      <c r="G50" s="808" t="e">
        <f t="shared" si="0"/>
        <v>#DIV/0!</v>
      </c>
      <c r="H50" s="777"/>
      <c r="I50" s="808" t="e">
        <f>SUM(H50/F50*100)</f>
        <v>#DIV/0!</v>
      </c>
      <c r="J50" s="808" t="e">
        <f>SUM(H50/E50*100)</f>
        <v>#DIV/0!</v>
      </c>
      <c r="K50" s="828"/>
    </row>
    <row r="51" spans="1:11" ht="15" x14ac:dyDescent="0.25">
      <c r="A51" s="817"/>
      <c r="B51" s="255"/>
      <c r="C51" s="167">
        <v>4210</v>
      </c>
      <c r="D51" s="162" t="s">
        <v>31</v>
      </c>
      <c r="E51" s="163">
        <v>3200</v>
      </c>
      <c r="F51" s="163">
        <v>3200</v>
      </c>
      <c r="G51" s="164">
        <f t="shared" si="0"/>
        <v>100</v>
      </c>
      <c r="H51" s="163">
        <v>3200</v>
      </c>
      <c r="I51" s="164">
        <f t="shared" si="1"/>
        <v>100</v>
      </c>
      <c r="J51" s="164">
        <f t="shared" si="2"/>
        <v>100</v>
      </c>
      <c r="K51" s="166"/>
    </row>
    <row r="52" spans="1:11" ht="15" x14ac:dyDescent="0.25">
      <c r="A52" s="2346"/>
      <c r="B52" s="255"/>
      <c r="C52" s="99">
        <v>4300</v>
      </c>
      <c r="D52" s="100" t="s">
        <v>22</v>
      </c>
      <c r="E52" s="288">
        <v>1300</v>
      </c>
      <c r="F52" s="288">
        <v>1300</v>
      </c>
      <c r="G52" s="104">
        <f t="shared" si="0"/>
        <v>100</v>
      </c>
      <c r="H52" s="288">
        <v>1300</v>
      </c>
      <c r="I52" s="104">
        <f t="shared" si="1"/>
        <v>100</v>
      </c>
      <c r="J52" s="104">
        <f t="shared" si="2"/>
        <v>100</v>
      </c>
      <c r="K52" s="289"/>
    </row>
    <row r="53" spans="1:11" ht="15" customHeight="1" x14ac:dyDescent="0.2">
      <c r="A53" s="2346"/>
      <c r="B53" s="1182">
        <v>75421</v>
      </c>
      <c r="C53" s="1183"/>
      <c r="D53" s="1182" t="s">
        <v>115</v>
      </c>
      <c r="E53" s="1148">
        <f>SUM(E54:E56)</f>
        <v>79000</v>
      </c>
      <c r="F53" s="1148">
        <f>SUM(F54:F56)</f>
        <v>79000</v>
      </c>
      <c r="G53" s="1146">
        <f t="shared" si="0"/>
        <v>100</v>
      </c>
      <c r="H53" s="1148">
        <f>SUM(H54:H56)</f>
        <v>22000</v>
      </c>
      <c r="I53" s="1146">
        <f t="shared" si="1"/>
        <v>27.848101265822784</v>
      </c>
      <c r="J53" s="1184">
        <f t="shared" si="2"/>
        <v>27.848101265822784</v>
      </c>
      <c r="K53" s="1185"/>
    </row>
    <row r="54" spans="1:11" ht="15" customHeight="1" x14ac:dyDescent="0.25">
      <c r="A54" s="2346"/>
      <c r="B54" s="2343"/>
      <c r="C54" s="1162">
        <v>4170</v>
      </c>
      <c r="D54" s="1154" t="s">
        <v>45</v>
      </c>
      <c r="E54" s="1164">
        <v>10000</v>
      </c>
      <c r="F54" s="1164">
        <v>10000</v>
      </c>
      <c r="G54" s="1186">
        <f t="shared" si="0"/>
        <v>100</v>
      </c>
      <c r="H54" s="1164"/>
      <c r="I54" s="2116">
        <f>SUM(H54/F54*100)</f>
        <v>0</v>
      </c>
      <c r="J54" s="2116">
        <f>SUM(H54/E54*100)</f>
        <v>0</v>
      </c>
      <c r="K54" s="1180"/>
    </row>
    <row r="55" spans="1:11" ht="15" x14ac:dyDescent="0.25">
      <c r="A55" s="2346"/>
      <c r="B55" s="2344"/>
      <c r="C55" s="818">
        <v>4210</v>
      </c>
      <c r="D55" s="619" t="s">
        <v>31</v>
      </c>
      <c r="E55" s="819">
        <v>36000</v>
      </c>
      <c r="F55" s="819">
        <v>36000</v>
      </c>
      <c r="G55" s="820">
        <f t="shared" si="0"/>
        <v>100</v>
      </c>
      <c r="H55" s="819">
        <v>12000</v>
      </c>
      <c r="I55" s="820">
        <f t="shared" si="1"/>
        <v>33.333333333333329</v>
      </c>
      <c r="J55" s="821">
        <f t="shared" si="2"/>
        <v>33.333333333333329</v>
      </c>
      <c r="K55" s="619"/>
    </row>
    <row r="56" spans="1:11" ht="15" x14ac:dyDescent="0.25">
      <c r="A56" s="2346"/>
      <c r="B56" s="2345"/>
      <c r="C56" s="822">
        <v>4300</v>
      </c>
      <c r="D56" s="823" t="s">
        <v>22</v>
      </c>
      <c r="E56" s="824">
        <v>33000</v>
      </c>
      <c r="F56" s="824">
        <v>33000</v>
      </c>
      <c r="G56" s="825">
        <f t="shared" si="0"/>
        <v>100</v>
      </c>
      <c r="H56" s="824">
        <v>10000</v>
      </c>
      <c r="I56" s="825">
        <f t="shared" si="1"/>
        <v>30.303030303030305</v>
      </c>
      <c r="J56" s="826">
        <f t="shared" si="2"/>
        <v>30.303030303030305</v>
      </c>
      <c r="K56" s="827"/>
    </row>
    <row r="57" spans="1:11" ht="14.25" x14ac:dyDescent="0.2">
      <c r="A57" s="2346"/>
      <c r="B57" s="345">
        <v>75495</v>
      </c>
      <c r="C57" s="1111"/>
      <c r="D57" s="1111" t="s">
        <v>65</v>
      </c>
      <c r="E57" s="986">
        <f>SUM(E58:E60)</f>
        <v>23000</v>
      </c>
      <c r="F57" s="986">
        <f>SUM(F58:F60)</f>
        <v>0</v>
      </c>
      <c r="G57" s="2113">
        <f t="shared" si="0"/>
        <v>0</v>
      </c>
      <c r="H57" s="2114">
        <f>SUM(H58:H60)</f>
        <v>0</v>
      </c>
      <c r="I57" s="1413" t="e">
        <f t="shared" ref="I57" si="7">SUM(H57/F57*100)</f>
        <v>#DIV/0!</v>
      </c>
      <c r="J57" s="1414">
        <f t="shared" ref="J57" si="8">SUM(H57/E57*100)</f>
        <v>0</v>
      </c>
      <c r="K57" s="1415"/>
    </row>
    <row r="58" spans="1:11" ht="15" x14ac:dyDescent="0.25">
      <c r="A58" s="2346"/>
      <c r="B58" s="1818"/>
      <c r="C58" s="1981">
        <v>4170</v>
      </c>
      <c r="D58" s="1982" t="s">
        <v>45</v>
      </c>
      <c r="E58" s="1125">
        <v>5000</v>
      </c>
      <c r="F58" s="1125"/>
      <c r="G58" s="1579"/>
      <c r="H58" s="1416"/>
      <c r="I58" s="1983"/>
      <c r="J58" s="1984"/>
      <c r="K58" s="1985"/>
    </row>
    <row r="59" spans="1:11" ht="15" x14ac:dyDescent="0.25">
      <c r="A59" s="2346"/>
      <c r="B59" s="1819"/>
      <c r="C59" s="1986">
        <v>4210</v>
      </c>
      <c r="D59" s="1987" t="s">
        <v>258</v>
      </c>
      <c r="E59" s="1988">
        <v>15000</v>
      </c>
      <c r="F59" s="1988"/>
      <c r="G59" s="1990">
        <f t="shared" si="0"/>
        <v>0</v>
      </c>
      <c r="H59" s="1989"/>
      <c r="I59" s="1990" t="e">
        <f>SUM(H59/F59*100)</f>
        <v>#DIV/0!</v>
      </c>
      <c r="J59" s="1990">
        <f>SUM(H59/E59*100)</f>
        <v>0</v>
      </c>
      <c r="K59" s="1991"/>
    </row>
    <row r="60" spans="1:11" ht="15.75" thickBot="1" x14ac:dyDescent="0.3">
      <c r="A60" s="2347"/>
      <c r="B60" s="1266"/>
      <c r="C60" s="1992">
        <v>4300</v>
      </c>
      <c r="D60" s="1993" t="s">
        <v>268</v>
      </c>
      <c r="E60" s="1994">
        <v>3000</v>
      </c>
      <c r="F60" s="1994"/>
      <c r="G60" s="1995">
        <f t="shared" si="0"/>
        <v>0</v>
      </c>
      <c r="H60" s="2115"/>
      <c r="I60" s="1995" t="e">
        <f>SUM(H60/F60*100)</f>
        <v>#DIV/0!</v>
      </c>
      <c r="J60" s="1995">
        <f>SUM(H60/E60*100)</f>
        <v>0</v>
      </c>
      <c r="K60" s="1992"/>
    </row>
  </sheetData>
  <sheetProtection selectLockedCells="1" selectUnlockedCells="1"/>
  <mergeCells count="4">
    <mergeCell ref="D4:F4"/>
    <mergeCell ref="D6:D8"/>
    <mergeCell ref="B54:B56"/>
    <mergeCell ref="A52:A60"/>
  </mergeCells>
  <phoneticPr fontId="8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  <rowBreaks count="1" manualBreakCount="1">
    <brk id="24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9"/>
  <sheetViews>
    <sheetView view="pageBreakPreview" zoomScale="115" zoomScaleNormal="100" zoomScaleSheetLayoutView="115" workbookViewId="0">
      <selection activeCell="H15" sqref="H15"/>
    </sheetView>
  </sheetViews>
  <sheetFormatPr defaultColWidth="9.140625" defaultRowHeight="12.75" x14ac:dyDescent="0.2"/>
  <cols>
    <col min="1" max="1" width="7" style="1" customWidth="1"/>
    <col min="2" max="2" width="7.5703125" style="1" customWidth="1"/>
    <col min="3" max="3" width="5.7109375" style="1" customWidth="1"/>
    <col min="4" max="4" width="45.14062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2.5703125" style="1" customWidth="1"/>
    <col min="9" max="9" width="11" style="1" customWidth="1"/>
    <col min="10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43"/>
      <c r="B1" s="43"/>
      <c r="C1" s="43"/>
      <c r="D1" s="43"/>
      <c r="E1" s="43"/>
      <c r="F1" s="43"/>
      <c r="G1" s="43"/>
      <c r="H1" s="45"/>
      <c r="I1" s="43"/>
      <c r="J1" s="43"/>
      <c r="K1" s="43"/>
    </row>
    <row r="2" spans="1:11" ht="15" x14ac:dyDescent="0.25">
      <c r="A2" s="43"/>
      <c r="B2" s="43"/>
      <c r="C2" s="43"/>
      <c r="D2" s="43"/>
      <c r="E2" s="43"/>
      <c r="F2" s="43"/>
      <c r="G2" s="43"/>
      <c r="H2" s="45"/>
      <c r="I2" s="45"/>
      <c r="J2" s="43"/>
      <c r="K2" s="43"/>
    </row>
    <row r="3" spans="1:11" ht="15" x14ac:dyDescent="0.25">
      <c r="A3" s="43"/>
      <c r="B3" s="43"/>
      <c r="C3" s="43"/>
      <c r="D3" s="43"/>
      <c r="E3" s="43"/>
      <c r="F3" s="43"/>
      <c r="G3" s="43"/>
      <c r="H3" s="45"/>
      <c r="I3" s="43"/>
      <c r="J3" s="43"/>
      <c r="K3" s="43"/>
    </row>
    <row r="4" spans="1:11" ht="18.75" customHeight="1" x14ac:dyDescent="0.25">
      <c r="A4" s="43"/>
      <c r="B4" s="43"/>
      <c r="C4" s="43"/>
      <c r="D4" s="2342" t="s">
        <v>283</v>
      </c>
      <c r="E4" s="2342"/>
      <c r="F4" s="2342"/>
      <c r="G4" s="43"/>
      <c r="H4" s="43"/>
      <c r="I4" s="43"/>
      <c r="J4" s="43"/>
      <c r="K4" s="43"/>
    </row>
    <row r="5" spans="1:11" ht="15.75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 thickBot="1" x14ac:dyDescent="0.3">
      <c r="A6" s="51"/>
      <c r="B6" s="86"/>
      <c r="C6" s="53"/>
      <c r="D6" s="2339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6.5" thickTop="1" thickBot="1" x14ac:dyDescent="0.3">
      <c r="A7" s="57" t="s">
        <v>6</v>
      </c>
      <c r="B7" s="59" t="s">
        <v>7</v>
      </c>
      <c r="C7" s="59" t="s">
        <v>8</v>
      </c>
      <c r="D7" s="2339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6.5" thickTop="1" thickBot="1" x14ac:dyDescent="0.3">
      <c r="A8" s="139"/>
      <c r="B8" s="59"/>
      <c r="C8" s="59"/>
      <c r="D8" s="2339"/>
      <c r="E8" s="60" t="s">
        <v>263</v>
      </c>
      <c r="F8" s="61" t="s">
        <v>274</v>
      </c>
      <c r="G8" s="61" t="s">
        <v>16</v>
      </c>
      <c r="H8" s="61" t="s">
        <v>275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31.5" customHeight="1" thickTop="1" thickBot="1" x14ac:dyDescent="0.25">
      <c r="A10" s="318">
        <v>755</v>
      </c>
      <c r="B10" s="243"/>
      <c r="C10" s="243"/>
      <c r="D10" s="319" t="s">
        <v>224</v>
      </c>
      <c r="E10" s="40">
        <f>SUM(E13)</f>
        <v>132000</v>
      </c>
      <c r="F10" s="40">
        <f>SUM(F13)</f>
        <v>132000</v>
      </c>
      <c r="G10" s="41">
        <f t="shared" ref="G10:G19" si="0">SUM(F10/E10*100)</f>
        <v>100</v>
      </c>
      <c r="H10" s="40">
        <f>SUM(H13)</f>
        <v>132000</v>
      </c>
      <c r="I10" s="41">
        <f t="shared" ref="I10:I18" si="1">SUM(H10/F10*100)</f>
        <v>100</v>
      </c>
      <c r="J10" s="83">
        <f t="shared" ref="J10:J19" si="2">SUM(H10/E10*100)</f>
        <v>100</v>
      </c>
      <c r="K10" s="264"/>
    </row>
    <row r="11" spans="1:11" s="14" customFormat="1" ht="15" hidden="1" customHeight="1" x14ac:dyDescent="0.2">
      <c r="A11" s="320"/>
      <c r="B11" s="198">
        <v>75405</v>
      </c>
      <c r="C11" s="198"/>
      <c r="D11" s="880" t="s">
        <v>107</v>
      </c>
      <c r="E11" s="274">
        <f>SUM(E12)</f>
        <v>0</v>
      </c>
      <c r="F11" s="274">
        <f>SUM(F12)</f>
        <v>0</v>
      </c>
      <c r="G11" s="195" t="e">
        <f t="shared" si="0"/>
        <v>#DIV/0!</v>
      </c>
      <c r="H11" s="194">
        <f>SUM(H12)</f>
        <v>0</v>
      </c>
      <c r="I11" s="195" t="e">
        <f t="shared" si="1"/>
        <v>#DIV/0!</v>
      </c>
      <c r="J11" s="195" t="e">
        <f t="shared" si="2"/>
        <v>#DIV/0!</v>
      </c>
      <c r="K11" s="197"/>
    </row>
    <row r="12" spans="1:11" s="14" customFormat="1" ht="12.75" hidden="1" customHeight="1" x14ac:dyDescent="0.2">
      <c r="A12" s="320"/>
      <c r="B12" s="81"/>
      <c r="C12" s="141">
        <v>3000</v>
      </c>
      <c r="D12" s="883" t="s">
        <v>106</v>
      </c>
      <c r="E12" s="190"/>
      <c r="F12" s="190"/>
      <c r="G12" s="146" t="e">
        <f t="shared" si="0"/>
        <v>#DIV/0!</v>
      </c>
      <c r="H12" s="145"/>
      <c r="I12" s="146" t="e">
        <f t="shared" si="1"/>
        <v>#DIV/0!</v>
      </c>
      <c r="J12" s="147" t="e">
        <f t="shared" si="2"/>
        <v>#DIV/0!</v>
      </c>
      <c r="K12" s="148"/>
    </row>
    <row r="13" spans="1:11" s="6" customFormat="1" ht="27" customHeight="1" x14ac:dyDescent="0.2">
      <c r="A13" s="320"/>
      <c r="B13" s="203">
        <v>75515</v>
      </c>
      <c r="C13" s="203"/>
      <c r="D13" s="286" t="s">
        <v>225</v>
      </c>
      <c r="E13" s="204">
        <f>SUM(E14:E16)</f>
        <v>132000</v>
      </c>
      <c r="F13" s="204">
        <f>SUM(F14:F16)</f>
        <v>132000</v>
      </c>
      <c r="G13" s="133">
        <f t="shared" si="0"/>
        <v>100</v>
      </c>
      <c r="H13" s="204">
        <f>SUM(H14:H16)</f>
        <v>132000</v>
      </c>
      <c r="I13" s="133">
        <f t="shared" si="1"/>
        <v>100</v>
      </c>
      <c r="J13" s="133">
        <f t="shared" si="2"/>
        <v>100</v>
      </c>
      <c r="K13" s="201"/>
    </row>
    <row r="14" spans="1:11" ht="77.25" customHeight="1" x14ac:dyDescent="0.2">
      <c r="A14" s="323"/>
      <c r="B14" s="145"/>
      <c r="C14" s="774">
        <v>2360</v>
      </c>
      <c r="D14" s="782" t="s">
        <v>67</v>
      </c>
      <c r="E14" s="777">
        <v>64020</v>
      </c>
      <c r="F14" s="777">
        <v>64020</v>
      </c>
      <c r="G14" s="171">
        <f t="shared" si="0"/>
        <v>100</v>
      </c>
      <c r="H14" s="777">
        <v>64020</v>
      </c>
      <c r="I14" s="171">
        <f t="shared" ref="I14" si="3">SUM(H14/F14*100)</f>
        <v>100</v>
      </c>
      <c r="J14" s="172">
        <f t="shared" ref="J14" si="4">SUM(H14/E14*100)</f>
        <v>100</v>
      </c>
      <c r="K14" s="801"/>
    </row>
    <row r="15" spans="1:11" ht="19.5" customHeight="1" x14ac:dyDescent="0.25">
      <c r="A15" s="323"/>
      <c r="B15" s="145"/>
      <c r="C15" s="167">
        <v>4210</v>
      </c>
      <c r="D15" s="162" t="s">
        <v>31</v>
      </c>
      <c r="E15" s="163">
        <v>7920</v>
      </c>
      <c r="F15" s="163">
        <v>7920</v>
      </c>
      <c r="G15" s="164">
        <f t="shared" si="0"/>
        <v>100</v>
      </c>
      <c r="H15" s="163">
        <v>7920</v>
      </c>
      <c r="I15" s="164">
        <f t="shared" si="1"/>
        <v>100</v>
      </c>
      <c r="J15" s="165">
        <f t="shared" si="2"/>
        <v>100</v>
      </c>
      <c r="K15" s="166"/>
    </row>
    <row r="16" spans="1:11" ht="18" customHeight="1" thickBot="1" x14ac:dyDescent="0.3">
      <c r="A16" s="887"/>
      <c r="B16" s="219"/>
      <c r="C16" s="256">
        <v>4300</v>
      </c>
      <c r="D16" s="290" t="s">
        <v>22</v>
      </c>
      <c r="E16" s="257">
        <v>60060</v>
      </c>
      <c r="F16" s="257">
        <v>60060</v>
      </c>
      <c r="G16" s="418">
        <f t="shared" si="0"/>
        <v>100</v>
      </c>
      <c r="H16" s="257">
        <v>60060</v>
      </c>
      <c r="I16" s="418">
        <f t="shared" si="1"/>
        <v>100</v>
      </c>
      <c r="J16" s="888">
        <f t="shared" si="2"/>
        <v>100</v>
      </c>
      <c r="K16" s="258"/>
    </row>
    <row r="17" spans="1:11" ht="12.75" hidden="1" customHeight="1" x14ac:dyDescent="0.25">
      <c r="A17" s="879"/>
      <c r="B17" s="255"/>
      <c r="C17" s="855">
        <v>4610</v>
      </c>
      <c r="D17" s="189" t="s">
        <v>87</v>
      </c>
      <c r="E17" s="455"/>
      <c r="F17" s="455"/>
      <c r="G17" s="456" t="e">
        <f t="shared" si="0"/>
        <v>#DIV/0!</v>
      </c>
      <c r="H17" s="455"/>
      <c r="I17" s="456" t="e">
        <f t="shared" si="1"/>
        <v>#DIV/0!</v>
      </c>
      <c r="J17" s="456" t="e">
        <f t="shared" si="2"/>
        <v>#DIV/0!</v>
      </c>
      <c r="K17" s="542"/>
    </row>
    <row r="18" spans="1:11" ht="12.75" hidden="1" customHeight="1" x14ac:dyDescent="0.2">
      <c r="A18" s="879"/>
      <c r="B18" s="255"/>
      <c r="C18" s="335">
        <v>6050</v>
      </c>
      <c r="D18" s="237" t="s">
        <v>61</v>
      </c>
      <c r="E18" s="336"/>
      <c r="F18" s="336"/>
      <c r="G18" s="337" t="e">
        <f t="shared" si="0"/>
        <v>#DIV/0!</v>
      </c>
      <c r="H18" s="336"/>
      <c r="I18" s="699" t="e">
        <f t="shared" si="1"/>
        <v>#DIV/0!</v>
      </c>
      <c r="J18" s="337" t="e">
        <f t="shared" si="2"/>
        <v>#DIV/0!</v>
      </c>
      <c r="K18" s="339"/>
    </row>
    <row r="19" spans="1:11" ht="12.75" hidden="1" customHeight="1" x14ac:dyDescent="0.25">
      <c r="A19" s="879"/>
      <c r="B19" s="255"/>
      <c r="C19" s="340">
        <v>6060</v>
      </c>
      <c r="D19" s="189" t="s">
        <v>62</v>
      </c>
      <c r="E19" s="341"/>
      <c r="F19" s="341"/>
      <c r="G19" s="342" t="e">
        <f t="shared" si="0"/>
        <v>#DIV/0!</v>
      </c>
      <c r="H19" s="341"/>
      <c r="I19" s="342"/>
      <c r="J19" s="342" t="e">
        <f t="shared" si="2"/>
        <v>#DIV/0!</v>
      </c>
      <c r="K19" s="343"/>
    </row>
  </sheetData>
  <sheetProtection selectLockedCells="1" selectUnlockedCells="1"/>
  <mergeCells count="2">
    <mergeCell ref="D4:F4"/>
    <mergeCell ref="D6:D8"/>
  </mergeCells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19</vt:i4>
      </vt:variant>
    </vt:vector>
  </HeadingPairs>
  <TitlesOfParts>
    <vt:vector size="39" baseType="lpstr">
      <vt:lpstr>Dział 010</vt:lpstr>
      <vt:lpstr>Dział 020</vt:lpstr>
      <vt:lpstr>Dział 600</vt:lpstr>
      <vt:lpstr>Dział 700</vt:lpstr>
      <vt:lpstr>Dział 710</vt:lpstr>
      <vt:lpstr>Dział 750</vt:lpstr>
      <vt:lpstr>Dział 752</vt:lpstr>
      <vt:lpstr>dział 754</vt:lpstr>
      <vt:lpstr>dział 755</vt:lpstr>
      <vt:lpstr>Dział 757</vt:lpstr>
      <vt:lpstr>Dział 801</vt:lpstr>
      <vt:lpstr>Dział 758</vt:lpstr>
      <vt:lpstr>Dział 851</vt:lpstr>
      <vt:lpstr>Dział 852</vt:lpstr>
      <vt:lpstr>Dział 853</vt:lpstr>
      <vt:lpstr>Dział 854</vt:lpstr>
      <vt:lpstr>855</vt:lpstr>
      <vt:lpstr>Dział 900</vt:lpstr>
      <vt:lpstr>Dział 921</vt:lpstr>
      <vt:lpstr>Dział 926</vt:lpstr>
      <vt:lpstr>'855'!Obszar_wydruku</vt:lpstr>
      <vt:lpstr>'Dział 010'!Obszar_wydruku</vt:lpstr>
      <vt:lpstr>'dział 754'!Obszar_wydruku</vt:lpstr>
      <vt:lpstr>'dział 755'!Obszar_wydruku</vt:lpstr>
      <vt:lpstr>'Dział 757'!Obszar_wydruku</vt:lpstr>
      <vt:lpstr>'Dział 758'!Obszar_wydruku</vt:lpstr>
      <vt:lpstr>'Dział 801'!Obszar_wydruku</vt:lpstr>
      <vt:lpstr>'Dział 852'!Obszar_wydruku</vt:lpstr>
      <vt:lpstr>'Dział 853'!Obszar_wydruku</vt:lpstr>
      <vt:lpstr>'855'!Tytuły_wydruku</vt:lpstr>
      <vt:lpstr>'Dział 600'!Tytuły_wydruku</vt:lpstr>
      <vt:lpstr>'Dział 710'!Tytuły_wydruku</vt:lpstr>
      <vt:lpstr>'Dział 750'!Tytuły_wydruku</vt:lpstr>
      <vt:lpstr>'dział 754'!Tytuły_wydruku</vt:lpstr>
      <vt:lpstr>'dział 755'!Tytuły_wydruku</vt:lpstr>
      <vt:lpstr>'Dział 801'!Tytuły_wydruku</vt:lpstr>
      <vt:lpstr>'Dział 852'!Tytuły_wydruku</vt:lpstr>
      <vt:lpstr>'Dział 853'!Tytuły_wydruku</vt:lpstr>
      <vt:lpstr>'Dział 854'!Tytuły_wydruku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Braniewo</dc:creator>
  <cp:lastModifiedBy>edziewanowska</cp:lastModifiedBy>
  <cp:lastPrinted>2020-11-10T07:58:46Z</cp:lastPrinted>
  <dcterms:created xsi:type="dcterms:W3CDTF">2014-11-05T08:28:22Z</dcterms:created>
  <dcterms:modified xsi:type="dcterms:W3CDTF">2020-11-12T06:49:06Z</dcterms:modified>
</cp:coreProperties>
</file>