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zytkownicy\almorawska\pulpit\budzet 2022\"/>
    </mc:Choice>
  </mc:AlternateContent>
  <xr:revisionPtr revIDLastSave="0" documentId="13_ncr:1_{A09FC676-5244-4A6D-9F6D-CCCECD9DB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  <c r="G99" i="1"/>
  <c r="G72" i="1"/>
  <c r="F50" i="1" l="1"/>
  <c r="E50" i="1"/>
  <c r="G18" i="1" l="1"/>
  <c r="F18" i="1"/>
  <c r="F16" i="1"/>
  <c r="E16" i="1"/>
  <c r="F144" i="1"/>
  <c r="F139" i="1"/>
  <c r="F136" i="1"/>
  <c r="F134" i="1"/>
  <c r="F127" i="1"/>
  <c r="F121" i="1"/>
  <c r="F119" i="1"/>
  <c r="F117" i="1"/>
  <c r="F114" i="1"/>
  <c r="F103" i="1"/>
  <c r="F96" i="1"/>
  <c r="F90" i="1"/>
  <c r="F86" i="1"/>
  <c r="F80" i="1"/>
  <c r="F69" i="1"/>
  <c r="F62" i="1"/>
  <c r="E45" i="1"/>
  <c r="F45" i="1"/>
  <c r="E153" i="1"/>
  <c r="E152" i="1" s="1"/>
  <c r="F153" i="1"/>
  <c r="F152" i="1" s="1"/>
  <c r="E150" i="1"/>
  <c r="E149" i="1" s="1"/>
  <c r="F150" i="1"/>
  <c r="F149" i="1" s="1"/>
  <c r="E144" i="1"/>
  <c r="E139" i="1"/>
  <c r="E136" i="1"/>
  <c r="E134" i="1"/>
  <c r="E127" i="1"/>
  <c r="E121" i="1"/>
  <c r="E119" i="1"/>
  <c r="E117" i="1"/>
  <c r="E114" i="1"/>
  <c r="F111" i="1"/>
  <c r="E111" i="1"/>
  <c r="E109" i="1"/>
  <c r="E107" i="1"/>
  <c r="E103" i="1"/>
  <c r="E102" i="1" s="1"/>
  <c r="E100" i="1"/>
  <c r="E99" i="1" s="1"/>
  <c r="E96" i="1"/>
  <c r="E90" i="1"/>
  <c r="E86" i="1"/>
  <c r="E80" i="1"/>
  <c r="E77" i="1"/>
  <c r="E75" i="1"/>
  <c r="E73" i="1"/>
  <c r="E69" i="1"/>
  <c r="E62" i="1"/>
  <c r="E59" i="1"/>
  <c r="E58" i="1" s="1"/>
  <c r="E55" i="1"/>
  <c r="E54" i="1" s="1"/>
  <c r="E47" i="1"/>
  <c r="F43" i="1"/>
  <c r="E43" i="1"/>
  <c r="E36" i="1"/>
  <c r="F28" i="1"/>
  <c r="F27" i="1" s="1"/>
  <c r="F40" i="1"/>
  <c r="E40" i="1"/>
  <c r="F38" i="1"/>
  <c r="E38" i="1"/>
  <c r="F36" i="1"/>
  <c r="G24" i="1"/>
  <c r="F24" i="1"/>
  <c r="E24" i="1"/>
  <c r="E18" i="1"/>
  <c r="F13" i="1"/>
  <c r="F12" i="1" s="1"/>
  <c r="E13" i="1"/>
  <c r="E12" i="1" s="1"/>
  <c r="F10" i="1"/>
  <c r="F9" i="1" s="1"/>
  <c r="E10" i="1"/>
  <c r="E9" i="1" s="1"/>
  <c r="E28" i="1"/>
  <c r="E27" i="1" s="1"/>
  <c r="F109" i="1"/>
  <c r="F107" i="1"/>
  <c r="F100" i="1"/>
  <c r="F99" i="1" s="1"/>
  <c r="F77" i="1"/>
  <c r="F75" i="1"/>
  <c r="F73" i="1"/>
  <c r="F59" i="1"/>
  <c r="F58" i="1" s="1"/>
  <c r="F55" i="1"/>
  <c r="F54" i="1" s="1"/>
  <c r="F47" i="1"/>
  <c r="G28" i="1"/>
  <c r="G27" i="1" s="1"/>
  <c r="E113" i="1" l="1"/>
  <c r="F79" i="1"/>
  <c r="F102" i="1"/>
  <c r="E8" i="1"/>
  <c r="E79" i="1"/>
  <c r="F113" i="1"/>
  <c r="E42" i="1"/>
  <c r="F42" i="1"/>
  <c r="E61" i="1"/>
  <c r="E15" i="1"/>
  <c r="F61" i="1"/>
  <c r="F126" i="1"/>
  <c r="F138" i="1"/>
  <c r="E138" i="1"/>
  <c r="E126" i="1"/>
  <c r="G15" i="1"/>
  <c r="G8" i="1" s="1"/>
  <c r="F72" i="1"/>
  <c r="E72" i="1"/>
  <c r="F35" i="1"/>
  <c r="F15" i="1"/>
  <c r="E35" i="1"/>
</calcChain>
</file>

<file path=xl/sharedStrings.xml><?xml version="1.0" encoding="utf-8"?>
<sst xmlns="http://schemas.openxmlformats.org/spreadsheetml/2006/main" count="362" uniqueCount="199">
  <si>
    <t>Dział</t>
  </si>
  <si>
    <t>Rozdz</t>
  </si>
  <si>
    <t>Par</t>
  </si>
  <si>
    <t>WYSZCZEGÓLNIENIE</t>
  </si>
  <si>
    <t xml:space="preserve">    </t>
  </si>
  <si>
    <t>010</t>
  </si>
  <si>
    <t xml:space="preserve">ROLNICTWO I ŁOWIECTWO  </t>
  </si>
  <si>
    <t>01005</t>
  </si>
  <si>
    <t xml:space="preserve">PRACE GEODEZYJNO-URZĄDZENIOWE NA POTRZEBY ROLNICTWA  </t>
  </si>
  <si>
    <t>2110</t>
  </si>
  <si>
    <t>Dotacje celowe otrzymane z budżetu państwa na zadania bieżące z zakresu administracji rządowej oraz inne zadania zlecone ustawami realizowane przez powiat</t>
  </si>
  <si>
    <t>020</t>
  </si>
  <si>
    <t xml:space="preserve">LEŚNICTWO  </t>
  </si>
  <si>
    <t>02001</t>
  </si>
  <si>
    <t xml:space="preserve">GOSPODARKA LEŚNA  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</si>
  <si>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</si>
  <si>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</si>
  <si>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</si>
  <si>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 xml:space="preserve">TRANSPORT I ŁĄCZNOŚĆ  </t>
  </si>
  <si>
    <t>60004</t>
  </si>
  <si>
    <t xml:space="preserve">LOKALNY TRANSPORT ZBIOROWY  </t>
  </si>
  <si>
    <t>2710</t>
  </si>
  <si>
    <t>Dotacja celowa otrzymana z tytułu pomocy finansowej udzialanej między jednostkami samorządu terytorialnego na dofinansowanie własnych zadań bieżących</t>
  </si>
  <si>
    <t>60014</t>
  </si>
  <si>
    <t xml:space="preserve">DROGI PUBLICZNE POWIATOWE  </t>
  </si>
  <si>
    <t>0640</t>
  </si>
  <si>
    <t xml:space="preserve">Wpływy z tytułu koszów egzekucyjnych, opłaty komorniczej i kosztów upomnień  </t>
  </si>
  <si>
    <t>0750</t>
  </si>
  <si>
    <t>Wpływy z  najmu i dzierżawy składników majątkowych Skarbu Państwa, jednostek samorządu terytorialnego lub innych  jednostek zaliczanych do sektora finansów publicznych oraz innych umów  o podobnym charakterze</t>
  </si>
  <si>
    <t>0920</t>
  </si>
  <si>
    <t xml:space="preserve">Wpływy z pozostałych odsetek  </t>
  </si>
  <si>
    <t>0970</t>
  </si>
  <si>
    <t xml:space="preserve">Wpływy z różnych dochodów  </t>
  </si>
  <si>
    <t>0870</t>
  </si>
  <si>
    <t xml:space="preserve">Wpływy ze sprzedaży składników majątkowych  </t>
  </si>
  <si>
    <t>6290</t>
  </si>
  <si>
    <t>Środki na dofinansowanie własnych inwestycji gmin (związków gmin), powiatów (związków powiatów), samorządów województw, pozyskane z innych źródeł</t>
  </si>
  <si>
    <t>60018</t>
  </si>
  <si>
    <t xml:space="preserve">DZIAŁALNOŚĆ RZĄDOWEGO FUNDUSZU ROZWOJU DRÓG  </t>
  </si>
  <si>
    <t>2170</t>
  </si>
  <si>
    <t xml:space="preserve">Środki otrzymane z państwowych funduszy celowych na realizację zadań bieżących jednostek sektora finansów publicznych </t>
  </si>
  <si>
    <t>6350</t>
  </si>
  <si>
    <t xml:space="preserve">Środki z państwowych funduszy celowych na finansowanie lub dofinansowanie kosztów realizacji inwestycji i zakupów inwestycyjnych jednostek sektora finansów publicznych </t>
  </si>
  <si>
    <t>700</t>
  </si>
  <si>
    <t xml:space="preserve">GOSPODARKA MIESZKANIOWA  </t>
  </si>
  <si>
    <t>70005</t>
  </si>
  <si>
    <t xml:space="preserve">GOSPODARKA GRUNTAMI I NIERUCHOMOŚCIAMI  </t>
  </si>
  <si>
    <t>0470</t>
  </si>
  <si>
    <t xml:space="preserve">Wpływy z opłat za trwały zarząd, użytkowanie i służebności  </t>
  </si>
  <si>
    <t>0550</t>
  </si>
  <si>
    <t xml:space="preserve">Wpływy z opłat z tytułu użytkowania wieczystego nieruchomości  </t>
  </si>
  <si>
    <t>2360</t>
  </si>
  <si>
    <t>Dochody jednostek samorządu terytorialnego związane z realizacją zadań z zakresu administracji rządowej oraz innych zadań zleconych ustawami</t>
  </si>
  <si>
    <t>0770</t>
  </si>
  <si>
    <t xml:space="preserve">Wpłaty z tytułu odpłatnego nabycia prawa własności oraz prawa użytkowania wieczystego nieruchomości </t>
  </si>
  <si>
    <t>710</t>
  </si>
  <si>
    <t xml:space="preserve">DZIAŁALNOŚĆ USŁUGOWA  </t>
  </si>
  <si>
    <t>71012</t>
  </si>
  <si>
    <t xml:space="preserve">ZADANIA  Z ZAKRESU GEODEZJI I KARTOGRAFII  </t>
  </si>
  <si>
    <t>71015</t>
  </si>
  <si>
    <t xml:space="preserve">NADZÓR BUDOWLANY  </t>
  </si>
  <si>
    <t>71095</t>
  </si>
  <si>
    <t xml:space="preserve">POZOSTAŁA DZIAŁALNOŚĆ  </t>
  </si>
  <si>
    <t>0830</t>
  </si>
  <si>
    <t xml:space="preserve">Wpływy z usług  </t>
  </si>
  <si>
    <t>750</t>
  </si>
  <si>
    <t xml:space="preserve">ADMINISTRACJA PUBLICZNA  </t>
  </si>
  <si>
    <t>75011</t>
  </si>
  <si>
    <t xml:space="preserve">URZĘDY WOJEWÓDZKIE  </t>
  </si>
  <si>
    <t>75020</t>
  </si>
  <si>
    <t xml:space="preserve">STAROSTWA POWIATOWE  </t>
  </si>
  <si>
    <t>0690</t>
  </si>
  <si>
    <t xml:space="preserve">Wpływy z różnych opłat  </t>
  </si>
  <si>
    <t>75045</t>
  </si>
  <si>
    <t xml:space="preserve">KWALIFIKACJA WOJSKOWA  </t>
  </si>
  <si>
    <t>2120</t>
  </si>
  <si>
    <t>Dotacje celowe otrzymane z budżetu państwa na zadania bieżące realizowane przez powiat na podstawie porozumień z organami administracji rządowej</t>
  </si>
  <si>
    <t>754</t>
  </si>
  <si>
    <t xml:space="preserve">BEZPIECZEŃSTWO PUBLICZNE I OCHRONA PRZECIWPOŻAROWA  </t>
  </si>
  <si>
    <t>75411</t>
  </si>
  <si>
    <t xml:space="preserve">KOMENDY POWIATOWE PAŃSTWOWEJ STRAŻY POŻARNEJ  </t>
  </si>
  <si>
    <t>755</t>
  </si>
  <si>
    <t xml:space="preserve">WYMIAR SPRAWIEDLIWOŚCI  </t>
  </si>
  <si>
    <t>75515</t>
  </si>
  <si>
    <t xml:space="preserve">NIEODPŁATNA  POMOC  PRAWNA  </t>
  </si>
  <si>
    <t>756</t>
  </si>
  <si>
    <t xml:space="preserve">DOCHODY OD OSÓB PRAWNYCH, OD OSÓB FIZYCZNYCH I OD INNYCH  JEDNOSTEK NIEPOSIADAJĄCYCH OSOBOWOŚCI PRAWNEJ ORAZ WYDATKI ZWIĄZANE Z ICH POBOREM </t>
  </si>
  <si>
    <t>75618</t>
  </si>
  <si>
    <t xml:space="preserve">WPŁYWY Z INNYCH OPŁAT STANOWIĄCYCH DOCHODY JEDNOSTEK SAMORZĄDU TERYTORIALNEGO NA PODSTAWIE USTAW </t>
  </si>
  <si>
    <t>0420</t>
  </si>
  <si>
    <t xml:space="preserve">Wpływy z opłaty komunikacyjnej  </t>
  </si>
  <si>
    <t>0490</t>
  </si>
  <si>
    <t>Wpływy z innych lokalnych opłat pobieranych przez jednostki samorządu terytorialnego na podstawie odrębnych ustaw</t>
  </si>
  <si>
    <t>0570</t>
  </si>
  <si>
    <t xml:space="preserve">Wpływy  z tytułu grzywien ,mandatów i innych kar pieniężnych od osób  fizycznych  </t>
  </si>
  <si>
    <t>0620</t>
  </si>
  <si>
    <t xml:space="preserve">Wpływy z opłat za zezwolenia, akredytacje oraz opłaty ewidencyjne, w tym opłaty za częstotliwości  </t>
  </si>
  <si>
    <t>0650</t>
  </si>
  <si>
    <t xml:space="preserve">Wpływy z opłat za wydanie prawa jazdy  </t>
  </si>
  <si>
    <t>75622</t>
  </si>
  <si>
    <t xml:space="preserve">UDZIAŁY POWIATÓW W PODATKACH STANOWIĄCYCH DOCHÓD BUDŻETU PAŃSTWA </t>
  </si>
  <si>
    <t>0010</t>
  </si>
  <si>
    <t xml:space="preserve">Wpływy z podatku dochodowego od osób fizycznych  </t>
  </si>
  <si>
    <t>0020</t>
  </si>
  <si>
    <t xml:space="preserve">Wpływy z podatku dochodowego od osób prawnych  </t>
  </si>
  <si>
    <t>758</t>
  </si>
  <si>
    <t xml:space="preserve">RÓŻNE ROZLICZENIA  </t>
  </si>
  <si>
    <t>75801</t>
  </si>
  <si>
    <t xml:space="preserve">CZĘŚĆ OŚWIATOWA SUBWENCJI OGÓLNEJ DLA JEDNOSTEK SAMORZĄDU TERYTORIALNEGO </t>
  </si>
  <si>
    <t>2920</t>
  </si>
  <si>
    <t xml:space="preserve">Subwencje ogólne z budżetu państwa  </t>
  </si>
  <si>
    <t>75803</t>
  </si>
  <si>
    <t xml:space="preserve">CZĘŚĆ WYRÓWNAWCZA SUBWENCJI OGÓLNEJ DLA POWIATÓW  </t>
  </si>
  <si>
    <t>75832</t>
  </si>
  <si>
    <t xml:space="preserve">CZĘŚĆ RÓWNOWAŻĄCA SUBWENCJI OGÓLNEJ DLA POWIATÓW  </t>
  </si>
  <si>
    <t>801</t>
  </si>
  <si>
    <t xml:space="preserve">OŚWIATA I WYCHOWANIE  </t>
  </si>
  <si>
    <t>80115</t>
  </si>
  <si>
    <t xml:space="preserve">TECHNIKA  </t>
  </si>
  <si>
    <t>0610</t>
  </si>
  <si>
    <t xml:space="preserve">Wpływy z opłat egzaminacyjnych oraz opłat za wydanie świadectw, dyplomów, zaświadczeń, certyfikatów i ich duplikatów </t>
  </si>
  <si>
    <t>80117</t>
  </si>
  <si>
    <t xml:space="preserve">BRANŻOWE SZKOŁY I  I II STOPNIA  </t>
  </si>
  <si>
    <t>80120</t>
  </si>
  <si>
    <t xml:space="preserve">LICEA OGÓLNOKSZTAŁCĄCE  </t>
  </si>
  <si>
    <t>80195</t>
  </si>
  <si>
    <t>2057</t>
  </si>
  <si>
    <t>Dotacje celowe w ramach programów finansowanych z udziałem środków europejskich oraz środków, o których mowa w art. 5 ust. 3 pkt 5 lit.a i b ustawy, lub płatności w ramach budżetu środków europejskich, realizowanych przez jednostki samorządu terytorialnego.</t>
  </si>
  <si>
    <t>2059</t>
  </si>
  <si>
    <t>Dotacje celowe w ramach programów finansowanych z udziałem środków europejskich oraz środków, o których mowa w art. 5 ust.3 pkt 5 lit. a i b ustawy, lub płatności w ramach budżetu środków europejskich, realizowanych przez jednostki samorządu terytorialnego.</t>
  </si>
  <si>
    <t>851</t>
  </si>
  <si>
    <t xml:space="preserve">OCHRONA ZDROWIA  </t>
  </si>
  <si>
    <t>85156</t>
  </si>
  <si>
    <t xml:space="preserve">SKŁADKI NA UBEZPIECZENIE ZDROWOTNE, ORAZ ŚWIADCZENIA DLA OSÓB NIEOBJĘTYCH OBOWIĄZKIEM UBEZPIECZENIA  ZDROWOTNEGO </t>
  </si>
  <si>
    <t>852</t>
  </si>
  <si>
    <t xml:space="preserve">POMOC SPOŁECZNA  </t>
  </si>
  <si>
    <t>85202</t>
  </si>
  <si>
    <t xml:space="preserve">DOMY POMOCY SPOŁECZNEJ  </t>
  </si>
  <si>
    <t>2130</t>
  </si>
  <si>
    <t xml:space="preserve">Dotacje celowe otrzymane z budżetu państwa na realizację bieżących zadań własnych powiatu </t>
  </si>
  <si>
    <t>85203</t>
  </si>
  <si>
    <t xml:space="preserve">OŚRODKI WSPARCIA  </t>
  </si>
  <si>
    <t>85205</t>
  </si>
  <si>
    <t xml:space="preserve">ZADANIA W ZAKRESIE PRZECIWDZIAŁANIA PRZEMOCY W RODZINIE  </t>
  </si>
  <si>
    <t>85218</t>
  </si>
  <si>
    <t xml:space="preserve">POWIATOWE CENTRA POMOCY RODZINIE  </t>
  </si>
  <si>
    <t>853</t>
  </si>
  <si>
    <t xml:space="preserve">POZOSTAŁE ZADANIA W ZAKRESIE POLITYKI SPOŁECZNEJ  </t>
  </si>
  <si>
    <t>85321</t>
  </si>
  <si>
    <t xml:space="preserve">ZESPOŁY DO SPRAW ORZEKANIA O NIEPEŁNOSPRAWNOŚCI  </t>
  </si>
  <si>
    <t>85322</t>
  </si>
  <si>
    <t xml:space="preserve">FUNDUSZ PRACY  </t>
  </si>
  <si>
    <t>2690</t>
  </si>
  <si>
    <t>Środki z Funduszu Pracy otrzymane przez powiat z przeznaczeniem na finansowanie kosztów wynagrodzenia i składek na ubezpieczenia społeczne pracowników urzędu pracy</t>
  </si>
  <si>
    <t>85324</t>
  </si>
  <si>
    <t xml:space="preserve">PAŃSTWOWY FUNDUSZ REHABILITACJI OSÓB NIEPEŁNOSPRAWNYCH  </t>
  </si>
  <si>
    <t>85333</t>
  </si>
  <si>
    <t xml:space="preserve">POWIATOWE URZĘDY PRACY  </t>
  </si>
  <si>
    <t>854</t>
  </si>
  <si>
    <t xml:space="preserve">EDUKACYJNA OPIEKA WYCHOWAWCZA  </t>
  </si>
  <si>
    <t>85403</t>
  </si>
  <si>
    <t xml:space="preserve">SPECJALNE OŚRODKI SZKOLNO-WYCHOWAWCZE  </t>
  </si>
  <si>
    <t>0960</t>
  </si>
  <si>
    <t xml:space="preserve">Wpływy z otrzymanych spadków ,zapisów i darowizn w postaci pieniężnej  </t>
  </si>
  <si>
    <t>85406</t>
  </si>
  <si>
    <t xml:space="preserve">PORADNIE PSYCHOLOGICZNO-PEDAGOGICZNE, W TYM PORADNIE SPECJALISTYCZNE </t>
  </si>
  <si>
    <t>85410</t>
  </si>
  <si>
    <t xml:space="preserve">INTERNATY I BURSY SZKOLNE  </t>
  </si>
  <si>
    <t>855</t>
  </si>
  <si>
    <t xml:space="preserve">RODZINA  </t>
  </si>
  <si>
    <t>85508</t>
  </si>
  <si>
    <t xml:space="preserve">RODZINY ZASTĘPCZE  </t>
  </si>
  <si>
    <t>0940</t>
  </si>
  <si>
    <t xml:space="preserve">Wpływy z rozliczeń/zwrotów z lat ubiegłych  </t>
  </si>
  <si>
    <t>2160</t>
  </si>
  <si>
    <t>Dotacje celowe otrzymane z budżetu państwa na zadania bieżące z zakresu administracji rządowej zlecowe powiatom, związane z realizacją dodatku wychowawczego oraz dodatku do zryczałtowanej kwoty stanowiących pomoc państwa w wychowywaniu dzieci</t>
  </si>
  <si>
    <t>2320</t>
  </si>
  <si>
    <t>Dotacje celowe otrzymane z powiatu na zadania bieżące realizowane na podstawie porozumień (umów) między jednostkami samorządu terytorialnego</t>
  </si>
  <si>
    <t>2900</t>
  </si>
  <si>
    <t>Wpływy z wpłat gmin i powiatów na rzecz innych jednostek samorządu terytorialnego oraz związków gmin lub związków powiatów na dofinansowanie zadań bieżących</t>
  </si>
  <si>
    <t>85510</t>
  </si>
  <si>
    <t xml:space="preserve">DZIAŁALNOŚĆ PLACÓWEK OPIEKUŃCZO-WYCHOWAWCZYCH  </t>
  </si>
  <si>
    <t>900</t>
  </si>
  <si>
    <t xml:space="preserve">GOSPODARKA KOMUNALNA I OCHRONA ŚRODOWISKA  </t>
  </si>
  <si>
    <t>90019</t>
  </si>
  <si>
    <t xml:space="preserve">WPŁYWY I WYDATKI ZWIĄZANE Z GROMADZENIEM ŚRODKÓW Z OPŁAT I KAR ZA KORZYSTANIE ZE ŚRODOWISKA </t>
  </si>
  <si>
    <t>921</t>
  </si>
  <si>
    <t xml:space="preserve">KULTURA I OCHRONA DZIEDZICTWA NARODOWEGO  </t>
  </si>
  <si>
    <t>92195</t>
  </si>
  <si>
    <t>Plan</t>
  </si>
  <si>
    <t xml:space="preserve"> na rok 2022</t>
  </si>
  <si>
    <t>z tego</t>
  </si>
  <si>
    <t>bieżące</t>
  </si>
  <si>
    <t>majątkowe</t>
  </si>
  <si>
    <t>Plan dochodów wg działów, rozdziałów i paragrafów na rok 2022</t>
  </si>
  <si>
    <t>DOCHODY OGÓŁEM:</t>
  </si>
  <si>
    <r>
      <t xml:space="preserve">Załącznik nr 1  </t>
    </r>
    <r>
      <rPr>
        <sz val="11"/>
        <color theme="1"/>
        <rFont val="Times New Roman"/>
        <family val="1"/>
        <charset val="238"/>
      </rPr>
      <t>do Uchwały Rady Powiatu</t>
    </r>
  </si>
  <si>
    <t>75095</t>
  </si>
  <si>
    <t>Braniewskiego nr XXX/227/21 z dnia 29.12.2021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</si>
</sst>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4" xfId="0" applyFont="1" applyBorder="1" applyAlignment="1"/>
    <xf numFmtId="4" fontId="0" fillId="0" borderId="0" xfId="0" applyNumberFormat="1"/>
    <xf numFmtId="4" fontId="4" fillId="0" borderId="0" xfId="0" applyNumberFormat="1" applyFont="1"/>
    <xf numFmtId="0" fontId="3" fillId="0" borderId="0" xfId="0" applyFont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 shrinkToFi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top" shrinkToFit="1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shrinkToFit="1"/>
    </xf>
    <xf numFmtId="49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vertical="top" shrinkToFit="1"/>
    </xf>
    <xf numFmtId="0" fontId="2" fillId="0" borderId="5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vertical="top" shrinkToFit="1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vertical="top" shrinkToFit="1"/>
    </xf>
    <xf numFmtId="0" fontId="0" fillId="3" borderId="3" xfId="0" applyFill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/>
    <xf numFmtId="4" fontId="2" fillId="0" borderId="13" xfId="0" applyNumberFormat="1" applyFont="1" applyBorder="1"/>
    <xf numFmtId="49" fontId="2" fillId="2" borderId="15" xfId="0" applyNumberFormat="1" applyFont="1" applyFill="1" applyBorder="1" applyAlignment="1">
      <alignment horizontal="left" vertical="top"/>
    </xf>
    <xf numFmtId="49" fontId="2" fillId="2" borderId="13" xfId="0" applyNumberFormat="1" applyFont="1" applyFill="1" applyBorder="1" applyAlignment="1">
      <alignment horizontal="center" vertical="top" shrinkToFit="1"/>
    </xf>
    <xf numFmtId="49" fontId="2" fillId="0" borderId="16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center" vertical="top" shrinkToFit="1"/>
    </xf>
    <xf numFmtId="49" fontId="1" fillId="0" borderId="16" xfId="0" applyNumberFormat="1" applyFont="1" applyBorder="1" applyAlignment="1">
      <alignment horizontal="left" vertical="top"/>
    </xf>
    <xf numFmtId="49" fontId="1" fillId="0" borderId="13" xfId="0" applyNumberFormat="1" applyFont="1" applyBorder="1" applyAlignment="1">
      <alignment horizontal="center" vertical="top" shrinkToFit="1"/>
    </xf>
    <xf numFmtId="164" fontId="2" fillId="2" borderId="13" xfId="0" applyNumberFormat="1" applyFont="1" applyFill="1" applyBorder="1" applyAlignment="1">
      <alignment vertical="top" shrinkToFit="1"/>
    </xf>
    <xf numFmtId="164" fontId="2" fillId="0" borderId="13" xfId="0" applyNumberFormat="1" applyFont="1" applyBorder="1" applyAlignment="1">
      <alignment vertical="top" shrinkToFit="1"/>
    </xf>
    <xf numFmtId="164" fontId="1" fillId="0" borderId="17" xfId="0" applyNumberFormat="1" applyFont="1" applyBorder="1" applyAlignment="1">
      <alignment vertical="top" shrinkToFit="1"/>
    </xf>
    <xf numFmtId="4" fontId="2" fillId="2" borderId="13" xfId="0" applyNumberFormat="1" applyFont="1" applyFill="1" applyBorder="1" applyAlignment="1">
      <alignment vertical="top" shrinkToFit="1"/>
    </xf>
    <xf numFmtId="164" fontId="1" fillId="0" borderId="13" xfId="0" applyNumberFormat="1" applyFont="1" applyBorder="1" applyAlignment="1">
      <alignment vertical="top" shrinkToFit="1"/>
    </xf>
    <xf numFmtId="4" fontId="2" fillId="0" borderId="13" xfId="0" applyNumberFormat="1" applyFont="1" applyBorder="1" applyAlignment="1">
      <alignment vertical="top" shrinkToFit="1"/>
    </xf>
    <xf numFmtId="4" fontId="1" fillId="0" borderId="13" xfId="0" applyNumberFormat="1" applyFont="1" applyBorder="1" applyAlignment="1">
      <alignment vertical="top" shrinkToFit="1"/>
    </xf>
    <xf numFmtId="49" fontId="2" fillId="2" borderId="14" xfId="0" applyNumberFormat="1" applyFont="1" applyFill="1" applyBorder="1" applyAlignment="1">
      <alignment horizontal="left" vertical="top"/>
    </xf>
    <xf numFmtId="49" fontId="2" fillId="3" borderId="15" xfId="0" applyNumberFormat="1" applyFont="1" applyFill="1" applyBorder="1" applyAlignment="1">
      <alignment horizontal="left" vertical="top"/>
    </xf>
    <xf numFmtId="164" fontId="2" fillId="3" borderId="13" xfId="0" applyNumberFormat="1" applyFont="1" applyFill="1" applyBorder="1" applyAlignment="1">
      <alignment vertical="top" shrinkToFit="1"/>
    </xf>
    <xf numFmtId="49" fontId="2" fillId="3" borderId="16" xfId="0" applyNumberFormat="1" applyFont="1" applyFill="1" applyBorder="1" applyAlignment="1">
      <alignment horizontal="left" vertical="top"/>
    </xf>
    <xf numFmtId="49" fontId="1" fillId="3" borderId="16" xfId="0" applyNumberFormat="1" applyFont="1" applyFill="1" applyBorder="1" applyAlignment="1">
      <alignment horizontal="left" vertical="top"/>
    </xf>
    <xf numFmtId="164" fontId="1" fillId="3" borderId="13" xfId="0" applyNumberFormat="1" applyFont="1" applyFill="1" applyBorder="1" applyAlignment="1">
      <alignment vertical="top" shrinkToFit="1"/>
    </xf>
    <xf numFmtId="49" fontId="1" fillId="0" borderId="15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left" vertical="top" wrapText="1"/>
    </xf>
    <xf numFmtId="4" fontId="1" fillId="0" borderId="19" xfId="0" applyNumberFormat="1" applyFont="1" applyBorder="1" applyAlignment="1">
      <alignment vertical="top" shrinkToFit="1"/>
    </xf>
    <xf numFmtId="164" fontId="1" fillId="0" borderId="20" xfId="0" applyNumberFormat="1" applyFont="1" applyBorder="1" applyAlignment="1">
      <alignment vertical="top" shrinkToFit="1"/>
    </xf>
    <xf numFmtId="0" fontId="2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6"/>
  <sheetViews>
    <sheetView tabSelected="1" view="pageBreakPreview" zoomScale="160" zoomScaleNormal="160" zoomScaleSheetLayoutView="160" workbookViewId="0">
      <selection activeCell="E2" sqref="E2:G2"/>
    </sheetView>
  </sheetViews>
  <sheetFormatPr defaultRowHeight="15" x14ac:dyDescent="0.25"/>
  <cols>
    <col min="1" max="1" width="6.5703125" customWidth="1"/>
    <col min="2" max="2" width="9" customWidth="1"/>
    <col min="3" max="3" width="7" customWidth="1"/>
    <col min="4" max="4" width="46.28515625" customWidth="1"/>
    <col min="5" max="6" width="14.85546875" customWidth="1"/>
    <col min="7" max="7" width="14.7109375" customWidth="1"/>
    <col min="8" max="8" width="13" bestFit="1" customWidth="1"/>
  </cols>
  <sheetData>
    <row r="1" spans="1:8" x14ac:dyDescent="0.25">
      <c r="A1" s="64"/>
      <c r="B1" s="65"/>
      <c r="C1" s="65"/>
      <c r="D1" s="65"/>
      <c r="E1" s="67" t="s">
        <v>196</v>
      </c>
      <c r="F1" s="67"/>
      <c r="G1" s="67"/>
    </row>
    <row r="2" spans="1:8" x14ac:dyDescent="0.25">
      <c r="A2" s="64"/>
      <c r="B2" s="65"/>
      <c r="C2" s="65"/>
      <c r="D2" s="65"/>
      <c r="E2" s="66" t="s">
        <v>198</v>
      </c>
      <c r="F2" s="66"/>
      <c r="G2" s="66"/>
    </row>
    <row r="3" spans="1:8" x14ac:dyDescent="0.25">
      <c r="A3" s="1"/>
      <c r="B3" s="1"/>
      <c r="C3" s="1"/>
      <c r="D3" s="1"/>
      <c r="E3" s="65"/>
      <c r="F3" s="65"/>
      <c r="G3" s="65"/>
    </row>
    <row r="4" spans="1:8" x14ac:dyDescent="0.25">
      <c r="A4" s="64" t="s">
        <v>194</v>
      </c>
      <c r="B4" s="65"/>
      <c r="C4" s="65"/>
      <c r="D4" s="65"/>
      <c r="E4" s="65"/>
      <c r="F4" s="65"/>
      <c r="G4" s="65"/>
    </row>
    <row r="5" spans="1:8" ht="15.75" thickBot="1" x14ac:dyDescent="0.3">
      <c r="A5" s="1"/>
      <c r="B5" s="1"/>
      <c r="C5" s="1"/>
      <c r="D5" s="1"/>
      <c r="E5" s="1"/>
      <c r="F5" s="1"/>
      <c r="G5" s="1"/>
    </row>
    <row r="6" spans="1:8" ht="28.5" customHeight="1" x14ac:dyDescent="0.25">
      <c r="A6" s="58" t="s">
        <v>0</v>
      </c>
      <c r="B6" s="60" t="s">
        <v>1</v>
      </c>
      <c r="C6" s="60" t="s">
        <v>2</v>
      </c>
      <c r="D6" s="60" t="s">
        <v>3</v>
      </c>
      <c r="E6" s="29" t="s">
        <v>189</v>
      </c>
      <c r="F6" s="62" t="s">
        <v>191</v>
      </c>
      <c r="G6" s="63"/>
    </row>
    <row r="7" spans="1:8" ht="34.5" customHeight="1" x14ac:dyDescent="0.25">
      <c r="A7" s="59"/>
      <c r="B7" s="61"/>
      <c r="C7" s="61"/>
      <c r="D7" s="61"/>
      <c r="E7" s="6" t="s">
        <v>190</v>
      </c>
      <c r="F7" s="7" t="s">
        <v>192</v>
      </c>
      <c r="G7" s="30" t="s">
        <v>193</v>
      </c>
    </row>
    <row r="8" spans="1:8" x14ac:dyDescent="0.25">
      <c r="A8" s="31"/>
      <c r="B8" s="2"/>
      <c r="C8" s="2"/>
      <c r="D8" s="20" t="s">
        <v>195</v>
      </c>
      <c r="E8" s="8">
        <f>SUM(E9+E12+E15+E27+E35+E42+E54+E58+E61+E72+E79+E99+E102+E113+E126+E138+E149+E152)</f>
        <v>72903726</v>
      </c>
      <c r="F8" s="8">
        <v>61322184</v>
      </c>
      <c r="G8" s="32">
        <f>SUM(G15+G27+G72+G79+G99+G102)</f>
        <v>11581542</v>
      </c>
      <c r="H8" s="4"/>
    </row>
    <row r="9" spans="1:8" ht="30" customHeight="1" x14ac:dyDescent="0.25">
      <c r="A9" s="33" t="s">
        <v>5</v>
      </c>
      <c r="B9" s="9"/>
      <c r="C9" s="9" t="s">
        <v>4</v>
      </c>
      <c r="D9" s="10" t="s">
        <v>6</v>
      </c>
      <c r="E9" s="11">
        <f t="shared" ref="E9:F10" si="0">SUM(E10)</f>
        <v>6000</v>
      </c>
      <c r="F9" s="11">
        <f t="shared" si="0"/>
        <v>6000</v>
      </c>
      <c r="G9" s="34"/>
    </row>
    <row r="10" spans="1:8" ht="28.5" x14ac:dyDescent="0.25">
      <c r="A10" s="35"/>
      <c r="B10" s="12" t="s">
        <v>7</v>
      </c>
      <c r="C10" s="12" t="s">
        <v>4</v>
      </c>
      <c r="D10" s="13" t="s">
        <v>8</v>
      </c>
      <c r="E10" s="14">
        <f t="shared" si="0"/>
        <v>6000</v>
      </c>
      <c r="F10" s="14">
        <f t="shared" si="0"/>
        <v>6000</v>
      </c>
      <c r="G10" s="36"/>
    </row>
    <row r="11" spans="1:8" ht="60" x14ac:dyDescent="0.25">
      <c r="A11" s="37"/>
      <c r="B11" s="15"/>
      <c r="C11" s="15" t="s">
        <v>9</v>
      </c>
      <c r="D11" s="16" t="s">
        <v>10</v>
      </c>
      <c r="E11" s="17">
        <v>6000</v>
      </c>
      <c r="F11" s="17">
        <v>6000</v>
      </c>
      <c r="G11" s="38"/>
    </row>
    <row r="12" spans="1:8" ht="30" customHeight="1" x14ac:dyDescent="0.25">
      <c r="A12" s="33" t="s">
        <v>11</v>
      </c>
      <c r="B12" s="9"/>
      <c r="C12" s="9" t="s">
        <v>4</v>
      </c>
      <c r="D12" s="10" t="s">
        <v>12</v>
      </c>
      <c r="E12" s="11">
        <f t="shared" ref="E12:F12" si="1">SUM(E13)</f>
        <v>174000</v>
      </c>
      <c r="F12" s="11">
        <f t="shared" si="1"/>
        <v>174000</v>
      </c>
      <c r="G12" s="39"/>
    </row>
    <row r="13" spans="1:8" x14ac:dyDescent="0.25">
      <c r="A13" s="35"/>
      <c r="B13" s="12" t="s">
        <v>13</v>
      </c>
      <c r="C13" s="12" t="s">
        <v>4</v>
      </c>
      <c r="D13" s="13" t="s">
        <v>14</v>
      </c>
      <c r="E13" s="14">
        <f t="shared" ref="E13:F13" si="2">SUM(E14)</f>
        <v>174000</v>
      </c>
      <c r="F13" s="14">
        <f t="shared" si="2"/>
        <v>174000</v>
      </c>
      <c r="G13" s="40"/>
    </row>
    <row r="14" spans="1:8" ht="60" x14ac:dyDescent="0.25">
      <c r="A14" s="37"/>
      <c r="B14" s="15"/>
      <c r="C14" s="28" t="s">
        <v>15</v>
      </c>
      <c r="D14" s="18" t="s">
        <v>16</v>
      </c>
      <c r="E14" s="19">
        <v>174000</v>
      </c>
      <c r="F14" s="19">
        <v>174000</v>
      </c>
      <c r="G14" s="41"/>
    </row>
    <row r="15" spans="1:8" ht="30" customHeight="1" x14ac:dyDescent="0.25">
      <c r="A15" s="33" t="s">
        <v>17</v>
      </c>
      <c r="B15" s="9"/>
      <c r="C15" s="9" t="s">
        <v>4</v>
      </c>
      <c r="D15" s="10" t="s">
        <v>18</v>
      </c>
      <c r="E15" s="11">
        <f>SUM(E16+E18+E24)</f>
        <v>9787985</v>
      </c>
      <c r="F15" s="11">
        <f>SUM(F16+F18+F24)</f>
        <v>1006443</v>
      </c>
      <c r="G15" s="42">
        <f>SUM(G18+G24)</f>
        <v>8781542</v>
      </c>
      <c r="H15" s="3"/>
    </row>
    <row r="16" spans="1:8" x14ac:dyDescent="0.25">
      <c r="A16" s="35"/>
      <c r="B16" s="12" t="s">
        <v>19</v>
      </c>
      <c r="C16" s="12" t="s">
        <v>4</v>
      </c>
      <c r="D16" s="13" t="s">
        <v>20</v>
      </c>
      <c r="E16" s="14">
        <f>SUM(E17)</f>
        <v>89500</v>
      </c>
      <c r="F16" s="14">
        <f>SUM(F17)</f>
        <v>89500</v>
      </c>
      <c r="G16" s="40"/>
    </row>
    <row r="17" spans="1:8" ht="60" x14ac:dyDescent="0.25">
      <c r="A17" s="37"/>
      <c r="B17" s="15"/>
      <c r="C17" s="15" t="s">
        <v>21</v>
      </c>
      <c r="D17" s="16" t="s">
        <v>22</v>
      </c>
      <c r="E17" s="17">
        <v>89500</v>
      </c>
      <c r="F17" s="17">
        <v>89500</v>
      </c>
      <c r="G17" s="43"/>
    </row>
    <row r="18" spans="1:8" x14ac:dyDescent="0.25">
      <c r="A18" s="35"/>
      <c r="B18" s="12" t="s">
        <v>23</v>
      </c>
      <c r="C18" s="12" t="s">
        <v>4</v>
      </c>
      <c r="D18" s="13" t="s">
        <v>24</v>
      </c>
      <c r="E18" s="14">
        <f>SUM(E19:E23)</f>
        <v>4159443</v>
      </c>
      <c r="F18" s="14">
        <f>SUM(F19:F21)</f>
        <v>116943</v>
      </c>
      <c r="G18" s="44">
        <f>SUM(G22:G23)</f>
        <v>4042500</v>
      </c>
      <c r="H18" s="3"/>
    </row>
    <row r="19" spans="1:8" ht="30" x14ac:dyDescent="0.25">
      <c r="A19" s="37"/>
      <c r="B19" s="72"/>
      <c r="C19" s="15" t="s">
        <v>25</v>
      </c>
      <c r="D19" s="16" t="s">
        <v>26</v>
      </c>
      <c r="E19" s="17">
        <v>397</v>
      </c>
      <c r="F19" s="17">
        <v>397</v>
      </c>
      <c r="G19" s="43"/>
    </row>
    <row r="20" spans="1:8" ht="75" x14ac:dyDescent="0.25">
      <c r="A20" s="37"/>
      <c r="B20" s="73"/>
      <c r="C20" s="15" t="s">
        <v>27</v>
      </c>
      <c r="D20" s="16" t="s">
        <v>28</v>
      </c>
      <c r="E20" s="17">
        <v>116546</v>
      </c>
      <c r="F20" s="17">
        <v>116546</v>
      </c>
      <c r="G20" s="43"/>
    </row>
    <row r="21" spans="1:8" ht="15" hidden="1" customHeight="1" x14ac:dyDescent="0.25">
      <c r="A21" s="37"/>
      <c r="B21" s="73"/>
      <c r="C21" s="15" t="s">
        <v>29</v>
      </c>
      <c r="D21" s="16" t="s">
        <v>30</v>
      </c>
      <c r="E21" s="17">
        <v>0</v>
      </c>
      <c r="F21" s="17"/>
      <c r="G21" s="43"/>
    </row>
    <row r="22" spans="1:8" ht="15" hidden="1" customHeight="1" x14ac:dyDescent="0.25">
      <c r="A22" s="37"/>
      <c r="B22" s="73"/>
      <c r="C22" s="15" t="s">
        <v>33</v>
      </c>
      <c r="D22" s="16" t="s">
        <v>34</v>
      </c>
      <c r="E22" s="17">
        <v>0</v>
      </c>
      <c r="F22" s="17"/>
      <c r="G22" s="43">
        <v>0</v>
      </c>
    </row>
    <row r="23" spans="1:8" ht="60" x14ac:dyDescent="0.25">
      <c r="A23" s="37"/>
      <c r="B23" s="73"/>
      <c r="C23" s="15" t="s">
        <v>35</v>
      </c>
      <c r="D23" s="16" t="s">
        <v>36</v>
      </c>
      <c r="E23" s="17">
        <v>4042500</v>
      </c>
      <c r="F23" s="17"/>
      <c r="G23" s="45">
        <v>4042500</v>
      </c>
    </row>
    <row r="24" spans="1:8" ht="28.5" x14ac:dyDescent="0.25">
      <c r="A24" s="35"/>
      <c r="B24" s="12" t="s">
        <v>37</v>
      </c>
      <c r="C24" s="12" t="s">
        <v>4</v>
      </c>
      <c r="D24" s="13" t="s">
        <v>38</v>
      </c>
      <c r="E24" s="14">
        <f>SUM(E25:E26)</f>
        <v>5539042</v>
      </c>
      <c r="F24" s="14">
        <f>SUM(F25)</f>
        <v>800000</v>
      </c>
      <c r="G24" s="44">
        <f>SUM(G26)</f>
        <v>4739042</v>
      </c>
      <c r="H24" s="3"/>
    </row>
    <row r="25" spans="1:8" ht="45" x14ac:dyDescent="0.25">
      <c r="A25" s="37"/>
      <c r="B25" s="72"/>
      <c r="C25" s="15" t="s">
        <v>39</v>
      </c>
      <c r="D25" s="16" t="s">
        <v>40</v>
      </c>
      <c r="E25" s="17">
        <v>800000</v>
      </c>
      <c r="F25" s="17">
        <v>800000</v>
      </c>
      <c r="G25" s="43"/>
    </row>
    <row r="26" spans="1:8" ht="60" x14ac:dyDescent="0.25">
      <c r="A26" s="37"/>
      <c r="B26" s="74"/>
      <c r="C26" s="15" t="s">
        <v>41</v>
      </c>
      <c r="D26" s="16" t="s">
        <v>42</v>
      </c>
      <c r="E26" s="17">
        <v>4739042</v>
      </c>
      <c r="F26" s="17"/>
      <c r="G26" s="45">
        <v>4739042</v>
      </c>
    </row>
    <row r="27" spans="1:8" ht="30" customHeight="1" x14ac:dyDescent="0.25">
      <c r="A27" s="46" t="s">
        <v>43</v>
      </c>
      <c r="B27" s="9"/>
      <c r="C27" s="9" t="s">
        <v>4</v>
      </c>
      <c r="D27" s="10" t="s">
        <v>44</v>
      </c>
      <c r="E27" s="11">
        <f>SUM(E28)</f>
        <v>3138830</v>
      </c>
      <c r="F27" s="11">
        <f>SUM(F28)</f>
        <v>338830</v>
      </c>
      <c r="G27" s="42">
        <f>SUM(G28)</f>
        <v>2800000</v>
      </c>
      <c r="H27" s="3"/>
    </row>
    <row r="28" spans="1:8" ht="28.5" x14ac:dyDescent="0.25">
      <c r="A28" s="35"/>
      <c r="B28" s="12" t="s">
        <v>45</v>
      </c>
      <c r="C28" s="12" t="s">
        <v>4</v>
      </c>
      <c r="D28" s="13" t="s">
        <v>46</v>
      </c>
      <c r="E28" s="14">
        <f>SUM(E29:E34)</f>
        <v>3138830</v>
      </c>
      <c r="F28" s="14">
        <f>SUM(F29:F33)</f>
        <v>338830</v>
      </c>
      <c r="G28" s="44">
        <f>SUM(G29:G34)</f>
        <v>2800000</v>
      </c>
    </row>
    <row r="29" spans="1:8" ht="30" x14ac:dyDescent="0.25">
      <c r="A29" s="37"/>
      <c r="B29" s="72"/>
      <c r="C29" s="15" t="s">
        <v>47</v>
      </c>
      <c r="D29" s="16" t="s">
        <v>48</v>
      </c>
      <c r="E29" s="17">
        <v>1100</v>
      </c>
      <c r="F29" s="17">
        <v>1100</v>
      </c>
      <c r="G29" s="43"/>
    </row>
    <row r="30" spans="1:8" ht="30" x14ac:dyDescent="0.25">
      <c r="A30" s="37"/>
      <c r="B30" s="73"/>
      <c r="C30" s="15" t="s">
        <v>49</v>
      </c>
      <c r="D30" s="16" t="s">
        <v>50</v>
      </c>
      <c r="E30" s="17">
        <v>75700</v>
      </c>
      <c r="F30" s="17">
        <v>75700</v>
      </c>
      <c r="G30" s="43"/>
    </row>
    <row r="31" spans="1:8" ht="75" x14ac:dyDescent="0.25">
      <c r="A31" s="37"/>
      <c r="B31" s="73"/>
      <c r="C31" s="15" t="s">
        <v>27</v>
      </c>
      <c r="D31" s="16" t="s">
        <v>28</v>
      </c>
      <c r="E31" s="17">
        <v>153600</v>
      </c>
      <c r="F31" s="17">
        <v>153600</v>
      </c>
      <c r="G31" s="43"/>
    </row>
    <row r="32" spans="1:8" ht="60" x14ac:dyDescent="0.25">
      <c r="A32" s="37"/>
      <c r="B32" s="73"/>
      <c r="C32" s="15" t="s">
        <v>9</v>
      </c>
      <c r="D32" s="16" t="s">
        <v>10</v>
      </c>
      <c r="E32" s="17">
        <v>46180</v>
      </c>
      <c r="F32" s="17">
        <v>46180</v>
      </c>
      <c r="G32" s="43"/>
    </row>
    <row r="33" spans="1:7" ht="45" x14ac:dyDescent="0.25">
      <c r="A33" s="37"/>
      <c r="B33" s="73"/>
      <c r="C33" s="15" t="s">
        <v>51</v>
      </c>
      <c r="D33" s="16" t="s">
        <v>52</v>
      </c>
      <c r="E33" s="17">
        <v>62250</v>
      </c>
      <c r="F33" s="17">
        <v>62250</v>
      </c>
      <c r="G33" s="43"/>
    </row>
    <row r="34" spans="1:7" ht="30" x14ac:dyDescent="0.25">
      <c r="A34" s="37"/>
      <c r="B34" s="74"/>
      <c r="C34" s="15" t="s">
        <v>53</v>
      </c>
      <c r="D34" s="16" t="s">
        <v>54</v>
      </c>
      <c r="E34" s="17">
        <v>2800000</v>
      </c>
      <c r="F34" s="17"/>
      <c r="G34" s="45">
        <v>2800000</v>
      </c>
    </row>
    <row r="35" spans="1:7" x14ac:dyDescent="0.25">
      <c r="A35" s="46" t="s">
        <v>55</v>
      </c>
      <c r="B35" s="9"/>
      <c r="C35" s="9" t="s">
        <v>4</v>
      </c>
      <c r="D35" s="10" t="s">
        <v>56</v>
      </c>
      <c r="E35" s="11">
        <f>SUM(E36+E38+E40)</f>
        <v>899366</v>
      </c>
      <c r="F35" s="11">
        <f>SUM(F36+F38+F40)</f>
        <v>899366</v>
      </c>
      <c r="G35" s="39"/>
    </row>
    <row r="36" spans="1:7" ht="28.5" x14ac:dyDescent="0.25">
      <c r="A36" s="35"/>
      <c r="B36" s="12" t="s">
        <v>57</v>
      </c>
      <c r="C36" s="12" t="s">
        <v>4</v>
      </c>
      <c r="D36" s="13" t="s">
        <v>58</v>
      </c>
      <c r="E36" s="14">
        <f>SUM(E37)</f>
        <v>165872</v>
      </c>
      <c r="F36" s="14">
        <f t="shared" ref="F36" si="3">SUM(F37)</f>
        <v>165872</v>
      </c>
      <c r="G36" s="40"/>
    </row>
    <row r="37" spans="1:7" ht="60" x14ac:dyDescent="0.25">
      <c r="A37" s="37"/>
      <c r="B37" s="15"/>
      <c r="C37" s="15" t="s">
        <v>9</v>
      </c>
      <c r="D37" s="16" t="s">
        <v>10</v>
      </c>
      <c r="E37" s="17">
        <v>165872</v>
      </c>
      <c r="F37" s="17">
        <v>165872</v>
      </c>
      <c r="G37" s="43"/>
    </row>
    <row r="38" spans="1:7" x14ac:dyDescent="0.25">
      <c r="A38" s="35"/>
      <c r="B38" s="12" t="s">
        <v>59</v>
      </c>
      <c r="C38" s="12" t="s">
        <v>4</v>
      </c>
      <c r="D38" s="13" t="s">
        <v>60</v>
      </c>
      <c r="E38" s="14">
        <f t="shared" ref="E38:F38" si="4">SUM(E39)</f>
        <v>403494</v>
      </c>
      <c r="F38" s="14">
        <f t="shared" si="4"/>
        <v>403494</v>
      </c>
      <c r="G38" s="40"/>
    </row>
    <row r="39" spans="1:7" ht="60" x14ac:dyDescent="0.25">
      <c r="A39" s="37"/>
      <c r="B39" s="15"/>
      <c r="C39" s="15" t="s">
        <v>9</v>
      </c>
      <c r="D39" s="16" t="s">
        <v>10</v>
      </c>
      <c r="E39" s="17">
        <v>403494</v>
      </c>
      <c r="F39" s="17">
        <v>403494</v>
      </c>
      <c r="G39" s="43"/>
    </row>
    <row r="40" spans="1:7" x14ac:dyDescent="0.25">
      <c r="A40" s="35"/>
      <c r="B40" s="12" t="s">
        <v>61</v>
      </c>
      <c r="C40" s="12" t="s">
        <v>4</v>
      </c>
      <c r="D40" s="13" t="s">
        <v>62</v>
      </c>
      <c r="E40" s="14">
        <f t="shared" ref="E40:F40" si="5">SUM(E41)</f>
        <v>330000</v>
      </c>
      <c r="F40" s="14">
        <f t="shared" si="5"/>
        <v>330000</v>
      </c>
      <c r="G40" s="40"/>
    </row>
    <row r="41" spans="1:7" x14ac:dyDescent="0.25">
      <c r="A41" s="37"/>
      <c r="B41" s="15"/>
      <c r="C41" s="15" t="s">
        <v>63</v>
      </c>
      <c r="D41" s="16" t="s">
        <v>64</v>
      </c>
      <c r="E41" s="17">
        <v>330000</v>
      </c>
      <c r="F41" s="17">
        <v>330000</v>
      </c>
      <c r="G41" s="43"/>
    </row>
    <row r="42" spans="1:7" x14ac:dyDescent="0.25">
      <c r="A42" s="47" t="s">
        <v>65</v>
      </c>
      <c r="B42" s="21"/>
      <c r="C42" s="21" t="s">
        <v>4</v>
      </c>
      <c r="D42" s="22" t="s">
        <v>66</v>
      </c>
      <c r="E42" s="23">
        <f>SUM(E43+E45+E47+E50)</f>
        <v>217806</v>
      </c>
      <c r="F42" s="23">
        <f>SUM(F43+F45+F47+F50)</f>
        <v>217806</v>
      </c>
      <c r="G42" s="48"/>
    </row>
    <row r="43" spans="1:7" x14ac:dyDescent="0.25">
      <c r="A43" s="49"/>
      <c r="B43" s="21" t="s">
        <v>67</v>
      </c>
      <c r="C43" s="21" t="s">
        <v>4</v>
      </c>
      <c r="D43" s="22" t="s">
        <v>68</v>
      </c>
      <c r="E43" s="23">
        <f t="shared" ref="E43:F43" si="6">SUM(E44)</f>
        <v>684</v>
      </c>
      <c r="F43" s="23">
        <f t="shared" si="6"/>
        <v>684</v>
      </c>
      <c r="G43" s="48"/>
    </row>
    <row r="44" spans="1:7" ht="60" x14ac:dyDescent="0.25">
      <c r="A44" s="50"/>
      <c r="B44" s="24"/>
      <c r="C44" s="24" t="s">
        <v>9</v>
      </c>
      <c r="D44" s="25" t="s">
        <v>10</v>
      </c>
      <c r="E44" s="26">
        <v>684</v>
      </c>
      <c r="F44" s="26">
        <v>684</v>
      </c>
      <c r="G44" s="51"/>
    </row>
    <row r="45" spans="1:7" x14ac:dyDescent="0.25">
      <c r="A45" s="49"/>
      <c r="B45" s="21" t="s">
        <v>69</v>
      </c>
      <c r="C45" s="21" t="s">
        <v>4</v>
      </c>
      <c r="D45" s="22" t="s">
        <v>70</v>
      </c>
      <c r="E45" s="23">
        <f>SUM(E46:E46)</f>
        <v>143536</v>
      </c>
      <c r="F45" s="23">
        <f>SUM(F46:F46)</f>
        <v>143536</v>
      </c>
      <c r="G45" s="48"/>
    </row>
    <row r="46" spans="1:7" x14ac:dyDescent="0.25">
      <c r="A46" s="50"/>
      <c r="B46" s="27"/>
      <c r="C46" s="24" t="s">
        <v>31</v>
      </c>
      <c r="D46" s="25" t="s">
        <v>32</v>
      </c>
      <c r="E46" s="26">
        <v>143536</v>
      </c>
      <c r="F46" s="26">
        <v>143536</v>
      </c>
      <c r="G46" s="51"/>
    </row>
    <row r="47" spans="1:7" x14ac:dyDescent="0.25">
      <c r="A47" s="49"/>
      <c r="B47" s="21" t="s">
        <v>73</v>
      </c>
      <c r="C47" s="21" t="s">
        <v>4</v>
      </c>
      <c r="D47" s="22" t="s">
        <v>74</v>
      </c>
      <c r="E47" s="23">
        <f>SUM(E48:E49)</f>
        <v>30000</v>
      </c>
      <c r="F47" s="23">
        <f>SUM(F48:F49)</f>
        <v>30000</v>
      </c>
      <c r="G47" s="48"/>
    </row>
    <row r="48" spans="1:7" ht="60" x14ac:dyDescent="0.25">
      <c r="A48" s="50"/>
      <c r="B48" s="71"/>
      <c r="C48" s="24" t="s">
        <v>9</v>
      </c>
      <c r="D48" s="25" t="s">
        <v>10</v>
      </c>
      <c r="E48" s="26">
        <v>16000</v>
      </c>
      <c r="F48" s="26">
        <v>16000</v>
      </c>
      <c r="G48" s="51"/>
    </row>
    <row r="49" spans="1:7" ht="60" x14ac:dyDescent="0.25">
      <c r="A49" s="50"/>
      <c r="B49" s="70"/>
      <c r="C49" s="24" t="s">
        <v>75</v>
      </c>
      <c r="D49" s="25" t="s">
        <v>76</v>
      </c>
      <c r="E49" s="26">
        <v>14000</v>
      </c>
      <c r="F49" s="26">
        <v>14000</v>
      </c>
      <c r="G49" s="51"/>
    </row>
    <row r="50" spans="1:7" x14ac:dyDescent="0.25">
      <c r="A50" s="50"/>
      <c r="B50" s="21" t="s">
        <v>197</v>
      </c>
      <c r="C50" s="24"/>
      <c r="D50" s="22" t="s">
        <v>62</v>
      </c>
      <c r="E50" s="23">
        <f t="shared" ref="E50:F50" si="7">SUM(E51:E53)</f>
        <v>43586</v>
      </c>
      <c r="F50" s="23">
        <f t="shared" si="7"/>
        <v>43586</v>
      </c>
      <c r="G50" s="51"/>
    </row>
    <row r="51" spans="1:7" x14ac:dyDescent="0.25">
      <c r="A51" s="50"/>
      <c r="B51" s="68"/>
      <c r="C51" s="24" t="s">
        <v>71</v>
      </c>
      <c r="D51" s="25" t="s">
        <v>72</v>
      </c>
      <c r="E51" s="26">
        <v>3300</v>
      </c>
      <c r="F51" s="26">
        <v>3300</v>
      </c>
      <c r="G51" s="51"/>
    </row>
    <row r="52" spans="1:7" x14ac:dyDescent="0.25">
      <c r="A52" s="50"/>
      <c r="B52" s="69"/>
      <c r="C52" s="24" t="s">
        <v>29</v>
      </c>
      <c r="D52" s="25" t="s">
        <v>30</v>
      </c>
      <c r="E52" s="26">
        <v>3000</v>
      </c>
      <c r="F52" s="26">
        <v>3000</v>
      </c>
      <c r="G52" s="51"/>
    </row>
    <row r="53" spans="1:7" x14ac:dyDescent="0.25">
      <c r="A53" s="50"/>
      <c r="B53" s="70"/>
      <c r="C53" s="24" t="s">
        <v>31</v>
      </c>
      <c r="D53" s="25" t="s">
        <v>32</v>
      </c>
      <c r="E53" s="26">
        <v>37286</v>
      </c>
      <c r="F53" s="26">
        <v>37286</v>
      </c>
      <c r="G53" s="51"/>
    </row>
    <row r="54" spans="1:7" ht="30" customHeight="1" x14ac:dyDescent="0.25">
      <c r="A54" s="33" t="s">
        <v>77</v>
      </c>
      <c r="B54" s="9"/>
      <c r="C54" s="9" t="s">
        <v>4</v>
      </c>
      <c r="D54" s="10" t="s">
        <v>78</v>
      </c>
      <c r="E54" s="11">
        <f>SUM(E55)</f>
        <v>4118210</v>
      </c>
      <c r="F54" s="11">
        <f>SUM(F55)</f>
        <v>4118210</v>
      </c>
      <c r="G54" s="39"/>
    </row>
    <row r="55" spans="1:7" ht="28.5" x14ac:dyDescent="0.25">
      <c r="A55" s="35"/>
      <c r="B55" s="12" t="s">
        <v>79</v>
      </c>
      <c r="C55" s="12" t="s">
        <v>4</v>
      </c>
      <c r="D55" s="13" t="s">
        <v>80</v>
      </c>
      <c r="E55" s="14">
        <f>SUM(E56:E57)</f>
        <v>4118210</v>
      </c>
      <c r="F55" s="14">
        <f>SUM(F56:F57)</f>
        <v>4118210</v>
      </c>
      <c r="G55" s="40"/>
    </row>
    <row r="56" spans="1:7" ht="60" x14ac:dyDescent="0.25">
      <c r="A56" s="37"/>
      <c r="B56" s="15"/>
      <c r="C56" s="15" t="s">
        <v>9</v>
      </c>
      <c r="D56" s="16" t="s">
        <v>10</v>
      </c>
      <c r="E56" s="17">
        <v>4117410</v>
      </c>
      <c r="F56" s="17">
        <v>4117410</v>
      </c>
      <c r="G56" s="43"/>
    </row>
    <row r="57" spans="1:7" ht="45" x14ac:dyDescent="0.25">
      <c r="A57" s="37"/>
      <c r="B57" s="15"/>
      <c r="C57" s="15" t="s">
        <v>51</v>
      </c>
      <c r="D57" s="16" t="s">
        <v>52</v>
      </c>
      <c r="E57" s="17">
        <v>800</v>
      </c>
      <c r="F57" s="17">
        <v>800</v>
      </c>
      <c r="G57" s="43"/>
    </row>
    <row r="58" spans="1:7" ht="30" customHeight="1" x14ac:dyDescent="0.25">
      <c r="A58" s="33" t="s">
        <v>81</v>
      </c>
      <c r="B58" s="9"/>
      <c r="C58" s="9" t="s">
        <v>4</v>
      </c>
      <c r="D58" s="10" t="s">
        <v>82</v>
      </c>
      <c r="E58" s="11">
        <f t="shared" ref="E58" si="8">SUM(E59)</f>
        <v>132000</v>
      </c>
      <c r="F58" s="11">
        <f>SUM(F59)</f>
        <v>132000</v>
      </c>
      <c r="G58" s="39"/>
    </row>
    <row r="59" spans="1:7" x14ac:dyDescent="0.25">
      <c r="A59" s="35"/>
      <c r="B59" s="12" t="s">
        <v>83</v>
      </c>
      <c r="C59" s="12" t="s">
        <v>4</v>
      </c>
      <c r="D59" s="13" t="s">
        <v>84</v>
      </c>
      <c r="E59" s="14">
        <f t="shared" ref="E59" si="9">SUM(E60)</f>
        <v>132000</v>
      </c>
      <c r="F59" s="14">
        <f>SUM(F60)</f>
        <v>132000</v>
      </c>
      <c r="G59" s="40"/>
    </row>
    <row r="60" spans="1:7" ht="60" x14ac:dyDescent="0.25">
      <c r="A60" s="37"/>
      <c r="B60" s="15"/>
      <c r="C60" s="15" t="s">
        <v>9</v>
      </c>
      <c r="D60" s="16" t="s">
        <v>10</v>
      </c>
      <c r="E60" s="17">
        <v>132000</v>
      </c>
      <c r="F60" s="17">
        <v>132000</v>
      </c>
      <c r="G60" s="43"/>
    </row>
    <row r="61" spans="1:7" ht="71.25" x14ac:dyDescent="0.25">
      <c r="A61" s="33" t="s">
        <v>85</v>
      </c>
      <c r="B61" s="9"/>
      <c r="C61" s="9" t="s">
        <v>4</v>
      </c>
      <c r="D61" s="10" t="s">
        <v>86</v>
      </c>
      <c r="E61" s="11">
        <f>SUM(E62+E69)</f>
        <v>7948361</v>
      </c>
      <c r="F61" s="11">
        <f>SUM(F62+F69)</f>
        <v>7948361</v>
      </c>
      <c r="G61" s="39"/>
    </row>
    <row r="62" spans="1:7" ht="57" x14ac:dyDescent="0.25">
      <c r="A62" s="35"/>
      <c r="B62" s="12" t="s">
        <v>87</v>
      </c>
      <c r="C62" s="12" t="s">
        <v>4</v>
      </c>
      <c r="D62" s="13" t="s">
        <v>88</v>
      </c>
      <c r="E62" s="14">
        <f>SUM(E63:E68)</f>
        <v>894476</v>
      </c>
      <c r="F62" s="14">
        <f>SUM(F63:F68)</f>
        <v>894476</v>
      </c>
      <c r="G62" s="40"/>
    </row>
    <row r="63" spans="1:7" x14ac:dyDescent="0.25">
      <c r="A63" s="37"/>
      <c r="B63" s="15"/>
      <c r="C63" s="15" t="s">
        <v>89</v>
      </c>
      <c r="D63" s="16" t="s">
        <v>90</v>
      </c>
      <c r="E63" s="17">
        <v>450000</v>
      </c>
      <c r="F63" s="17">
        <v>450000</v>
      </c>
      <c r="G63" s="43"/>
    </row>
    <row r="64" spans="1:7" ht="45" x14ac:dyDescent="0.25">
      <c r="A64" s="37"/>
      <c r="B64" s="15"/>
      <c r="C64" s="15" t="s">
        <v>91</v>
      </c>
      <c r="D64" s="16" t="s">
        <v>92</v>
      </c>
      <c r="E64" s="17">
        <v>372676</v>
      </c>
      <c r="F64" s="17">
        <v>372676</v>
      </c>
      <c r="G64" s="43"/>
    </row>
    <row r="65" spans="1:7" ht="30" x14ac:dyDescent="0.25">
      <c r="A65" s="37"/>
      <c r="B65" s="15"/>
      <c r="C65" s="15" t="s">
        <v>93</v>
      </c>
      <c r="D65" s="16" t="s">
        <v>94</v>
      </c>
      <c r="E65" s="17">
        <v>5000</v>
      </c>
      <c r="F65" s="17">
        <v>5000</v>
      </c>
      <c r="G65" s="38"/>
    </row>
    <row r="66" spans="1:7" ht="30" x14ac:dyDescent="0.25">
      <c r="A66" s="37"/>
      <c r="B66" s="15"/>
      <c r="C66" s="15" t="s">
        <v>95</v>
      </c>
      <c r="D66" s="16" t="s">
        <v>96</v>
      </c>
      <c r="E66" s="17">
        <v>4000</v>
      </c>
      <c r="F66" s="17">
        <v>4000</v>
      </c>
      <c r="G66" s="43"/>
    </row>
    <row r="67" spans="1:7" x14ac:dyDescent="0.25">
      <c r="A67" s="37"/>
      <c r="B67" s="15"/>
      <c r="C67" s="15" t="s">
        <v>97</v>
      </c>
      <c r="D67" s="16" t="s">
        <v>98</v>
      </c>
      <c r="E67" s="17">
        <v>60000</v>
      </c>
      <c r="F67" s="17">
        <v>60000</v>
      </c>
      <c r="G67" s="43"/>
    </row>
    <row r="68" spans="1:7" x14ac:dyDescent="0.25">
      <c r="A68" s="37"/>
      <c r="B68" s="15"/>
      <c r="C68" s="15" t="s">
        <v>71</v>
      </c>
      <c r="D68" s="16" t="s">
        <v>72</v>
      </c>
      <c r="E68" s="17">
        <v>2800</v>
      </c>
      <c r="F68" s="17">
        <v>2800</v>
      </c>
      <c r="G68" s="43"/>
    </row>
    <row r="69" spans="1:7" ht="42.75" x14ac:dyDescent="0.25">
      <c r="A69" s="35"/>
      <c r="B69" s="12" t="s">
        <v>99</v>
      </c>
      <c r="C69" s="12" t="s">
        <v>4</v>
      </c>
      <c r="D69" s="13" t="s">
        <v>100</v>
      </c>
      <c r="E69" s="14">
        <f>SUM(E70:E71)</f>
        <v>7053885</v>
      </c>
      <c r="F69" s="14">
        <f>SUM(F70:F71)</f>
        <v>7053885</v>
      </c>
      <c r="G69" s="40"/>
    </row>
    <row r="70" spans="1:7" ht="30" x14ac:dyDescent="0.25">
      <c r="A70" s="37"/>
      <c r="B70" s="15"/>
      <c r="C70" s="15" t="s">
        <v>101</v>
      </c>
      <c r="D70" s="16" t="s">
        <v>102</v>
      </c>
      <c r="E70" s="17">
        <v>6766453</v>
      </c>
      <c r="F70" s="17">
        <v>6766453</v>
      </c>
      <c r="G70" s="43"/>
    </row>
    <row r="71" spans="1:7" x14ac:dyDescent="0.25">
      <c r="A71" s="37"/>
      <c r="B71" s="15"/>
      <c r="C71" s="15" t="s">
        <v>103</v>
      </c>
      <c r="D71" s="16" t="s">
        <v>104</v>
      </c>
      <c r="E71" s="17">
        <v>287432</v>
      </c>
      <c r="F71" s="17">
        <v>287432</v>
      </c>
      <c r="G71" s="43"/>
    </row>
    <row r="72" spans="1:7" ht="30" customHeight="1" x14ac:dyDescent="0.25">
      <c r="A72" s="33" t="s">
        <v>105</v>
      </c>
      <c r="B72" s="9"/>
      <c r="C72" s="9" t="s">
        <v>4</v>
      </c>
      <c r="D72" s="10" t="s">
        <v>106</v>
      </c>
      <c r="E72" s="11">
        <f>SUM(E73+E75+E77)</f>
        <v>36454683</v>
      </c>
      <c r="F72" s="11">
        <f>SUM(F73+F75+F77)</f>
        <v>36454683</v>
      </c>
      <c r="G72" s="42">
        <f>SUM(G73+G75+G77)</f>
        <v>0</v>
      </c>
    </row>
    <row r="73" spans="1:7" ht="42.75" x14ac:dyDescent="0.25">
      <c r="A73" s="35"/>
      <c r="B73" s="12" t="s">
        <v>107</v>
      </c>
      <c r="C73" s="12" t="s">
        <v>4</v>
      </c>
      <c r="D73" s="13" t="s">
        <v>108</v>
      </c>
      <c r="E73" s="14">
        <f>SUM(E74)</f>
        <v>17081751</v>
      </c>
      <c r="F73" s="14">
        <f>SUM(F74)</f>
        <v>17081751</v>
      </c>
      <c r="G73" s="40"/>
    </row>
    <row r="74" spans="1:7" x14ac:dyDescent="0.25">
      <c r="A74" s="37"/>
      <c r="B74" s="15"/>
      <c r="C74" s="15" t="s">
        <v>109</v>
      </c>
      <c r="D74" s="16" t="s">
        <v>110</v>
      </c>
      <c r="E74" s="17">
        <v>17081751</v>
      </c>
      <c r="F74" s="17">
        <v>17081751</v>
      </c>
      <c r="G74" s="43"/>
    </row>
    <row r="75" spans="1:7" ht="28.5" x14ac:dyDescent="0.25">
      <c r="A75" s="35"/>
      <c r="B75" s="12" t="s">
        <v>111</v>
      </c>
      <c r="C75" s="12" t="s">
        <v>4</v>
      </c>
      <c r="D75" s="13" t="s">
        <v>112</v>
      </c>
      <c r="E75" s="14">
        <f t="shared" ref="E75" si="10">SUM(E76)</f>
        <v>14507916</v>
      </c>
      <c r="F75" s="14">
        <f>SUM(F76)</f>
        <v>14507916</v>
      </c>
      <c r="G75" s="40"/>
    </row>
    <row r="76" spans="1:7" x14ac:dyDescent="0.25">
      <c r="A76" s="37"/>
      <c r="B76" s="15"/>
      <c r="C76" s="15" t="s">
        <v>109</v>
      </c>
      <c r="D76" s="16" t="s">
        <v>110</v>
      </c>
      <c r="E76" s="17">
        <v>14507916</v>
      </c>
      <c r="F76" s="17">
        <v>14507916</v>
      </c>
      <c r="G76" s="43"/>
    </row>
    <row r="77" spans="1:7" ht="28.5" x14ac:dyDescent="0.25">
      <c r="A77" s="35"/>
      <c r="B77" s="12" t="s">
        <v>113</v>
      </c>
      <c r="C77" s="12" t="s">
        <v>4</v>
      </c>
      <c r="D77" s="13" t="s">
        <v>114</v>
      </c>
      <c r="E77" s="14">
        <f>SUM(E78)</f>
        <v>4865016</v>
      </c>
      <c r="F77" s="14">
        <f>SUM(F78)</f>
        <v>4865016</v>
      </c>
      <c r="G77" s="40"/>
    </row>
    <row r="78" spans="1:7" x14ac:dyDescent="0.25">
      <c r="A78" s="52"/>
      <c r="B78" s="15"/>
      <c r="C78" s="15" t="s">
        <v>109</v>
      </c>
      <c r="D78" s="16" t="s">
        <v>110</v>
      </c>
      <c r="E78" s="17">
        <v>4865016</v>
      </c>
      <c r="F78" s="17">
        <v>4865016</v>
      </c>
      <c r="G78" s="43"/>
    </row>
    <row r="79" spans="1:7" ht="30" customHeight="1" x14ac:dyDescent="0.25">
      <c r="A79" s="33" t="s">
        <v>115</v>
      </c>
      <c r="B79" s="9"/>
      <c r="C79" s="9" t="s">
        <v>4</v>
      </c>
      <c r="D79" s="10" t="s">
        <v>116</v>
      </c>
      <c r="E79" s="11">
        <f>SUM(E80+E86+E90+E96)</f>
        <v>1087708</v>
      </c>
      <c r="F79" s="11">
        <f>SUM(F80+F86+F90+F96)</f>
        <v>1087708</v>
      </c>
      <c r="G79" s="42">
        <v>0</v>
      </c>
    </row>
    <row r="80" spans="1:7" x14ac:dyDescent="0.25">
      <c r="A80" s="35"/>
      <c r="B80" s="12" t="s">
        <v>117</v>
      </c>
      <c r="C80" s="12" t="s">
        <v>4</v>
      </c>
      <c r="D80" s="13" t="s">
        <v>118</v>
      </c>
      <c r="E80" s="14">
        <f>SUM(E81:E85)</f>
        <v>15764</v>
      </c>
      <c r="F80" s="14">
        <f>SUM(F81:F85)</f>
        <v>15764</v>
      </c>
      <c r="G80" s="40"/>
    </row>
    <row r="81" spans="1:7" ht="45" x14ac:dyDescent="0.25">
      <c r="A81" s="37"/>
      <c r="B81" s="15"/>
      <c r="C81" s="15" t="s">
        <v>119</v>
      </c>
      <c r="D81" s="16" t="s">
        <v>120</v>
      </c>
      <c r="E81" s="17">
        <v>450</v>
      </c>
      <c r="F81" s="17">
        <v>450</v>
      </c>
      <c r="G81" s="43"/>
    </row>
    <row r="82" spans="1:7" x14ac:dyDescent="0.25">
      <c r="A82" s="37"/>
      <c r="B82" s="15"/>
      <c r="C82" s="15" t="s">
        <v>71</v>
      </c>
      <c r="D82" s="16" t="s">
        <v>72</v>
      </c>
      <c r="E82" s="17">
        <v>107</v>
      </c>
      <c r="F82" s="17">
        <v>107</v>
      </c>
      <c r="G82" s="43"/>
    </row>
    <row r="83" spans="1:7" ht="75" x14ac:dyDescent="0.25">
      <c r="A83" s="37"/>
      <c r="B83" s="15"/>
      <c r="C83" s="15" t="s">
        <v>27</v>
      </c>
      <c r="D83" s="16" t="s">
        <v>28</v>
      </c>
      <c r="E83" s="17">
        <v>13835</v>
      </c>
      <c r="F83" s="17">
        <v>13835</v>
      </c>
      <c r="G83" s="43"/>
    </row>
    <row r="84" spans="1:7" x14ac:dyDescent="0.25">
      <c r="A84" s="37"/>
      <c r="B84" s="15"/>
      <c r="C84" s="15" t="s">
        <v>63</v>
      </c>
      <c r="D84" s="16" t="s">
        <v>64</v>
      </c>
      <c r="E84" s="17">
        <v>372</v>
      </c>
      <c r="F84" s="17">
        <v>372</v>
      </c>
      <c r="G84" s="43"/>
    </row>
    <row r="85" spans="1:7" x14ac:dyDescent="0.25">
      <c r="A85" s="37"/>
      <c r="B85" s="15"/>
      <c r="C85" s="15" t="s">
        <v>31</v>
      </c>
      <c r="D85" s="16" t="s">
        <v>32</v>
      </c>
      <c r="E85" s="17">
        <v>1000</v>
      </c>
      <c r="F85" s="17">
        <v>1000</v>
      </c>
      <c r="G85" s="43"/>
    </row>
    <row r="86" spans="1:7" x14ac:dyDescent="0.25">
      <c r="A86" s="35"/>
      <c r="B86" s="12" t="s">
        <v>121</v>
      </c>
      <c r="C86" s="12" t="s">
        <v>4</v>
      </c>
      <c r="D86" s="13" t="s">
        <v>122</v>
      </c>
      <c r="E86" s="14">
        <f t="shared" ref="E86" si="11">SUM(E87:E89)</f>
        <v>53000</v>
      </c>
      <c r="F86" s="14">
        <f>SUM(F87:F89)</f>
        <v>53000</v>
      </c>
      <c r="G86" s="40"/>
    </row>
    <row r="87" spans="1:7" x14ac:dyDescent="0.25">
      <c r="A87" s="37"/>
      <c r="B87" s="15"/>
      <c r="C87" s="15" t="s">
        <v>71</v>
      </c>
      <c r="D87" s="16" t="s">
        <v>72</v>
      </c>
      <c r="E87" s="17">
        <v>700</v>
      </c>
      <c r="F87" s="17">
        <v>700</v>
      </c>
      <c r="G87" s="43"/>
    </row>
    <row r="88" spans="1:7" ht="75" x14ac:dyDescent="0.25">
      <c r="A88" s="37"/>
      <c r="B88" s="15"/>
      <c r="C88" s="15" t="s">
        <v>27</v>
      </c>
      <c r="D88" s="16" t="s">
        <v>28</v>
      </c>
      <c r="E88" s="17">
        <v>35600</v>
      </c>
      <c r="F88" s="17">
        <v>35600</v>
      </c>
      <c r="G88" s="43"/>
    </row>
    <row r="89" spans="1:7" x14ac:dyDescent="0.25">
      <c r="A89" s="37"/>
      <c r="B89" s="15"/>
      <c r="C89" s="15" t="s">
        <v>31</v>
      </c>
      <c r="D89" s="16" t="s">
        <v>32</v>
      </c>
      <c r="E89" s="17">
        <v>16700</v>
      </c>
      <c r="F89" s="17">
        <v>16700</v>
      </c>
      <c r="G89" s="43"/>
    </row>
    <row r="90" spans="1:7" x14ac:dyDescent="0.25">
      <c r="A90" s="35"/>
      <c r="B90" s="12" t="s">
        <v>123</v>
      </c>
      <c r="C90" s="12" t="s">
        <v>4</v>
      </c>
      <c r="D90" s="13" t="s">
        <v>124</v>
      </c>
      <c r="E90" s="14">
        <f>SUM(E91:E95)</f>
        <v>32714</v>
      </c>
      <c r="F90" s="14">
        <f>SUM(F91:F95)</f>
        <v>32714</v>
      </c>
      <c r="G90" s="44"/>
    </row>
    <row r="91" spans="1:7" ht="45" x14ac:dyDescent="0.25">
      <c r="A91" s="37"/>
      <c r="B91" s="15"/>
      <c r="C91" s="15" t="s">
        <v>119</v>
      </c>
      <c r="D91" s="16" t="s">
        <v>120</v>
      </c>
      <c r="E91" s="17">
        <v>200</v>
      </c>
      <c r="F91" s="17">
        <v>200</v>
      </c>
      <c r="G91" s="43"/>
    </row>
    <row r="92" spans="1:7" x14ac:dyDescent="0.25">
      <c r="A92" s="37"/>
      <c r="B92" s="15"/>
      <c r="C92" s="15" t="s">
        <v>71</v>
      </c>
      <c r="D92" s="16" t="s">
        <v>72</v>
      </c>
      <c r="E92" s="17">
        <v>18</v>
      </c>
      <c r="F92" s="17">
        <v>18</v>
      </c>
      <c r="G92" s="43"/>
    </row>
    <row r="93" spans="1:7" ht="75" x14ac:dyDescent="0.25">
      <c r="A93" s="37"/>
      <c r="B93" s="15"/>
      <c r="C93" s="15" t="s">
        <v>27</v>
      </c>
      <c r="D93" s="16" t="s">
        <v>28</v>
      </c>
      <c r="E93" s="17">
        <v>24026</v>
      </c>
      <c r="F93" s="17">
        <v>24026</v>
      </c>
      <c r="G93" s="43"/>
    </row>
    <row r="94" spans="1:7" x14ac:dyDescent="0.25">
      <c r="A94" s="37"/>
      <c r="B94" s="15"/>
      <c r="C94" s="15" t="s">
        <v>63</v>
      </c>
      <c r="D94" s="16" t="s">
        <v>64</v>
      </c>
      <c r="E94" s="17">
        <v>8170</v>
      </c>
      <c r="F94" s="17">
        <v>8170</v>
      </c>
      <c r="G94" s="43"/>
    </row>
    <row r="95" spans="1:7" x14ac:dyDescent="0.25">
      <c r="A95" s="37"/>
      <c r="B95" s="15"/>
      <c r="C95" s="15" t="s">
        <v>31</v>
      </c>
      <c r="D95" s="16" t="s">
        <v>32</v>
      </c>
      <c r="E95" s="17">
        <v>300</v>
      </c>
      <c r="F95" s="17">
        <v>300</v>
      </c>
      <c r="G95" s="43"/>
    </row>
    <row r="96" spans="1:7" x14ac:dyDescent="0.25">
      <c r="A96" s="35"/>
      <c r="B96" s="12" t="s">
        <v>125</v>
      </c>
      <c r="C96" s="12" t="s">
        <v>4</v>
      </c>
      <c r="D96" s="13" t="s">
        <v>62</v>
      </c>
      <c r="E96" s="14">
        <f>SUM(E97:E98)</f>
        <v>986230</v>
      </c>
      <c r="F96" s="14">
        <f>SUM(F97:F98)</f>
        <v>986230</v>
      </c>
      <c r="G96" s="40"/>
    </row>
    <row r="97" spans="1:7" ht="90" x14ac:dyDescent="0.25">
      <c r="A97" s="37"/>
      <c r="B97" s="15"/>
      <c r="C97" s="15" t="s">
        <v>126</v>
      </c>
      <c r="D97" s="16" t="s">
        <v>127</v>
      </c>
      <c r="E97" s="17">
        <v>978343</v>
      </c>
      <c r="F97" s="17">
        <v>978343</v>
      </c>
      <c r="G97" s="43"/>
    </row>
    <row r="98" spans="1:7" ht="90" x14ac:dyDescent="0.25">
      <c r="A98" s="37"/>
      <c r="B98" s="15"/>
      <c r="C98" s="15" t="s">
        <v>128</v>
      </c>
      <c r="D98" s="16" t="s">
        <v>129</v>
      </c>
      <c r="E98" s="17">
        <v>7887</v>
      </c>
      <c r="F98" s="17">
        <v>7887</v>
      </c>
      <c r="G98" s="43"/>
    </row>
    <row r="99" spans="1:7" ht="30" customHeight="1" x14ac:dyDescent="0.25">
      <c r="A99" s="33" t="s">
        <v>130</v>
      </c>
      <c r="B99" s="9"/>
      <c r="C99" s="9" t="s">
        <v>4</v>
      </c>
      <c r="D99" s="10" t="s">
        <v>131</v>
      </c>
      <c r="E99" s="11">
        <f>SUM(E100)</f>
        <v>1799670</v>
      </c>
      <c r="F99" s="11">
        <f>SUM(F100)</f>
        <v>1799670</v>
      </c>
      <c r="G99" s="42">
        <f>SUM(G100)</f>
        <v>0</v>
      </c>
    </row>
    <row r="100" spans="1:7" ht="57" x14ac:dyDescent="0.25">
      <c r="A100" s="35"/>
      <c r="B100" s="12" t="s">
        <v>132</v>
      </c>
      <c r="C100" s="12" t="s">
        <v>4</v>
      </c>
      <c r="D100" s="13" t="s">
        <v>133</v>
      </c>
      <c r="E100" s="14">
        <f>SUM(E101)</f>
        <v>1799670</v>
      </c>
      <c r="F100" s="14">
        <f>SUM(F101)</f>
        <v>1799670</v>
      </c>
      <c r="G100" s="40"/>
    </row>
    <row r="101" spans="1:7" ht="60" x14ac:dyDescent="0.25">
      <c r="A101" s="37"/>
      <c r="B101" s="15"/>
      <c r="C101" s="15" t="s">
        <v>9</v>
      </c>
      <c r="D101" s="16" t="s">
        <v>10</v>
      </c>
      <c r="E101" s="17">
        <v>1799670</v>
      </c>
      <c r="F101" s="17">
        <v>1799670</v>
      </c>
      <c r="G101" s="43"/>
    </row>
    <row r="102" spans="1:7" ht="30" customHeight="1" x14ac:dyDescent="0.25">
      <c r="A102" s="33" t="s">
        <v>134</v>
      </c>
      <c r="B102" s="9"/>
      <c r="C102" s="9" t="s">
        <v>4</v>
      </c>
      <c r="D102" s="10" t="s">
        <v>135</v>
      </c>
      <c r="E102" s="11">
        <f>SUM(E103+E107+E109+E111)</f>
        <v>4240219</v>
      </c>
      <c r="F102" s="11">
        <f>SUM(F103+F107+F109+F111)</f>
        <v>4240219</v>
      </c>
      <c r="G102" s="42">
        <f>SUM(G103+G107+G109+G111)</f>
        <v>0</v>
      </c>
    </row>
    <row r="103" spans="1:7" x14ac:dyDescent="0.25">
      <c r="A103" s="35"/>
      <c r="B103" s="12" t="s">
        <v>136</v>
      </c>
      <c r="C103" s="12" t="s">
        <v>4</v>
      </c>
      <c r="D103" s="13" t="s">
        <v>137</v>
      </c>
      <c r="E103" s="14">
        <f>SUM(E104:E106)</f>
        <v>3518514</v>
      </c>
      <c r="F103" s="14">
        <f>SUM(F104:F106)</f>
        <v>3518514</v>
      </c>
      <c r="G103" s="44"/>
    </row>
    <row r="104" spans="1:7" x14ac:dyDescent="0.25">
      <c r="A104" s="37"/>
      <c r="B104" s="15"/>
      <c r="C104" s="15" t="s">
        <v>63</v>
      </c>
      <c r="D104" s="16" t="s">
        <v>64</v>
      </c>
      <c r="E104" s="17">
        <v>2340150</v>
      </c>
      <c r="F104" s="17">
        <v>2340150</v>
      </c>
      <c r="G104" s="43"/>
    </row>
    <row r="105" spans="1:7" x14ac:dyDescent="0.25">
      <c r="A105" s="37"/>
      <c r="B105" s="15"/>
      <c r="C105" s="15" t="s">
        <v>31</v>
      </c>
      <c r="D105" s="16" t="s">
        <v>32</v>
      </c>
      <c r="E105" s="17">
        <v>600</v>
      </c>
      <c r="F105" s="17">
        <v>600</v>
      </c>
      <c r="G105" s="43"/>
    </row>
    <row r="106" spans="1:7" ht="30" x14ac:dyDescent="0.25">
      <c r="A106" s="37"/>
      <c r="B106" s="15"/>
      <c r="C106" s="15" t="s">
        <v>138</v>
      </c>
      <c r="D106" s="16" t="s">
        <v>139</v>
      </c>
      <c r="E106" s="17">
        <v>1177764</v>
      </c>
      <c r="F106" s="17">
        <v>1177764</v>
      </c>
      <c r="G106" s="43"/>
    </row>
    <row r="107" spans="1:7" x14ac:dyDescent="0.25">
      <c r="A107" s="35"/>
      <c r="B107" s="12" t="s">
        <v>140</v>
      </c>
      <c r="C107" s="12" t="s">
        <v>4</v>
      </c>
      <c r="D107" s="13" t="s">
        <v>141</v>
      </c>
      <c r="E107" s="14">
        <f>SUM(E108:E108)</f>
        <v>708885</v>
      </c>
      <c r="F107" s="14">
        <f>SUM(F108:F108)</f>
        <v>708885</v>
      </c>
      <c r="G107" s="40"/>
    </row>
    <row r="108" spans="1:7" ht="60" x14ac:dyDescent="0.25">
      <c r="A108" s="37"/>
      <c r="B108" s="15"/>
      <c r="C108" s="15" t="s">
        <v>9</v>
      </c>
      <c r="D108" s="16" t="s">
        <v>10</v>
      </c>
      <c r="E108" s="17">
        <v>708885</v>
      </c>
      <c r="F108" s="17">
        <v>708885</v>
      </c>
      <c r="G108" s="43"/>
    </row>
    <row r="109" spans="1:7" ht="42.75" x14ac:dyDescent="0.25">
      <c r="A109" s="35"/>
      <c r="B109" s="12" t="s">
        <v>142</v>
      </c>
      <c r="C109" s="12" t="s">
        <v>4</v>
      </c>
      <c r="D109" s="13" t="s">
        <v>143</v>
      </c>
      <c r="E109" s="14">
        <f>SUM(E110)</f>
        <v>12600</v>
      </c>
      <c r="F109" s="14">
        <f>SUM(F110)</f>
        <v>12600</v>
      </c>
      <c r="G109" s="40"/>
    </row>
    <row r="110" spans="1:7" ht="60" x14ac:dyDescent="0.25">
      <c r="A110" s="37"/>
      <c r="B110" s="15"/>
      <c r="C110" s="15" t="s">
        <v>9</v>
      </c>
      <c r="D110" s="16" t="s">
        <v>10</v>
      </c>
      <c r="E110" s="17">
        <v>12600</v>
      </c>
      <c r="F110" s="17">
        <v>12600</v>
      </c>
      <c r="G110" s="43"/>
    </row>
    <row r="111" spans="1:7" ht="28.5" x14ac:dyDescent="0.25">
      <c r="A111" s="35"/>
      <c r="B111" s="12" t="s">
        <v>144</v>
      </c>
      <c r="C111" s="12" t="s">
        <v>4</v>
      </c>
      <c r="D111" s="13" t="s">
        <v>145</v>
      </c>
      <c r="E111" s="14">
        <f>SUM(E112)</f>
        <v>220</v>
      </c>
      <c r="F111" s="14">
        <f>SUM(F112)</f>
        <v>220</v>
      </c>
      <c r="G111" s="40"/>
    </row>
    <row r="112" spans="1:7" x14ac:dyDescent="0.25">
      <c r="A112" s="37"/>
      <c r="B112" s="15"/>
      <c r="C112" s="15" t="s">
        <v>31</v>
      </c>
      <c r="D112" s="16" t="s">
        <v>32</v>
      </c>
      <c r="E112" s="17">
        <v>220</v>
      </c>
      <c r="F112" s="17">
        <v>220</v>
      </c>
      <c r="G112" s="43"/>
    </row>
    <row r="113" spans="1:7" ht="30" customHeight="1" x14ac:dyDescent="0.25">
      <c r="A113" s="33" t="s">
        <v>146</v>
      </c>
      <c r="B113" s="9"/>
      <c r="C113" s="9" t="s">
        <v>4</v>
      </c>
      <c r="D113" s="10" t="s">
        <v>147</v>
      </c>
      <c r="E113" s="11">
        <f>SUM(E114+E117+E119+E121)</f>
        <v>783630</v>
      </c>
      <c r="F113" s="11">
        <f>SUM(F114+F117+F119+F121)</f>
        <v>783630</v>
      </c>
      <c r="G113" s="39">
        <v>0</v>
      </c>
    </row>
    <row r="114" spans="1:7" ht="28.5" x14ac:dyDescent="0.25">
      <c r="A114" s="35"/>
      <c r="B114" s="12" t="s">
        <v>148</v>
      </c>
      <c r="C114" s="12" t="s">
        <v>4</v>
      </c>
      <c r="D114" s="13" t="s">
        <v>149</v>
      </c>
      <c r="E114" s="14">
        <f t="shared" ref="E114" si="12">SUM(E115:E116)</f>
        <v>260647</v>
      </c>
      <c r="F114" s="14">
        <f>SUM(F115:F116)</f>
        <v>260647</v>
      </c>
      <c r="G114" s="40"/>
    </row>
    <row r="115" spans="1:7" ht="60" x14ac:dyDescent="0.25">
      <c r="A115" s="37"/>
      <c r="B115" s="15"/>
      <c r="C115" s="15" t="s">
        <v>9</v>
      </c>
      <c r="D115" s="16" t="s">
        <v>10</v>
      </c>
      <c r="E115" s="17">
        <v>260460</v>
      </c>
      <c r="F115" s="17">
        <v>260460</v>
      </c>
      <c r="G115" s="43"/>
    </row>
    <row r="116" spans="1:7" ht="45" x14ac:dyDescent="0.25">
      <c r="A116" s="37"/>
      <c r="B116" s="15"/>
      <c r="C116" s="15" t="s">
        <v>51</v>
      </c>
      <c r="D116" s="16" t="s">
        <v>52</v>
      </c>
      <c r="E116" s="17">
        <v>187</v>
      </c>
      <c r="F116" s="17">
        <v>187</v>
      </c>
      <c r="G116" s="43"/>
    </row>
    <row r="117" spans="1:7" x14ac:dyDescent="0.25">
      <c r="A117" s="35"/>
      <c r="B117" s="12" t="s">
        <v>150</v>
      </c>
      <c r="C117" s="12" t="s">
        <v>4</v>
      </c>
      <c r="D117" s="13" t="s">
        <v>151</v>
      </c>
      <c r="E117" s="14">
        <f t="shared" ref="E117" si="13">SUM(E118)</f>
        <v>359083</v>
      </c>
      <c r="F117" s="14">
        <f>SUM(F118)</f>
        <v>359083</v>
      </c>
      <c r="G117" s="40"/>
    </row>
    <row r="118" spans="1:7" ht="60" x14ac:dyDescent="0.25">
      <c r="A118" s="37"/>
      <c r="B118" s="15"/>
      <c r="C118" s="15" t="s">
        <v>152</v>
      </c>
      <c r="D118" s="16" t="s">
        <v>153</v>
      </c>
      <c r="E118" s="17">
        <v>359083</v>
      </c>
      <c r="F118" s="17">
        <v>359083</v>
      </c>
      <c r="G118" s="43"/>
    </row>
    <row r="119" spans="1:7" ht="28.5" x14ac:dyDescent="0.25">
      <c r="A119" s="35"/>
      <c r="B119" s="12" t="s">
        <v>154</v>
      </c>
      <c r="C119" s="12" t="s">
        <v>4</v>
      </c>
      <c r="D119" s="13" t="s">
        <v>155</v>
      </c>
      <c r="E119" s="14">
        <f t="shared" ref="E119" si="14">SUM(E120)</f>
        <v>25000</v>
      </c>
      <c r="F119" s="14">
        <f>SUM(F120)</f>
        <v>25000</v>
      </c>
      <c r="G119" s="40"/>
    </row>
    <row r="120" spans="1:7" x14ac:dyDescent="0.25">
      <c r="A120" s="37"/>
      <c r="B120" s="15"/>
      <c r="C120" s="15" t="s">
        <v>31</v>
      </c>
      <c r="D120" s="16" t="s">
        <v>32</v>
      </c>
      <c r="E120" s="17">
        <v>25000</v>
      </c>
      <c r="F120" s="17">
        <v>25000</v>
      </c>
      <c r="G120" s="43"/>
    </row>
    <row r="121" spans="1:7" x14ac:dyDescent="0.25">
      <c r="A121" s="35"/>
      <c r="B121" s="12" t="s">
        <v>156</v>
      </c>
      <c r="C121" s="12" t="s">
        <v>4</v>
      </c>
      <c r="D121" s="13" t="s">
        <v>157</v>
      </c>
      <c r="E121" s="14">
        <f>SUM(E122:E125)</f>
        <v>138900</v>
      </c>
      <c r="F121" s="14">
        <f>SUM(F122:F125)</f>
        <v>138900</v>
      </c>
      <c r="G121" s="40"/>
    </row>
    <row r="122" spans="1:7" ht="30" x14ac:dyDescent="0.25">
      <c r="A122" s="37"/>
      <c r="B122" s="15"/>
      <c r="C122" s="15" t="s">
        <v>95</v>
      </c>
      <c r="D122" s="16" t="s">
        <v>96</v>
      </c>
      <c r="E122" s="17">
        <v>700</v>
      </c>
      <c r="F122" s="17">
        <v>700</v>
      </c>
      <c r="G122" s="43"/>
    </row>
    <row r="123" spans="1:7" x14ac:dyDescent="0.25">
      <c r="A123" s="37"/>
      <c r="B123" s="15"/>
      <c r="C123" s="15" t="s">
        <v>71</v>
      </c>
      <c r="D123" s="16" t="s">
        <v>72</v>
      </c>
      <c r="E123" s="17">
        <v>3000</v>
      </c>
      <c r="F123" s="17">
        <v>3000</v>
      </c>
      <c r="G123" s="43"/>
    </row>
    <row r="124" spans="1:7" ht="75" x14ac:dyDescent="0.25">
      <c r="A124" s="37"/>
      <c r="B124" s="15"/>
      <c r="C124" s="15" t="s">
        <v>27</v>
      </c>
      <c r="D124" s="16" t="s">
        <v>28</v>
      </c>
      <c r="E124" s="17">
        <v>20000</v>
      </c>
      <c r="F124" s="17">
        <v>20000</v>
      </c>
      <c r="G124" s="43"/>
    </row>
    <row r="125" spans="1:7" x14ac:dyDescent="0.25">
      <c r="A125" s="37"/>
      <c r="B125" s="15"/>
      <c r="C125" s="15" t="s">
        <v>31</v>
      </c>
      <c r="D125" s="16" t="s">
        <v>32</v>
      </c>
      <c r="E125" s="17">
        <v>115200</v>
      </c>
      <c r="F125" s="17">
        <v>115200</v>
      </c>
      <c r="G125" s="43"/>
    </row>
    <row r="126" spans="1:7" ht="30" customHeight="1" x14ac:dyDescent="0.25">
      <c r="A126" s="33" t="s">
        <v>158</v>
      </c>
      <c r="B126" s="9"/>
      <c r="C126" s="9" t="s">
        <v>4</v>
      </c>
      <c r="D126" s="10" t="s">
        <v>159</v>
      </c>
      <c r="E126" s="11">
        <f>SUM(E127+E134+E136)</f>
        <v>128280</v>
      </c>
      <c r="F126" s="11">
        <f>SUM(F127+F134+F136)</f>
        <v>128280</v>
      </c>
      <c r="G126" s="39">
        <v>0</v>
      </c>
    </row>
    <row r="127" spans="1:7" ht="28.5" x14ac:dyDescent="0.25">
      <c r="A127" s="35"/>
      <c r="B127" s="12" t="s">
        <v>160</v>
      </c>
      <c r="C127" s="12" t="s">
        <v>4</v>
      </c>
      <c r="D127" s="13" t="s">
        <v>161</v>
      </c>
      <c r="E127" s="14">
        <f t="shared" ref="E127" si="15">SUM(E128:E133)</f>
        <v>28123</v>
      </c>
      <c r="F127" s="14">
        <f>SUM(F128:F133)</f>
        <v>28123</v>
      </c>
      <c r="G127" s="40"/>
    </row>
    <row r="128" spans="1:7" ht="30" x14ac:dyDescent="0.25">
      <c r="A128" s="37"/>
      <c r="B128" s="15"/>
      <c r="C128" s="15" t="s">
        <v>25</v>
      </c>
      <c r="D128" s="16" t="s">
        <v>26</v>
      </c>
      <c r="E128" s="17">
        <v>123</v>
      </c>
      <c r="F128" s="17">
        <v>123</v>
      </c>
      <c r="G128" s="43"/>
    </row>
    <row r="129" spans="1:7" ht="75" x14ac:dyDescent="0.25">
      <c r="A129" s="37"/>
      <c r="B129" s="15"/>
      <c r="C129" s="15" t="s">
        <v>27</v>
      </c>
      <c r="D129" s="16" t="s">
        <v>28</v>
      </c>
      <c r="E129" s="17">
        <v>3000</v>
      </c>
      <c r="F129" s="17">
        <v>3000</v>
      </c>
      <c r="G129" s="43"/>
    </row>
    <row r="130" spans="1:7" x14ac:dyDescent="0.25">
      <c r="A130" s="37"/>
      <c r="B130" s="15"/>
      <c r="C130" s="15" t="s">
        <v>63</v>
      </c>
      <c r="D130" s="16" t="s">
        <v>64</v>
      </c>
      <c r="E130" s="17">
        <v>20000</v>
      </c>
      <c r="F130" s="17">
        <v>20000</v>
      </c>
      <c r="G130" s="43"/>
    </row>
    <row r="131" spans="1:7" x14ac:dyDescent="0.25">
      <c r="A131" s="37"/>
      <c r="B131" s="15"/>
      <c r="C131" s="15" t="s">
        <v>29</v>
      </c>
      <c r="D131" s="16" t="s">
        <v>30</v>
      </c>
      <c r="E131" s="17">
        <v>1000</v>
      </c>
      <c r="F131" s="17">
        <v>1000</v>
      </c>
      <c r="G131" s="43"/>
    </row>
    <row r="132" spans="1:7" ht="30" x14ac:dyDescent="0.25">
      <c r="A132" s="37"/>
      <c r="B132" s="15"/>
      <c r="C132" s="15" t="s">
        <v>162</v>
      </c>
      <c r="D132" s="16" t="s">
        <v>163</v>
      </c>
      <c r="E132" s="17">
        <v>0</v>
      </c>
      <c r="F132" s="17">
        <v>0</v>
      </c>
      <c r="G132" s="43"/>
    </row>
    <row r="133" spans="1:7" x14ac:dyDescent="0.25">
      <c r="A133" s="37"/>
      <c r="B133" s="15"/>
      <c r="C133" s="15" t="s">
        <v>31</v>
      </c>
      <c r="D133" s="16" t="s">
        <v>32</v>
      </c>
      <c r="E133" s="17">
        <v>4000</v>
      </c>
      <c r="F133" s="17">
        <v>4000</v>
      </c>
      <c r="G133" s="43"/>
    </row>
    <row r="134" spans="1:7" ht="42.75" x14ac:dyDescent="0.25">
      <c r="A134" s="35"/>
      <c r="B134" s="12" t="s">
        <v>164</v>
      </c>
      <c r="C134" s="12" t="s">
        <v>4</v>
      </c>
      <c r="D134" s="13" t="s">
        <v>165</v>
      </c>
      <c r="E134" s="14">
        <f t="shared" ref="E134" si="16">SUM(E135)</f>
        <v>157</v>
      </c>
      <c r="F134" s="14">
        <f>SUM(F135)</f>
        <v>157</v>
      </c>
      <c r="G134" s="40"/>
    </row>
    <row r="135" spans="1:7" x14ac:dyDescent="0.25">
      <c r="A135" s="37"/>
      <c r="B135" s="15"/>
      <c r="C135" s="15" t="s">
        <v>31</v>
      </c>
      <c r="D135" s="16" t="s">
        <v>32</v>
      </c>
      <c r="E135" s="17">
        <v>157</v>
      </c>
      <c r="F135" s="17">
        <v>157</v>
      </c>
      <c r="G135" s="43"/>
    </row>
    <row r="136" spans="1:7" x14ac:dyDescent="0.25">
      <c r="A136" s="35"/>
      <c r="B136" s="12" t="s">
        <v>166</v>
      </c>
      <c r="C136" s="12" t="s">
        <v>4</v>
      </c>
      <c r="D136" s="13" t="s">
        <v>167</v>
      </c>
      <c r="E136" s="14">
        <f t="shared" ref="E136" si="17">SUM(E137)</f>
        <v>100000</v>
      </c>
      <c r="F136" s="14">
        <f>SUM(F137)</f>
        <v>100000</v>
      </c>
      <c r="G136" s="40"/>
    </row>
    <row r="137" spans="1:7" x14ac:dyDescent="0.25">
      <c r="A137" s="37"/>
      <c r="B137" s="15"/>
      <c r="C137" s="15" t="s">
        <v>31</v>
      </c>
      <c r="D137" s="16" t="s">
        <v>32</v>
      </c>
      <c r="E137" s="17">
        <v>100000</v>
      </c>
      <c r="F137" s="17">
        <v>100000</v>
      </c>
      <c r="G137" s="43"/>
    </row>
    <row r="138" spans="1:7" ht="30" customHeight="1" x14ac:dyDescent="0.25">
      <c r="A138" s="33" t="s">
        <v>168</v>
      </c>
      <c r="B138" s="9"/>
      <c r="C138" s="9" t="s">
        <v>4</v>
      </c>
      <c r="D138" s="10" t="s">
        <v>169</v>
      </c>
      <c r="E138" s="11">
        <f>SUM(E139+E144)</f>
        <v>1886978</v>
      </c>
      <c r="F138" s="11">
        <f>SUM(F139+F144)</f>
        <v>1886978</v>
      </c>
      <c r="G138" s="39">
        <v>0</v>
      </c>
    </row>
    <row r="139" spans="1:7" x14ac:dyDescent="0.25">
      <c r="A139" s="35"/>
      <c r="B139" s="12" t="s">
        <v>170</v>
      </c>
      <c r="C139" s="12" t="s">
        <v>4</v>
      </c>
      <c r="D139" s="13" t="s">
        <v>171</v>
      </c>
      <c r="E139" s="14">
        <f>SUM(E140:E143)</f>
        <v>822481</v>
      </c>
      <c r="F139" s="14">
        <f>SUM(F140:F143)</f>
        <v>822481</v>
      </c>
      <c r="G139" s="40"/>
    </row>
    <row r="140" spans="1:7" hidden="1" x14ac:dyDescent="0.25">
      <c r="A140" s="37"/>
      <c r="B140" s="15"/>
      <c r="C140" s="15" t="s">
        <v>172</v>
      </c>
      <c r="D140" s="16" t="s">
        <v>173</v>
      </c>
      <c r="E140" s="17">
        <v>0</v>
      </c>
      <c r="F140" s="17">
        <v>0</v>
      </c>
      <c r="G140" s="43"/>
    </row>
    <row r="141" spans="1:7" ht="90" x14ac:dyDescent="0.25">
      <c r="A141" s="37"/>
      <c r="B141" s="15"/>
      <c r="C141" s="15" t="s">
        <v>174</v>
      </c>
      <c r="D141" s="16" t="s">
        <v>175</v>
      </c>
      <c r="E141" s="17">
        <v>207552</v>
      </c>
      <c r="F141" s="17">
        <v>207552</v>
      </c>
      <c r="G141" s="43"/>
    </row>
    <row r="142" spans="1:7" ht="60" x14ac:dyDescent="0.25">
      <c r="A142" s="37"/>
      <c r="B142" s="15"/>
      <c r="C142" s="15" t="s">
        <v>176</v>
      </c>
      <c r="D142" s="16" t="s">
        <v>177</v>
      </c>
      <c r="E142" s="17">
        <v>98014</v>
      </c>
      <c r="F142" s="17">
        <v>98014</v>
      </c>
      <c r="G142" s="43"/>
    </row>
    <row r="143" spans="1:7" ht="60" x14ac:dyDescent="0.25">
      <c r="A143" s="37"/>
      <c r="B143" s="15"/>
      <c r="C143" s="15" t="s">
        <v>178</v>
      </c>
      <c r="D143" s="16" t="s">
        <v>179</v>
      </c>
      <c r="E143" s="17">
        <v>516915</v>
      </c>
      <c r="F143" s="17">
        <v>516915</v>
      </c>
      <c r="G143" s="43"/>
    </row>
    <row r="144" spans="1:7" ht="28.5" x14ac:dyDescent="0.25">
      <c r="A144" s="35"/>
      <c r="B144" s="12" t="s">
        <v>180</v>
      </c>
      <c r="C144" s="12" t="s">
        <v>4</v>
      </c>
      <c r="D144" s="13" t="s">
        <v>181</v>
      </c>
      <c r="E144" s="14">
        <f>SUM(E145:E148)</f>
        <v>1064497</v>
      </c>
      <c r="F144" s="14">
        <f>SUM(F145:F148)</f>
        <v>1064497</v>
      </c>
      <c r="G144" s="40"/>
    </row>
    <row r="145" spans="1:7" ht="75" x14ac:dyDescent="0.25">
      <c r="A145" s="37"/>
      <c r="B145" s="15"/>
      <c r="C145" s="15" t="s">
        <v>27</v>
      </c>
      <c r="D145" s="16" t="s">
        <v>28</v>
      </c>
      <c r="E145" s="17">
        <v>10000</v>
      </c>
      <c r="F145" s="17">
        <v>10000</v>
      </c>
      <c r="G145" s="43"/>
    </row>
    <row r="146" spans="1:7" x14ac:dyDescent="0.25">
      <c r="A146" s="37"/>
      <c r="B146" s="15"/>
      <c r="C146" s="15" t="s">
        <v>31</v>
      </c>
      <c r="D146" s="16" t="s">
        <v>32</v>
      </c>
      <c r="E146" s="17">
        <v>1000</v>
      </c>
      <c r="F146" s="17">
        <v>1000</v>
      </c>
      <c r="G146" s="43"/>
    </row>
    <row r="147" spans="1:7" ht="90" x14ac:dyDescent="0.25">
      <c r="A147" s="37"/>
      <c r="B147" s="15"/>
      <c r="C147" s="15" t="s">
        <v>174</v>
      </c>
      <c r="D147" s="16" t="s">
        <v>175</v>
      </c>
      <c r="E147" s="17">
        <v>122870</v>
      </c>
      <c r="F147" s="17">
        <v>122870</v>
      </c>
      <c r="G147" s="43"/>
    </row>
    <row r="148" spans="1:7" ht="60" x14ac:dyDescent="0.25">
      <c r="A148" s="37"/>
      <c r="B148" s="15"/>
      <c r="C148" s="15" t="s">
        <v>178</v>
      </c>
      <c r="D148" s="16" t="s">
        <v>179</v>
      </c>
      <c r="E148" s="17">
        <v>930627</v>
      </c>
      <c r="F148" s="17">
        <v>930627</v>
      </c>
      <c r="G148" s="43"/>
    </row>
    <row r="149" spans="1:7" ht="30" customHeight="1" x14ac:dyDescent="0.25">
      <c r="A149" s="33" t="s">
        <v>182</v>
      </c>
      <c r="B149" s="9"/>
      <c r="C149" s="9" t="s">
        <v>4</v>
      </c>
      <c r="D149" s="10" t="s">
        <v>183</v>
      </c>
      <c r="E149" s="11">
        <f t="shared" ref="E149" si="18">SUM(E150)</f>
        <v>80000</v>
      </c>
      <c r="F149" s="11">
        <f>SUM(F150)</f>
        <v>80000</v>
      </c>
      <c r="G149" s="39">
        <v>0</v>
      </c>
    </row>
    <row r="150" spans="1:7" ht="42.75" x14ac:dyDescent="0.25">
      <c r="A150" s="35"/>
      <c r="B150" s="12" t="s">
        <v>184</v>
      </c>
      <c r="C150" s="12" t="s">
        <v>4</v>
      </c>
      <c r="D150" s="13" t="s">
        <v>185</v>
      </c>
      <c r="E150" s="14">
        <f t="shared" ref="E150" si="19">SUM(E151)</f>
        <v>80000</v>
      </c>
      <c r="F150" s="14">
        <f>SUM(F151)</f>
        <v>80000</v>
      </c>
      <c r="G150" s="40"/>
    </row>
    <row r="151" spans="1:7" x14ac:dyDescent="0.25">
      <c r="A151" s="37"/>
      <c r="B151" s="15"/>
      <c r="C151" s="15" t="s">
        <v>71</v>
      </c>
      <c r="D151" s="16" t="s">
        <v>72</v>
      </c>
      <c r="E151" s="17">
        <v>80000</v>
      </c>
      <c r="F151" s="17">
        <v>80000</v>
      </c>
      <c r="G151" s="43"/>
    </row>
    <row r="152" spans="1:7" ht="30" customHeight="1" x14ac:dyDescent="0.25">
      <c r="A152" s="33" t="s">
        <v>186</v>
      </c>
      <c r="B152" s="9"/>
      <c r="C152" s="9" t="s">
        <v>4</v>
      </c>
      <c r="D152" s="10" t="s">
        <v>187</v>
      </c>
      <c r="E152" s="11">
        <f t="shared" ref="E152" si="20">SUM(E153)</f>
        <v>20000</v>
      </c>
      <c r="F152" s="11">
        <f>SUM(F153)</f>
        <v>20000</v>
      </c>
      <c r="G152" s="39">
        <v>0</v>
      </c>
    </row>
    <row r="153" spans="1:7" x14ac:dyDescent="0.25">
      <c r="A153" s="35"/>
      <c r="B153" s="12" t="s">
        <v>188</v>
      </c>
      <c r="C153" s="12" t="s">
        <v>4</v>
      </c>
      <c r="D153" s="13" t="s">
        <v>62</v>
      </c>
      <c r="E153" s="14">
        <f t="shared" ref="E153" si="21">SUM(E154)</f>
        <v>20000</v>
      </c>
      <c r="F153" s="14">
        <f>SUM(F154)</f>
        <v>20000</v>
      </c>
      <c r="G153" s="40"/>
    </row>
    <row r="154" spans="1:7" ht="60.75" thickBot="1" x14ac:dyDescent="0.3">
      <c r="A154" s="53"/>
      <c r="B154" s="54"/>
      <c r="C154" s="54" t="s">
        <v>21</v>
      </c>
      <c r="D154" s="55" t="s">
        <v>22</v>
      </c>
      <c r="E154" s="56">
        <v>20000</v>
      </c>
      <c r="F154" s="56">
        <v>20000</v>
      </c>
      <c r="G154" s="57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1"/>
      <c r="B156" s="1"/>
      <c r="C156" s="1"/>
      <c r="D156" s="1"/>
      <c r="E156" s="1"/>
      <c r="F156" s="1"/>
      <c r="G156" s="1"/>
    </row>
  </sheetData>
  <mergeCells count="17">
    <mergeCell ref="B51:B53"/>
    <mergeCell ref="B48:B49"/>
    <mergeCell ref="B19:B23"/>
    <mergeCell ref="B25:B26"/>
    <mergeCell ref="B29:B34"/>
    <mergeCell ref="A1:D1"/>
    <mergeCell ref="A2:D2"/>
    <mergeCell ref="A4:D4"/>
    <mergeCell ref="E2:G2"/>
    <mergeCell ref="E3:G3"/>
    <mergeCell ref="E4:G4"/>
    <mergeCell ref="E1:G1"/>
    <mergeCell ref="A6:A7"/>
    <mergeCell ref="B6:B7"/>
    <mergeCell ref="C6:C7"/>
    <mergeCell ref="D6:D7"/>
    <mergeCell ref="F6:G6"/>
  </mergeCells>
  <pageMargins left="0.70866141732283472" right="0.70866141732283472" top="0.98425196850393704" bottom="0.70866141732283472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w Braniewie</dc:creator>
  <cp:lastModifiedBy>almorawska</cp:lastModifiedBy>
  <cp:lastPrinted>2021-12-22T11:48:12Z</cp:lastPrinted>
  <dcterms:created xsi:type="dcterms:W3CDTF">2021-11-05T13:27:45Z</dcterms:created>
  <dcterms:modified xsi:type="dcterms:W3CDTF">2021-12-22T11:48:14Z</dcterms:modified>
</cp:coreProperties>
</file>