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zytkownicy\gmichalec\pulpit\Projekt 2023\Projekt budżetu Powiatu na rok 2023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Arkusz1!$A$1:$H$209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9" i="1" l="1"/>
  <c r="F69" i="1"/>
  <c r="G69" i="1"/>
  <c r="E69" i="1"/>
  <c r="H175" i="1" l="1"/>
  <c r="H110" i="1"/>
  <c r="H108" i="1"/>
  <c r="H106" i="1"/>
  <c r="H102" i="1"/>
  <c r="H93" i="1"/>
  <c r="H86" i="1"/>
  <c r="H66" i="1"/>
  <c r="H59" i="1"/>
  <c r="H56" i="1"/>
  <c r="H54" i="1"/>
  <c r="H15" i="1"/>
  <c r="F17" i="1"/>
  <c r="G17" i="1"/>
  <c r="H17" i="1"/>
  <c r="E17" i="1"/>
  <c r="G23" i="1" l="1"/>
  <c r="F21" i="1"/>
  <c r="G21" i="1"/>
  <c r="H21" i="1"/>
  <c r="E21" i="1"/>
  <c r="F38" i="1"/>
  <c r="G38" i="1"/>
  <c r="H38" i="1"/>
  <c r="E38" i="1"/>
  <c r="F23" i="1"/>
  <c r="H23" i="1"/>
  <c r="E23" i="1"/>
  <c r="H208" i="1"/>
  <c r="G208" i="1"/>
  <c r="F208" i="1"/>
  <c r="E208" i="1"/>
  <c r="E207" i="1" s="1"/>
  <c r="H207" i="1"/>
  <c r="G207" i="1"/>
  <c r="F207" i="1"/>
  <c r="F205" i="1"/>
  <c r="G205" i="1"/>
  <c r="H205" i="1"/>
  <c r="H204" i="1" s="1"/>
  <c r="E205" i="1"/>
  <c r="H202" i="1"/>
  <c r="H201" i="1" s="1"/>
  <c r="H194" i="1"/>
  <c r="H190" i="1"/>
  <c r="H187" i="1"/>
  <c r="H185" i="1"/>
  <c r="H178" i="1"/>
  <c r="H168" i="1"/>
  <c r="H166" i="1"/>
  <c r="H164" i="1"/>
  <c r="H154" i="1"/>
  <c r="H152" i="1"/>
  <c r="H139" i="1"/>
  <c r="H137" i="1"/>
  <c r="F125" i="1"/>
  <c r="G125" i="1"/>
  <c r="H125" i="1"/>
  <c r="E125" i="1"/>
  <c r="H119" i="1"/>
  <c r="H114" i="1"/>
  <c r="F112" i="1"/>
  <c r="G112" i="1"/>
  <c r="H112" i="1"/>
  <c r="H96" i="1"/>
  <c r="H95" i="1" s="1"/>
  <c r="H92" i="1"/>
  <c r="H83" i="1"/>
  <c r="F89" i="1"/>
  <c r="G89" i="1"/>
  <c r="H89" i="1"/>
  <c r="H189" i="1" l="1"/>
  <c r="H177" i="1"/>
  <c r="F61" i="1"/>
  <c r="G61" i="1"/>
  <c r="H61" i="1"/>
  <c r="E61" i="1"/>
  <c r="F51" i="1"/>
  <c r="G51" i="1"/>
  <c r="H51" i="1"/>
  <c r="E51" i="1"/>
  <c r="H156" i="1"/>
  <c r="G156" i="1"/>
  <c r="F156" i="1"/>
  <c r="E156" i="1"/>
  <c r="H80" i="1" l="1"/>
  <c r="G80" i="1"/>
  <c r="F80" i="1"/>
  <c r="E80" i="1"/>
  <c r="E83" i="1"/>
  <c r="F83" i="1"/>
  <c r="G83" i="1"/>
  <c r="H78" i="1"/>
  <c r="G78" i="1"/>
  <c r="F78" i="1"/>
  <c r="E78" i="1"/>
  <c r="H48" i="1"/>
  <c r="G49" i="1"/>
  <c r="F49" i="1"/>
  <c r="E49" i="1"/>
  <c r="H14" i="1"/>
  <c r="G15" i="1"/>
  <c r="F15" i="1"/>
  <c r="E15" i="1"/>
  <c r="H12" i="1"/>
  <c r="G12" i="1"/>
  <c r="F12" i="1"/>
  <c r="H10" i="1"/>
  <c r="G10" i="1"/>
  <c r="F10" i="1"/>
  <c r="E10" i="1"/>
  <c r="G77" i="1" l="1"/>
  <c r="E77" i="1"/>
  <c r="F77" i="1"/>
  <c r="H77" i="1"/>
  <c r="H9" i="1"/>
  <c r="F9" i="1"/>
  <c r="G9" i="1"/>
  <c r="H58" i="1"/>
  <c r="H160" i="1"/>
  <c r="H159" i="1" s="1"/>
  <c r="G160" i="1"/>
  <c r="F160" i="1"/>
  <c r="E160" i="1"/>
  <c r="H143" i="1"/>
  <c r="H117" i="1"/>
  <c r="G117" i="1"/>
  <c r="F117" i="1"/>
  <c r="E117" i="1"/>
  <c r="G108" i="1" l="1"/>
  <c r="F108" i="1"/>
  <c r="E108" i="1"/>
  <c r="H85" i="1"/>
  <c r="E89" i="1"/>
  <c r="E12" i="1" l="1"/>
  <c r="E9" i="1" s="1"/>
  <c r="G194" i="1"/>
  <c r="G190" i="1"/>
  <c r="G187" i="1"/>
  <c r="G185" i="1"/>
  <c r="G178" i="1"/>
  <c r="G168" i="1"/>
  <c r="G166" i="1"/>
  <c r="G164" i="1"/>
  <c r="G147" i="1"/>
  <c r="G139" i="1"/>
  <c r="G130" i="1"/>
  <c r="G137" i="1"/>
  <c r="H130" i="1"/>
  <c r="H116" i="1" s="1"/>
  <c r="G119" i="1"/>
  <c r="G102" i="1"/>
  <c r="G96" i="1"/>
  <c r="F204" i="1"/>
  <c r="E204" i="1"/>
  <c r="G204" i="1"/>
  <c r="F202" i="1"/>
  <c r="F201" i="1" s="1"/>
  <c r="E202" i="1"/>
  <c r="E201" i="1" s="1"/>
  <c r="G202" i="1"/>
  <c r="G201" i="1" s="1"/>
  <c r="F194" i="1"/>
  <c r="E194" i="1"/>
  <c r="F190" i="1"/>
  <c r="E190" i="1"/>
  <c r="F187" i="1"/>
  <c r="E187" i="1"/>
  <c r="F185" i="1"/>
  <c r="E185" i="1"/>
  <c r="F178" i="1"/>
  <c r="E178" i="1"/>
  <c r="E175" i="1"/>
  <c r="G175" i="1"/>
  <c r="F175" i="1"/>
  <c r="F168" i="1"/>
  <c r="E168" i="1"/>
  <c r="F166" i="1"/>
  <c r="E166" i="1"/>
  <c r="F164" i="1"/>
  <c r="E164" i="1"/>
  <c r="F154" i="1"/>
  <c r="E154" i="1"/>
  <c r="F152" i="1"/>
  <c r="E152" i="1"/>
  <c r="H147" i="1"/>
  <c r="H146" i="1" s="1"/>
  <c r="F147" i="1"/>
  <c r="E147" i="1"/>
  <c r="F144" i="1"/>
  <c r="F143" i="1" s="1"/>
  <c r="E144" i="1"/>
  <c r="E143" i="1" s="1"/>
  <c r="F139" i="1"/>
  <c r="E139" i="1"/>
  <c r="F137" i="1"/>
  <c r="E137" i="1"/>
  <c r="F130" i="1"/>
  <c r="E130" i="1"/>
  <c r="E119" i="1"/>
  <c r="F119" i="1"/>
  <c r="F114" i="1"/>
  <c r="E114" i="1"/>
  <c r="E112" i="1"/>
  <c r="F110" i="1"/>
  <c r="E110" i="1"/>
  <c r="E106" i="1"/>
  <c r="F106" i="1"/>
  <c r="F102" i="1"/>
  <c r="E102" i="1"/>
  <c r="E96" i="1"/>
  <c r="F96" i="1"/>
  <c r="F93" i="1"/>
  <c r="F92" i="1" s="1"/>
  <c r="E93" i="1"/>
  <c r="E92" i="1" s="1"/>
  <c r="F86" i="1"/>
  <c r="F85" i="1" s="1"/>
  <c r="E86" i="1"/>
  <c r="E85" i="1" s="1"/>
  <c r="E66" i="1"/>
  <c r="F66" i="1"/>
  <c r="G59" i="1"/>
  <c r="F59" i="1"/>
  <c r="E59" i="1"/>
  <c r="G41" i="1"/>
  <c r="G40" i="1" s="1"/>
  <c r="G56" i="1"/>
  <c r="F56" i="1"/>
  <c r="E56" i="1"/>
  <c r="G54" i="1"/>
  <c r="F54" i="1"/>
  <c r="E54" i="1"/>
  <c r="H35" i="1"/>
  <c r="H20" i="1" s="1"/>
  <c r="G35" i="1"/>
  <c r="G20" i="1" s="1"/>
  <c r="F35" i="1"/>
  <c r="F20" i="1" s="1"/>
  <c r="E35" i="1"/>
  <c r="E20" i="1" s="1"/>
  <c r="G14" i="1"/>
  <c r="F14" i="1"/>
  <c r="E14" i="1"/>
  <c r="E41" i="1"/>
  <c r="E40" i="1" s="1"/>
  <c r="F41" i="1"/>
  <c r="F40" i="1" s="1"/>
  <c r="G154" i="1"/>
  <c r="G152" i="1"/>
  <c r="G144" i="1"/>
  <c r="G143" i="1" s="1"/>
  <c r="G114" i="1"/>
  <c r="H105" i="1"/>
  <c r="G110" i="1"/>
  <c r="G106" i="1"/>
  <c r="G93" i="1"/>
  <c r="G92" i="1" s="1"/>
  <c r="G86" i="1"/>
  <c r="G85" i="1" s="1"/>
  <c r="G66" i="1"/>
  <c r="H41" i="1"/>
  <c r="H40" i="1" s="1"/>
  <c r="H8" i="1" l="1"/>
  <c r="E48" i="1"/>
  <c r="F48" i="1"/>
  <c r="G48" i="1"/>
  <c r="E58" i="1"/>
  <c r="E146" i="1"/>
  <c r="G116" i="1"/>
  <c r="F116" i="1"/>
  <c r="F58" i="1"/>
  <c r="E116" i="1"/>
  <c r="F146" i="1"/>
  <c r="G58" i="1"/>
  <c r="G146" i="1"/>
  <c r="G105" i="1"/>
  <c r="E105" i="1"/>
  <c r="F105" i="1"/>
  <c r="F95" i="1"/>
  <c r="G95" i="1"/>
  <c r="E95" i="1"/>
  <c r="E189" i="1"/>
  <c r="G159" i="1"/>
  <c r="G177" i="1"/>
  <c r="G189" i="1"/>
  <c r="F189" i="1"/>
  <c r="F177" i="1"/>
  <c r="E177" i="1"/>
  <c r="E159" i="1"/>
  <c r="F159" i="1"/>
  <c r="E8" i="1" l="1"/>
  <c r="F8" i="1"/>
  <c r="G8" i="1"/>
</calcChain>
</file>

<file path=xl/sharedStrings.xml><?xml version="1.0" encoding="utf-8"?>
<sst xmlns="http://schemas.openxmlformats.org/spreadsheetml/2006/main" count="438" uniqueCount="246">
  <si>
    <t>Dział</t>
  </si>
  <si>
    <t>Rozdz</t>
  </si>
  <si>
    <t>Par</t>
  </si>
  <si>
    <t>WYSZCZEGÓLNIENIE</t>
  </si>
  <si>
    <t xml:space="preserve">    </t>
  </si>
  <si>
    <t>010</t>
  </si>
  <si>
    <t xml:space="preserve">ROLNICTWO I ŁOWIECTWO  </t>
  </si>
  <si>
    <t>01005</t>
  </si>
  <si>
    <t xml:space="preserve">PRACE GEODEZYJNO-URZĄDZENIOWE NA POTRZEBY ROLNICTWA  </t>
  </si>
  <si>
    <t>2110</t>
  </si>
  <si>
    <t>Dotacje celowe otrzymane z budżetu państwa na zadania bieżące z zakresu administracji rządowej oraz inne zadania zlecone ustawami realizowane przez powiat</t>
  </si>
  <si>
    <t>020</t>
  </si>
  <si>
    <t xml:space="preserve">LEŚNICTWO  </t>
  </si>
  <si>
    <t>02001</t>
  </si>
  <si>
    <t xml:space="preserve">GOSPODARKA LEŚNA  </t>
  </si>
  <si>
    <t>2460</t>
  </si>
  <si>
    <t>Środki otrzymane od pozostałych jednostek zaliczanych do sektora finansów publicznych na realizację zadań bieżących jednostek zaliczanych do sektora finansów publicznych</t>
  </si>
  <si>
    <t>600</t>
  </si>
  <si>
    <t xml:space="preserve">TRANSPORT I ŁĄCZNOŚĆ  </t>
  </si>
  <si>
    <t>60004</t>
  </si>
  <si>
    <t xml:space="preserve">LOKALNY TRANSPORT ZBIOROWY  </t>
  </si>
  <si>
    <t>2710</t>
  </si>
  <si>
    <t>Dotacja celowa otrzymana z tytułu pomocy finansowej udzialanej między jednostkami samorządu terytorialnego na dofinansowanie własnych zadań bieżących</t>
  </si>
  <si>
    <t>60014</t>
  </si>
  <si>
    <t xml:space="preserve">DROGI PUBLICZNE POWIATOWE  </t>
  </si>
  <si>
    <t>0640</t>
  </si>
  <si>
    <t xml:space="preserve">Wpływy z tytułu koszów egzekucyjnych, opłaty komorniczej i kosztów upomnień  </t>
  </si>
  <si>
    <t>0750</t>
  </si>
  <si>
    <t>Wpływy z  najmu i dzierżawy składników majątkowych Skarbu Państwa, jednostek samorządu terytorialnego lub innych  jednostek zaliczanych do sektora finansów publicznych oraz innych umów  o podobnym charakterze</t>
  </si>
  <si>
    <t>0920</t>
  </si>
  <si>
    <t xml:space="preserve">Wpływy z pozostałych odsetek  </t>
  </si>
  <si>
    <t>0950</t>
  </si>
  <si>
    <t xml:space="preserve">Wpływy z tytułu kar i odszkodowań wynikających z umów  </t>
  </si>
  <si>
    <t>0970</t>
  </si>
  <si>
    <t xml:space="preserve">Wpływy z różnych dochodów  </t>
  </si>
  <si>
    <t>0870</t>
  </si>
  <si>
    <t xml:space="preserve">Wpływy ze sprzedaży składników majątkowych  </t>
  </si>
  <si>
    <t>6290</t>
  </si>
  <si>
    <t>Środki na dofinansowanie własnych inwestycji gmin (związków gmin), powiatów (związków powiatów), samorządów województw, pozyskane z innych źródeł</t>
  </si>
  <si>
    <t>6300</t>
  </si>
  <si>
    <t>60018</t>
  </si>
  <si>
    <t xml:space="preserve">DZIAŁALNOŚĆ RZĄDOWEGO FUNDUSZU ROZWOJU DRÓG  </t>
  </si>
  <si>
    <t>2170</t>
  </si>
  <si>
    <t xml:space="preserve">Środki otrzymane z państwowych funduszy celowych na realizację zadań bieżących jednostek sektora finansów publicznych </t>
  </si>
  <si>
    <t>6350</t>
  </si>
  <si>
    <t xml:space="preserve">Środki z państwowych funduszy celowych na finansowanie lub dofinansowanie kosztów realizacji inwestycji i zakupów inwestycyjnych jednostek sektora finansów publicznych </t>
  </si>
  <si>
    <t>700</t>
  </si>
  <si>
    <t xml:space="preserve">GOSPODARKA MIESZKANIOWA  </t>
  </si>
  <si>
    <t>70005</t>
  </si>
  <si>
    <t xml:space="preserve">GOSPODARKA GRUNTAMI I NIERUCHOMOŚCIAMI  </t>
  </si>
  <si>
    <t>0470</t>
  </si>
  <si>
    <t xml:space="preserve">Wpływy z opłat za trwały zarząd, użytkowanie i służebności  </t>
  </si>
  <si>
    <t>0550</t>
  </si>
  <si>
    <t xml:space="preserve">Wpływy z opłat z tytułu użytkowania wieczystego nieruchomości  </t>
  </si>
  <si>
    <t>2360</t>
  </si>
  <si>
    <t>Dochody jednostek samorządu terytorialnego związane z realizacją zadań z zakresu administracji rządowej oraz innych zadań zleconych ustawami</t>
  </si>
  <si>
    <t>0770</t>
  </si>
  <si>
    <t xml:space="preserve">Wpłaty z tytułu odpłatnego nabycia prawa własności oraz prawa użytkowania wieczystego nieruchomości </t>
  </si>
  <si>
    <t>710</t>
  </si>
  <si>
    <t xml:space="preserve">DZIAŁALNOŚĆ USŁUGOWA  </t>
  </si>
  <si>
    <t>71012</t>
  </si>
  <si>
    <t xml:space="preserve">ZADANIA  Z ZAKRESU GEODEZJI I KARTOGRAFII  </t>
  </si>
  <si>
    <t>71015</t>
  </si>
  <si>
    <t xml:space="preserve">NADZÓR BUDOWLANY  </t>
  </si>
  <si>
    <t>71095</t>
  </si>
  <si>
    <t xml:space="preserve">POZOSTAŁA DZIAŁALNOŚĆ  </t>
  </si>
  <si>
    <t>0830</t>
  </si>
  <si>
    <t xml:space="preserve">Wpływy z usług  </t>
  </si>
  <si>
    <t>750</t>
  </si>
  <si>
    <t xml:space="preserve">ADMINISTRACJA PUBLICZNA  </t>
  </si>
  <si>
    <t>75011</t>
  </si>
  <si>
    <t xml:space="preserve">URZĘDY WOJEWÓDZKIE  </t>
  </si>
  <si>
    <t>75020</t>
  </si>
  <si>
    <t xml:space="preserve">STAROSTWA POWIATOWE  </t>
  </si>
  <si>
    <t>0690</t>
  </si>
  <si>
    <t xml:space="preserve">Wpływy z różnych opłat  </t>
  </si>
  <si>
    <t>75045</t>
  </si>
  <si>
    <t xml:space="preserve">KWALIFIKACJA WOJSKOWA  </t>
  </si>
  <si>
    <t>2120</t>
  </si>
  <si>
    <t>Dotacje celowe otrzymane z budżetu państwa na zadania bieżące realizowane przez powiat na podstawie porozumień z organami administracji rządowej</t>
  </si>
  <si>
    <t>752</t>
  </si>
  <si>
    <t xml:space="preserve">OBRONA NARODOWA  </t>
  </si>
  <si>
    <t>75295</t>
  </si>
  <si>
    <t>754</t>
  </si>
  <si>
    <t xml:space="preserve">BEZPIECZEŃSTWO PUBLICZNE I OCHRONA PRZECIWPOŻAROWA  </t>
  </si>
  <si>
    <t>75411</t>
  </si>
  <si>
    <t xml:space="preserve">KOMENDY POWIATOWE PAŃSTWOWEJ STRAŻY POŻARNEJ  </t>
  </si>
  <si>
    <t>755</t>
  </si>
  <si>
    <t xml:space="preserve">WYMIAR SPRAWIEDLIWOŚCI  </t>
  </si>
  <si>
    <t>75515</t>
  </si>
  <si>
    <t xml:space="preserve">NIEODPŁATNA  POMOC  PRAWNA  </t>
  </si>
  <si>
    <t>756</t>
  </si>
  <si>
    <t xml:space="preserve">DOCHODY OD OSÓB PRAWNYCH, OD OSÓB FIZYCZNYCH I OD INNYCH  JEDNOSTEK NIEPOSIADAJĄCYCH OSOBOWOŚCI PRAWNEJ ORAZ WYDATKI ZWIĄZANE Z ICH POBOREM </t>
  </si>
  <si>
    <t>75618</t>
  </si>
  <si>
    <t xml:space="preserve">WPŁYWY Z INNYCH OPŁAT STANOWIĄCYCH DOCHODY JEDNOSTEK SAMORZĄDU TERYTORIALNEGO NA PODSTAWIE USTAW </t>
  </si>
  <si>
    <t>0420</t>
  </si>
  <si>
    <t xml:space="preserve">Wpływy z opłaty komunikacyjnej  </t>
  </si>
  <si>
    <t>0490</t>
  </si>
  <si>
    <t>Wpływy z innych lokalnych opłat pobieranych przez jednostki samorządu terytorialnego na podstawie odrębnych ustaw</t>
  </si>
  <si>
    <t>0570</t>
  </si>
  <si>
    <t xml:space="preserve">Wpływy  z tytułu grzywien ,mandatów i innych kar pieniężnych od osób  fizycznych  </t>
  </si>
  <si>
    <t>0620</t>
  </si>
  <si>
    <t xml:space="preserve">Wpływy z opłat za zezwolenia, akredytacje oraz opłaty ewidencyjne, w tym opłaty za częstotliwości  </t>
  </si>
  <si>
    <t>0650</t>
  </si>
  <si>
    <t xml:space="preserve">Wpływy z opłat za wydanie prawa jazdy  </t>
  </si>
  <si>
    <t>75622</t>
  </si>
  <si>
    <t xml:space="preserve">UDZIAŁY POWIATÓW W PODATKACH STANOWIĄCYCH DOCHÓD BUDŻETU PAŃSTWA </t>
  </si>
  <si>
    <t>0010</t>
  </si>
  <si>
    <t xml:space="preserve">Wpływy z podatku dochodowego od osób fizycznych  </t>
  </si>
  <si>
    <t>0020</t>
  </si>
  <si>
    <t xml:space="preserve">Wpływy z podatku dochodowego od osób prawnych  </t>
  </si>
  <si>
    <t>758</t>
  </si>
  <si>
    <t xml:space="preserve">RÓŻNE ROZLICZENIA  </t>
  </si>
  <si>
    <t>75801</t>
  </si>
  <si>
    <t xml:space="preserve">CZĘŚĆ OŚWIATOWA SUBWENCJI OGÓLNEJ DLA JEDNOSTEK SAMORZĄDU TERYTORIALNEGO </t>
  </si>
  <si>
    <t>2920</t>
  </si>
  <si>
    <t xml:space="preserve">Subwencje ogólne z budżetu państwa  </t>
  </si>
  <si>
    <t>75803</t>
  </si>
  <si>
    <t xml:space="preserve">CZĘŚĆ WYRÓWNAWCZA SUBWENCJI OGÓLNEJ DLA POWIATÓW  </t>
  </si>
  <si>
    <t>75832</t>
  </si>
  <si>
    <t xml:space="preserve">CZĘŚĆ RÓWNOWAŻĄCA SUBWENCJI OGÓLNEJ DLA POWIATÓW  </t>
  </si>
  <si>
    <t>801</t>
  </si>
  <si>
    <t xml:space="preserve">OŚWIATA I WYCHOWANIE  </t>
  </si>
  <si>
    <t>80115</t>
  </si>
  <si>
    <t xml:space="preserve">TECHNIKA  </t>
  </si>
  <si>
    <t>0610</t>
  </si>
  <si>
    <t xml:space="preserve">Wpływy z opłat egzaminacyjnych oraz opłat za wydanie świadectw, dyplomów, zaświadczeń, certyfikatów i ich duplikatów </t>
  </si>
  <si>
    <t>80117</t>
  </si>
  <si>
    <t xml:space="preserve">BRANŻOWE SZKOŁY I  I II STOPNIA  </t>
  </si>
  <si>
    <t>80120</t>
  </si>
  <si>
    <t xml:space="preserve">LICEA OGÓLNOKSZTAŁCĄCE  </t>
  </si>
  <si>
    <t>80153</t>
  </si>
  <si>
    <t>80195</t>
  </si>
  <si>
    <t>2057</t>
  </si>
  <si>
    <t>2059</t>
  </si>
  <si>
    <t>851</t>
  </si>
  <si>
    <t xml:space="preserve">OCHRONA ZDROWIA  </t>
  </si>
  <si>
    <t>85156</t>
  </si>
  <si>
    <t xml:space="preserve">SKŁADKI NA UBEZPIECZENIE ZDROWOTNE, ORAZ ŚWIADCZENIA DLA OSÓB NIEOBJĘTYCH OBOWIĄZKIEM UBEZPIECZENIA  ZDROWOTNEGO </t>
  </si>
  <si>
    <t>852</t>
  </si>
  <si>
    <t xml:space="preserve">POMOC SPOŁECZNA  </t>
  </si>
  <si>
    <t>85202</t>
  </si>
  <si>
    <t xml:space="preserve">DOMY POMOCY SPOŁECZNEJ  </t>
  </si>
  <si>
    <t>2130</t>
  </si>
  <si>
    <t xml:space="preserve">Dotacje celowe otrzymane z budżetu państwa na realizację bieżących zadań własnych powiatu </t>
  </si>
  <si>
    <t>85203</t>
  </si>
  <si>
    <t xml:space="preserve">OŚRODKI WSPARCIA  </t>
  </si>
  <si>
    <t>85205</t>
  </si>
  <si>
    <t xml:space="preserve">ZADANIA W ZAKRESIE PRZECIWDZIAŁANIA PRZEMOCY W RODZINIE  </t>
  </si>
  <si>
    <t>85218</t>
  </si>
  <si>
    <t xml:space="preserve">POWIATOWE CENTRA POMOCY RODZINIE  </t>
  </si>
  <si>
    <t>853</t>
  </si>
  <si>
    <t xml:space="preserve">POZOSTAŁE ZADANIA W ZAKRESIE POLITYKI SPOŁECZNEJ  </t>
  </si>
  <si>
    <t>85321</t>
  </si>
  <si>
    <t xml:space="preserve">ZESPOŁY DO SPRAW ORZEKANIA O NIEPEŁNOSPRAWNOŚCI  </t>
  </si>
  <si>
    <t>85322</t>
  </si>
  <si>
    <t xml:space="preserve">FUNDUSZ PRACY  </t>
  </si>
  <si>
    <t>2690</t>
  </si>
  <si>
    <t>Środki z Funduszu Pracy otrzymane przez powiat z przeznaczeniem na finansowanie kosztów wynagrodzenia i składek na ubezpieczenia społeczne pracowników urzędu pracy</t>
  </si>
  <si>
    <t>85324</t>
  </si>
  <si>
    <t xml:space="preserve">PAŃSTWOWY FUNDUSZ REHABILITACJI OSÓB NIEPEŁNOSPRAWNYCH  </t>
  </si>
  <si>
    <t>85333</t>
  </si>
  <si>
    <t xml:space="preserve">POWIATOWE URZĘDY PRACY  </t>
  </si>
  <si>
    <t>0630</t>
  </si>
  <si>
    <t xml:space="preserve">Wpływy z tytułu opłat i kosztów sądowych oraz innych opłat uiszczonych na rzecz Skarbu Państwa z tytułu postępowania sądowego i prokuratorskiego </t>
  </si>
  <si>
    <t>85395</t>
  </si>
  <si>
    <t>854</t>
  </si>
  <si>
    <t xml:space="preserve">EDUKACYJNA OPIEKA WYCHOWAWCZA  </t>
  </si>
  <si>
    <t>85403</t>
  </si>
  <si>
    <t xml:space="preserve">SPECJALNE OŚRODKI SZKOLNO-WYCHOWAWCZE  </t>
  </si>
  <si>
    <t>85406</t>
  </si>
  <si>
    <t xml:space="preserve">PORADNIE PSYCHOLOGICZNO-PEDAGOGICZNE, W TYM PORADNIE SPECJALISTYCZNE </t>
  </si>
  <si>
    <t>85410</t>
  </si>
  <si>
    <t xml:space="preserve">INTERNATY I BURSY SZKOLNE  </t>
  </si>
  <si>
    <t xml:space="preserve">RODZINA  </t>
  </si>
  <si>
    <t>85508</t>
  </si>
  <si>
    <t xml:space="preserve">RODZINY ZASTĘPCZE  </t>
  </si>
  <si>
    <t>2160</t>
  </si>
  <si>
    <t>Dotacje celowe otrzymane z budżetu państwa na zadania bieżące z zakresu administracji rządowej zlecowe powiatom, związane z realizacją dodatku wychowawczego oraz dodatku do zryczałtowanej kwoty stanowiących pomoc państwa w wychowywaniu dzieci</t>
  </si>
  <si>
    <t>2320</t>
  </si>
  <si>
    <t>Dotacje celowe otrzymane z powiatu na zadania bieżące realizowane na podstawie porozumień (umów) między jednostkami samorządu terytorialnego</t>
  </si>
  <si>
    <t>2900</t>
  </si>
  <si>
    <t>Wpływy z wpłat gmin i powiatów na rzecz innych jednostek samorządu terytorialnego oraz związków gmin lub związków powiatów na dofinansowanie zadań bieżących</t>
  </si>
  <si>
    <t>85510</t>
  </si>
  <si>
    <t xml:space="preserve">DZIAŁALNOŚĆ PLACÓWEK OPIEKUŃCZO-WYCHOWAWCZYCH  </t>
  </si>
  <si>
    <t>900</t>
  </si>
  <si>
    <t xml:space="preserve">GOSPODARKA KOMUNALNA I OCHRONA ŚRODOWISKA  </t>
  </si>
  <si>
    <t>90019</t>
  </si>
  <si>
    <t xml:space="preserve">WPŁYWY I WYDATKI ZWIĄZANE Z GROMADZENIEM ŚRODKÓW Z OPŁAT I KAR ZA KORZYSTANIE ZE ŚRODOWISKA </t>
  </si>
  <si>
    <t xml:space="preserve">KULTURA I OCHRONA DZIEDZICTWA NARODOWEGO  </t>
  </si>
  <si>
    <t>92195</t>
  </si>
  <si>
    <t>Plan</t>
  </si>
  <si>
    <t>z tego</t>
  </si>
  <si>
    <t>bieżące</t>
  </si>
  <si>
    <t>majątkowe</t>
  </si>
  <si>
    <t>ZAPEWNIENIE UCZNIOM PRAWA DO BEZPŁATNEGO DOSTĘPU DO PODRĘCZNIKÓW, MATERIAŁÓW EDUKACYJNYCH LUB MATERIAŁÓW ĆWICZENIOWYCH</t>
  </si>
  <si>
    <t>Braniewskiego nr    z dnia</t>
  </si>
  <si>
    <t>DOCHODY OGÓŁEM:</t>
  </si>
  <si>
    <r>
      <t xml:space="preserve">Załącznik nr 1  </t>
    </r>
    <r>
      <rPr>
        <sz val="11"/>
        <color theme="1"/>
        <rFont val="Times New Roman"/>
        <family val="1"/>
        <charset val="238"/>
      </rPr>
      <t>do Uchwały Rady Powiatu</t>
    </r>
  </si>
  <si>
    <t>75095</t>
  </si>
  <si>
    <t>Plan dochodów wg działów, rozdziałów i paragrafów na rok 2023</t>
  </si>
  <si>
    <t xml:space="preserve"> na rok 2023</t>
  </si>
  <si>
    <t>za rok 2022</t>
  </si>
  <si>
    <t>Przewidywane wykonanie</t>
  </si>
  <si>
    <t>2950</t>
  </si>
  <si>
    <t xml:space="preserve">Wpływy ze zwrotów niwykorzystanych dotacji oraz płatności </t>
  </si>
  <si>
    <t>2700</t>
  </si>
  <si>
    <t>6370</t>
  </si>
  <si>
    <t xml:space="preserve">Środki na dofinansowanie własnych zadań bieżacych gmin/związków gmin/,powiatów /związków powiatów/,samorządów województw,pozyskane z innych źródeł </t>
  </si>
  <si>
    <t xml:space="preserve">Dotacja celowa otrzymana z tytułu pomocy finansowej udzielanej między jednostkami samorzadu terytorialnego na dofinansowanie własnych zadań inwestycyjnych i zakupów inwestycyjnych </t>
  </si>
  <si>
    <t>6420</t>
  </si>
  <si>
    <t xml:space="preserve">Dotacje celowe otrzymane z budżetu państwa na inwestycje i zakupy inwestycyjne realizowane przez powiat na podstawie porozumień z organami administracji rządowej </t>
  </si>
  <si>
    <t>2100</t>
  </si>
  <si>
    <t>Środki z Funduszu Pomocy na sfinansowanie lub dofinansowanie zadań bieżacych w zakresie pomocy obywatelom Ukrainy</t>
  </si>
  <si>
    <t>2440</t>
  </si>
  <si>
    <t xml:space="preserve">Dotacje otrzymaner z państwowych funduszy celowych na realizację zadań bieżacych jednostek dektora finansów publicznych </t>
  </si>
  <si>
    <t>75814</t>
  </si>
  <si>
    <t>RÓŻNE ROZLICZENIA  FINANSOWE</t>
  </si>
  <si>
    <t>75802</t>
  </si>
  <si>
    <t>UZUPEŁNIENIE SUBWENCJI OGÓLNEJ DLA JEDNOSTEK SAMORZĄDU TERYTORIALNEGO</t>
  </si>
  <si>
    <t>2760</t>
  </si>
  <si>
    <t>Środki na uzupełnienie dochodów powiatu</t>
  </si>
  <si>
    <t>80102</t>
  </si>
  <si>
    <t>SZKOŁY PODSTAWOWE SPECJALNE</t>
  </si>
  <si>
    <t>2180</t>
  </si>
  <si>
    <t>Środki z Funduszu Przeciwdzuiałania COVID-19 na finansowanie lub dofinansowanie realizacji zadań związanych z przeciwdziałaniem COVID -19</t>
  </si>
  <si>
    <t>01095</t>
  </si>
  <si>
    <t>02095</t>
  </si>
  <si>
    <t>71005</t>
  </si>
  <si>
    <t>PRACE GEOLOGICZNE  /NIEINWESTYCYJNE/</t>
  </si>
  <si>
    <t>75212</t>
  </si>
  <si>
    <t xml:space="preserve">POOSTAŁE WYDATKI OBRONNE </t>
  </si>
  <si>
    <t>75224</t>
  </si>
  <si>
    <t>Środki otrzymane z Rządowego Funduszu Polski Ład Program Inwestycji Strategicznych na realizację zadań inwestycyjnych</t>
  </si>
  <si>
    <t>6257</t>
  </si>
  <si>
    <t>6259</t>
  </si>
  <si>
    <t>0940</t>
  </si>
  <si>
    <t>Wpływy z rozliczeń /zwrotów z lat poprzzwdnich</t>
  </si>
  <si>
    <t>6260</t>
  </si>
  <si>
    <t>Dotacja otrzymana z państwowych funduszy celowych na finansowanie lub dofinansowanie kosztów realizacji inwestycji i zakupów inwestycyjnych jednostek sektora finansów publicznych</t>
  </si>
  <si>
    <t>92601</t>
  </si>
  <si>
    <t>KULTURA FIZYCZNA</t>
  </si>
  <si>
    <t xml:space="preserve">OBIEKTY SPORTOWE </t>
  </si>
  <si>
    <t>60095</t>
  </si>
  <si>
    <t>wpływy z różnych opłat</t>
  </si>
  <si>
    <t xml:space="preserve">Dotacje celowe w ramach programów finansowanych z udziałem środków europejskich oraz środków, o których mowa w art.. 5 lit. a i b ustawy, lub płatności w ramach budżetu środków europejskich, realizowanych przez jednostki samorządu terytorialnego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</si>
</sst>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4" fontId="0" fillId="0" borderId="0" xfId="0" applyNumberFormat="1"/>
    <xf numFmtId="4" fontId="4" fillId="0" borderId="0" xfId="0" applyNumberFormat="1" applyFont="1"/>
    <xf numFmtId="0" fontId="3" fillId="0" borderId="0" xfId="0" applyFont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vertical="top" shrinkToFit="1"/>
    </xf>
    <xf numFmtId="49" fontId="2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vertical="top" shrinkToFi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/>
    <xf numFmtId="0" fontId="2" fillId="3" borderId="5" xfId="0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left" vertical="top"/>
    </xf>
    <xf numFmtId="49" fontId="1" fillId="3" borderId="9" xfId="0" applyNumberFormat="1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 wrapText="1"/>
    </xf>
    <xf numFmtId="4" fontId="1" fillId="3" borderId="2" xfId="0" applyNumberFormat="1" applyFont="1" applyFill="1" applyBorder="1" applyAlignment="1">
      <alignment vertical="top" shrinkToFit="1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vertical="top" shrinkToFit="1"/>
    </xf>
    <xf numFmtId="49" fontId="2" fillId="3" borderId="3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49" fontId="1" fillId="3" borderId="3" xfId="0" applyNumberFormat="1" applyFont="1" applyFill="1" applyBorder="1" applyAlignment="1">
      <alignment horizontal="left" vertical="top"/>
    </xf>
    <xf numFmtId="49" fontId="1" fillId="3" borderId="6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 wrapText="1"/>
    </xf>
    <xf numFmtId="4" fontId="2" fillId="3" borderId="2" xfId="0" applyNumberFormat="1" applyFont="1" applyFill="1" applyBorder="1" applyAlignment="1">
      <alignment vertical="top" shrinkToFit="1"/>
    </xf>
    <xf numFmtId="4" fontId="2" fillId="3" borderId="1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8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49" fontId="2" fillId="3" borderId="8" xfId="0" applyNumberFormat="1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/>
    <xf numFmtId="4" fontId="2" fillId="3" borderId="15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horizontal="left" vertical="top"/>
    </xf>
    <xf numFmtId="4" fontId="2" fillId="2" borderId="15" xfId="0" applyNumberFormat="1" applyFont="1" applyFill="1" applyBorder="1" applyAlignment="1">
      <alignment horizontal="right" vertical="top" shrinkToFit="1"/>
    </xf>
    <xf numFmtId="49" fontId="2" fillId="3" borderId="18" xfId="0" applyNumberFormat="1" applyFont="1" applyFill="1" applyBorder="1" applyAlignment="1">
      <alignment horizontal="left" vertical="top"/>
    </xf>
    <xf numFmtId="4" fontId="2" fillId="3" borderId="15" xfId="0" applyNumberFormat="1" applyFont="1" applyFill="1" applyBorder="1" applyAlignment="1">
      <alignment horizontal="right" vertical="top" shrinkToFit="1"/>
    </xf>
    <xf numFmtId="49" fontId="1" fillId="3" borderId="18" xfId="0" applyNumberFormat="1" applyFont="1" applyFill="1" applyBorder="1" applyAlignment="1">
      <alignment horizontal="left" vertical="top"/>
    </xf>
    <xf numFmtId="4" fontId="1" fillId="3" borderId="19" xfId="0" applyNumberFormat="1" applyFont="1" applyFill="1" applyBorder="1" applyAlignment="1">
      <alignment horizontal="right" vertical="top" shrinkToFit="1"/>
    </xf>
    <xf numFmtId="49" fontId="2" fillId="2" borderId="16" xfId="0" applyNumberFormat="1" applyFont="1" applyFill="1" applyBorder="1" applyAlignment="1">
      <alignment horizontal="left" vertical="top"/>
    </xf>
    <xf numFmtId="4" fontId="2" fillId="3" borderId="15" xfId="0" applyNumberFormat="1" applyFont="1" applyFill="1" applyBorder="1" applyAlignment="1">
      <alignment vertical="top" shrinkToFit="1"/>
    </xf>
    <xf numFmtId="4" fontId="2" fillId="3" borderId="19" xfId="0" applyNumberFormat="1" applyFont="1" applyFill="1" applyBorder="1" applyAlignment="1">
      <alignment horizontal="right" vertical="top" shrinkToFit="1"/>
    </xf>
    <xf numFmtId="4" fontId="1" fillId="3" borderId="15" xfId="0" applyNumberFormat="1" applyFont="1" applyFill="1" applyBorder="1" applyAlignment="1">
      <alignment horizontal="right" vertical="top" shrinkToFit="1"/>
    </xf>
    <xf numFmtId="49" fontId="2" fillId="3" borderId="20" xfId="0" applyNumberFormat="1" applyFont="1" applyFill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49" fontId="2" fillId="3" borderId="17" xfId="0" applyNumberFormat="1" applyFont="1" applyFill="1" applyBorder="1" applyAlignment="1">
      <alignment horizontal="left" vertical="top"/>
    </xf>
    <xf numFmtId="49" fontId="1" fillId="3" borderId="0" xfId="0" applyNumberFormat="1" applyFont="1" applyFill="1" applyBorder="1" applyAlignment="1">
      <alignment horizontal="left" vertical="top" wrapText="1"/>
    </xf>
    <xf numFmtId="49" fontId="1" fillId="3" borderId="20" xfId="0" applyNumberFormat="1" applyFont="1" applyFill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4" fontId="2" fillId="2" borderId="15" xfId="0" applyNumberFormat="1" applyFont="1" applyFill="1" applyBorder="1" applyAlignment="1">
      <alignment vertical="top" shrinkToFit="1"/>
    </xf>
    <xf numFmtId="4" fontId="1" fillId="3" borderId="22" xfId="0" applyNumberFormat="1" applyFont="1" applyFill="1" applyBorder="1" applyAlignment="1">
      <alignment horizontal="right" vertical="top" shrinkToFit="1"/>
    </xf>
    <xf numFmtId="0" fontId="2" fillId="2" borderId="17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left" vertical="top"/>
    </xf>
    <xf numFmtId="49" fontId="2" fillId="3" borderId="0" xfId="0" applyNumberFormat="1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vertical="top"/>
    </xf>
    <xf numFmtId="0" fontId="1" fillId="3" borderId="18" xfId="0" applyFont="1" applyFill="1" applyBorder="1"/>
    <xf numFmtId="0" fontId="2" fillId="2" borderId="17" xfId="0" applyFont="1" applyFill="1" applyBorder="1"/>
    <xf numFmtId="0" fontId="1" fillId="0" borderId="18" xfId="0" applyFont="1" applyBorder="1"/>
    <xf numFmtId="0" fontId="1" fillId="0" borderId="23" xfId="0" applyFont="1" applyBorder="1"/>
    <xf numFmtId="49" fontId="2" fillId="3" borderId="24" xfId="0" applyNumberFormat="1" applyFont="1" applyFill="1" applyBorder="1" applyAlignment="1">
      <alignment horizontal="left" vertical="top"/>
    </xf>
    <xf numFmtId="49" fontId="1" fillId="3" borderId="25" xfId="0" applyNumberFormat="1" applyFont="1" applyFill="1" applyBorder="1" applyAlignment="1">
      <alignment horizontal="left" vertical="top"/>
    </xf>
    <xf numFmtId="49" fontId="1" fillId="3" borderId="24" xfId="0" applyNumberFormat="1" applyFont="1" applyFill="1" applyBorder="1" applyAlignment="1">
      <alignment horizontal="left" vertical="top" wrapText="1"/>
    </xf>
    <xf numFmtId="4" fontId="1" fillId="3" borderId="24" xfId="0" applyNumberFormat="1" applyFont="1" applyFill="1" applyBorder="1" applyAlignment="1">
      <alignment vertical="top" shrinkToFit="1"/>
    </xf>
    <xf numFmtId="4" fontId="1" fillId="3" borderId="26" xfId="0" applyNumberFormat="1" applyFont="1" applyFill="1" applyBorder="1" applyAlignment="1">
      <alignment horizontal="right" vertical="top" shrinkToFit="1"/>
    </xf>
    <xf numFmtId="49" fontId="1" fillId="3" borderId="14" xfId="0" applyNumberFormat="1" applyFont="1" applyFill="1" applyBorder="1" applyAlignment="1">
      <alignment horizontal="left" vertical="top"/>
    </xf>
    <xf numFmtId="49" fontId="2" fillId="3" borderId="27" xfId="0" applyNumberFormat="1" applyFont="1" applyFill="1" applyBorder="1" applyAlignment="1">
      <alignment horizontal="left" vertical="top"/>
    </xf>
    <xf numFmtId="49" fontId="2" fillId="3" borderId="16" xfId="0" applyNumberFormat="1" applyFont="1" applyFill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49" fontId="2" fillId="3" borderId="14" xfId="0" applyNumberFormat="1" applyFont="1" applyFill="1" applyBorder="1" applyAlignment="1">
      <alignment horizontal="left" vertical="top"/>
    </xf>
    <xf numFmtId="49" fontId="1" fillId="3" borderId="27" xfId="0" applyNumberFormat="1" applyFont="1" applyFill="1" applyBorder="1" applyAlignment="1">
      <alignment horizontal="left" vertical="top"/>
    </xf>
    <xf numFmtId="49" fontId="1" fillId="3" borderId="28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>
      <alignment horizontal="left" vertical="top"/>
    </xf>
    <xf numFmtId="49" fontId="1" fillId="3" borderId="29" xfId="0" applyNumberFormat="1" applyFont="1" applyFill="1" applyBorder="1" applyAlignment="1">
      <alignment horizontal="left" vertical="top"/>
    </xf>
    <xf numFmtId="4" fontId="1" fillId="3" borderId="3" xfId="0" applyNumberFormat="1" applyFont="1" applyFill="1" applyBorder="1" applyAlignment="1">
      <alignment vertical="top" shrinkToFit="1"/>
    </xf>
    <xf numFmtId="49" fontId="1" fillId="3" borderId="2" xfId="0" applyNumberFormat="1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/>
    </xf>
    <xf numFmtId="49" fontId="1" fillId="3" borderId="8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3" borderId="20" xfId="0" applyNumberFormat="1" applyFont="1" applyFill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2"/>
  <sheetViews>
    <sheetView tabSelected="1" view="pageBreakPreview" topLeftCell="A208" zoomScale="160" zoomScaleNormal="160" zoomScaleSheetLayoutView="160" workbookViewId="0">
      <selection activeCell="I7" sqref="I7:I8"/>
    </sheetView>
  </sheetViews>
  <sheetFormatPr defaultRowHeight="15" x14ac:dyDescent="0.25"/>
  <cols>
    <col min="1" max="1" width="6.5703125" customWidth="1"/>
    <col min="2" max="2" width="9" customWidth="1"/>
    <col min="3" max="3" width="7" customWidth="1"/>
    <col min="4" max="4" width="49.140625" customWidth="1"/>
    <col min="5" max="5" width="14.85546875" customWidth="1"/>
    <col min="6" max="6" width="14.42578125" customWidth="1"/>
    <col min="7" max="7" width="14.85546875" customWidth="1"/>
    <col min="8" max="8" width="14.7109375" customWidth="1"/>
    <col min="9" max="9" width="13" bestFit="1" customWidth="1"/>
  </cols>
  <sheetData>
    <row r="1" spans="1:9" x14ac:dyDescent="0.25">
      <c r="A1" s="109"/>
      <c r="B1" s="101"/>
      <c r="C1" s="101"/>
      <c r="D1" s="101"/>
      <c r="E1" s="101"/>
      <c r="F1" s="102" t="s">
        <v>198</v>
      </c>
      <c r="G1" s="102"/>
      <c r="H1" s="102"/>
    </row>
    <row r="2" spans="1:9" x14ac:dyDescent="0.25">
      <c r="A2" s="109"/>
      <c r="B2" s="101"/>
      <c r="C2" s="101"/>
      <c r="D2" s="101"/>
      <c r="E2" s="101"/>
      <c r="F2" s="100" t="s">
        <v>196</v>
      </c>
      <c r="G2" s="100"/>
      <c r="H2" s="100"/>
    </row>
    <row r="3" spans="1:9" x14ac:dyDescent="0.25">
      <c r="A3" s="1"/>
      <c r="B3" s="1"/>
      <c r="C3" s="1"/>
      <c r="D3" s="1"/>
      <c r="E3" s="1"/>
      <c r="F3" s="101"/>
      <c r="G3" s="101"/>
      <c r="H3" s="101"/>
    </row>
    <row r="4" spans="1:9" x14ac:dyDescent="0.25">
      <c r="A4" s="109" t="s">
        <v>200</v>
      </c>
      <c r="B4" s="101"/>
      <c r="C4" s="101"/>
      <c r="D4" s="101"/>
      <c r="E4" s="101"/>
      <c r="F4" s="101"/>
      <c r="G4" s="101"/>
      <c r="H4" s="101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</row>
    <row r="6" spans="1:9" ht="28.5" customHeight="1" x14ac:dyDescent="0.25">
      <c r="A6" s="103" t="s">
        <v>0</v>
      </c>
      <c r="B6" s="105" t="s">
        <v>1</v>
      </c>
      <c r="C6" s="105" t="s">
        <v>2</v>
      </c>
      <c r="D6" s="105" t="s">
        <v>3</v>
      </c>
      <c r="E6" s="48" t="s">
        <v>203</v>
      </c>
      <c r="F6" s="49" t="s">
        <v>191</v>
      </c>
      <c r="G6" s="107" t="s">
        <v>192</v>
      </c>
      <c r="H6" s="108"/>
    </row>
    <row r="7" spans="1:9" ht="42" customHeight="1" x14ac:dyDescent="0.25">
      <c r="A7" s="104"/>
      <c r="B7" s="106"/>
      <c r="C7" s="106"/>
      <c r="D7" s="106"/>
      <c r="E7" s="14" t="s">
        <v>202</v>
      </c>
      <c r="F7" s="15" t="s">
        <v>201</v>
      </c>
      <c r="G7" s="16" t="s">
        <v>193</v>
      </c>
      <c r="H7" s="50" t="s">
        <v>194</v>
      </c>
    </row>
    <row r="8" spans="1:9" ht="21.75" customHeight="1" x14ac:dyDescent="0.25">
      <c r="A8" s="51"/>
      <c r="B8" s="17"/>
      <c r="C8" s="17"/>
      <c r="D8" s="18" t="s">
        <v>197</v>
      </c>
      <c r="E8" s="39">
        <f>SUM(E9+E14+E20+E40+E48+E58+E77+E85+E92+E95+E105+E116+E143+E146+E159+E177+E189+E201+E204+E207)</f>
        <v>76076978.859999999</v>
      </c>
      <c r="F8" s="39">
        <f>SUM(F9+F14+F20+F40+F48+F58+F77+F85+F92+F95+F105+F116+F143+F146+F159+F177+F189+F201+F204+F207)</f>
        <v>93309230</v>
      </c>
      <c r="G8" s="39">
        <f>SUM(G9+G14+G20+G40+G48+G58+G77+G85+G92+G95+G105+G116+G143+G146+G159+G177+G189+G201+G204+G207)</f>
        <v>64313124</v>
      </c>
      <c r="H8" s="52">
        <f>SUM(H9+H14+H20+H40+H48+H58+H77+H85+H92+H95+H105+H116+H143+H146+H159+H177+H189+H201+H204+H207)</f>
        <v>28996106</v>
      </c>
      <c r="I8" s="3"/>
    </row>
    <row r="9" spans="1:9" ht="22.5" customHeight="1" x14ac:dyDescent="0.25">
      <c r="A9" s="53" t="s">
        <v>5</v>
      </c>
      <c r="B9" s="5"/>
      <c r="C9" s="5" t="s">
        <v>4</v>
      </c>
      <c r="D9" s="6" t="s">
        <v>6</v>
      </c>
      <c r="E9" s="7">
        <f>SUM(E10+E12)</f>
        <v>2000</v>
      </c>
      <c r="F9" s="7">
        <f t="shared" ref="F9:H9" si="0">SUM(F10+F12)</f>
        <v>20000</v>
      </c>
      <c r="G9" s="7">
        <f t="shared" si="0"/>
        <v>20000</v>
      </c>
      <c r="H9" s="54">
        <f t="shared" si="0"/>
        <v>0</v>
      </c>
    </row>
    <row r="10" spans="1:9" ht="34.5" customHeight="1" x14ac:dyDescent="0.25">
      <c r="A10" s="55"/>
      <c r="B10" s="8" t="s">
        <v>7</v>
      </c>
      <c r="C10" s="19" t="s">
        <v>4</v>
      </c>
      <c r="D10" s="11" t="s">
        <v>8</v>
      </c>
      <c r="E10" s="10">
        <f t="shared" ref="E10:H10" si="1">SUM(E11)</f>
        <v>2000</v>
      </c>
      <c r="F10" s="10">
        <f t="shared" si="1"/>
        <v>5000</v>
      </c>
      <c r="G10" s="10">
        <f t="shared" si="1"/>
        <v>5000</v>
      </c>
      <c r="H10" s="56">
        <f t="shared" si="1"/>
        <v>0</v>
      </c>
    </row>
    <row r="11" spans="1:9" ht="67.5" customHeight="1" x14ac:dyDescent="0.25">
      <c r="A11" s="57"/>
      <c r="B11" s="9"/>
      <c r="C11" s="20" t="s">
        <v>9</v>
      </c>
      <c r="D11" s="21" t="s">
        <v>10</v>
      </c>
      <c r="E11" s="22">
        <v>2000</v>
      </c>
      <c r="F11" s="22">
        <v>5000</v>
      </c>
      <c r="G11" s="22">
        <v>5000</v>
      </c>
      <c r="H11" s="58">
        <v>0</v>
      </c>
    </row>
    <row r="12" spans="1:9" ht="24.75" customHeight="1" x14ac:dyDescent="0.25">
      <c r="A12" s="55"/>
      <c r="B12" s="8" t="s">
        <v>226</v>
      </c>
      <c r="C12" s="19" t="s">
        <v>4</v>
      </c>
      <c r="D12" s="11" t="s">
        <v>65</v>
      </c>
      <c r="E12" s="10">
        <f t="shared" ref="E12:H12" si="2">SUM(E13)</f>
        <v>0</v>
      </c>
      <c r="F12" s="10">
        <f t="shared" si="2"/>
        <v>15000</v>
      </c>
      <c r="G12" s="10">
        <f t="shared" si="2"/>
        <v>15000</v>
      </c>
      <c r="H12" s="56">
        <f t="shared" si="2"/>
        <v>0</v>
      </c>
    </row>
    <row r="13" spans="1:9" ht="56.25" customHeight="1" x14ac:dyDescent="0.25">
      <c r="A13" s="57"/>
      <c r="B13" s="9"/>
      <c r="C13" s="20" t="s">
        <v>9</v>
      </c>
      <c r="D13" s="21" t="s">
        <v>10</v>
      </c>
      <c r="E13" s="22">
        <v>0</v>
      </c>
      <c r="F13" s="22">
        <v>15000</v>
      </c>
      <c r="G13" s="22">
        <v>15000</v>
      </c>
      <c r="H13" s="58"/>
    </row>
    <row r="14" spans="1:9" ht="21" customHeight="1" x14ac:dyDescent="0.25">
      <c r="A14" s="59" t="s">
        <v>11</v>
      </c>
      <c r="B14" s="5"/>
      <c r="C14" s="30" t="s">
        <v>4</v>
      </c>
      <c r="D14" s="6" t="s">
        <v>12</v>
      </c>
      <c r="E14" s="7">
        <f>SUM(E17+E15)</f>
        <v>174000</v>
      </c>
      <c r="F14" s="7">
        <f t="shared" ref="F14:H14" si="3">SUM(F17+F15)</f>
        <v>182531</v>
      </c>
      <c r="G14" s="7">
        <f t="shared" si="3"/>
        <v>182531</v>
      </c>
      <c r="H14" s="54">
        <f t="shared" si="3"/>
        <v>0</v>
      </c>
      <c r="I14" s="2"/>
    </row>
    <row r="15" spans="1:9" ht="23.25" customHeight="1" x14ac:dyDescent="0.25">
      <c r="A15" s="55"/>
      <c r="B15" s="8" t="s">
        <v>13</v>
      </c>
      <c r="C15" s="19" t="s">
        <v>4</v>
      </c>
      <c r="D15" s="11" t="s">
        <v>14</v>
      </c>
      <c r="E15" s="10">
        <f>SUM(E16)</f>
        <v>174000</v>
      </c>
      <c r="F15" s="10">
        <f t="shared" ref="F15:H15" si="4">SUM(F16)</f>
        <v>66000</v>
      </c>
      <c r="G15" s="10">
        <f t="shared" si="4"/>
        <v>66000</v>
      </c>
      <c r="H15" s="60">
        <f t="shared" si="4"/>
        <v>0</v>
      </c>
    </row>
    <row r="16" spans="1:9" ht="70.5" customHeight="1" x14ac:dyDescent="0.25">
      <c r="A16" s="57"/>
      <c r="B16" s="9"/>
      <c r="C16" s="20" t="s">
        <v>15</v>
      </c>
      <c r="D16" s="21" t="s">
        <v>16</v>
      </c>
      <c r="E16" s="22">
        <v>174000</v>
      </c>
      <c r="F16" s="22">
        <v>66000</v>
      </c>
      <c r="G16" s="22">
        <v>66000</v>
      </c>
      <c r="H16" s="58">
        <v>0</v>
      </c>
    </row>
    <row r="17" spans="1:9" ht="23.25" customHeight="1" x14ac:dyDescent="0.25">
      <c r="A17" s="55"/>
      <c r="B17" s="8" t="s">
        <v>227</v>
      </c>
      <c r="C17" s="19" t="s">
        <v>4</v>
      </c>
      <c r="D17" s="11" t="s">
        <v>65</v>
      </c>
      <c r="E17" s="10">
        <f>SUM(E18:E19)</f>
        <v>0</v>
      </c>
      <c r="F17" s="10">
        <f t="shared" ref="F17:H17" si="5">SUM(F18:F19)</f>
        <v>116531</v>
      </c>
      <c r="G17" s="10">
        <f t="shared" si="5"/>
        <v>116531</v>
      </c>
      <c r="H17" s="60">
        <f t="shared" si="5"/>
        <v>0</v>
      </c>
      <c r="I17" s="2"/>
    </row>
    <row r="18" spans="1:9" ht="58.5" customHeight="1" x14ac:dyDescent="0.25">
      <c r="A18" s="57"/>
      <c r="B18" s="9"/>
      <c r="C18" s="20" t="s">
        <v>9</v>
      </c>
      <c r="D18" s="21" t="s">
        <v>10</v>
      </c>
      <c r="E18" s="22">
        <v>0</v>
      </c>
      <c r="F18" s="22">
        <v>37131</v>
      </c>
      <c r="G18" s="22">
        <v>37131</v>
      </c>
      <c r="H18" s="58">
        <v>0</v>
      </c>
    </row>
    <row r="19" spans="1:9" ht="67.5" customHeight="1" x14ac:dyDescent="0.25">
      <c r="A19" s="57"/>
      <c r="B19" s="9"/>
      <c r="C19" s="20" t="s">
        <v>206</v>
      </c>
      <c r="D19" s="24" t="s">
        <v>208</v>
      </c>
      <c r="E19" s="22">
        <v>0</v>
      </c>
      <c r="F19" s="22">
        <v>79400</v>
      </c>
      <c r="G19" s="22">
        <v>79400</v>
      </c>
      <c r="H19" s="58">
        <v>0</v>
      </c>
    </row>
    <row r="20" spans="1:9" ht="24" customHeight="1" x14ac:dyDescent="0.25">
      <c r="A20" s="59" t="s">
        <v>17</v>
      </c>
      <c r="B20" s="5"/>
      <c r="C20" s="30" t="s">
        <v>4</v>
      </c>
      <c r="D20" s="6" t="s">
        <v>18</v>
      </c>
      <c r="E20" s="7">
        <f>SUM(E21+E23+E35+E38)</f>
        <v>5326030</v>
      </c>
      <c r="F20" s="7">
        <f>SUM(F21+F23+F35+F38)</f>
        <v>27433462</v>
      </c>
      <c r="G20" s="7">
        <f>SUM(G21+G23+G35+G38)</f>
        <v>2578974</v>
      </c>
      <c r="H20" s="54">
        <f>SUM(H21+H23+H35+H38)</f>
        <v>24854488</v>
      </c>
    </row>
    <row r="21" spans="1:9" ht="21.75" customHeight="1" x14ac:dyDescent="0.25">
      <c r="A21" s="55"/>
      <c r="B21" s="8" t="s">
        <v>19</v>
      </c>
      <c r="C21" s="36"/>
      <c r="D21" s="37" t="s">
        <v>20</v>
      </c>
      <c r="E21" s="38">
        <f>SUM(E22)</f>
        <v>29491</v>
      </c>
      <c r="F21" s="38">
        <f t="shared" ref="F21:H21" si="6">SUM(F22)</f>
        <v>0</v>
      </c>
      <c r="G21" s="38">
        <f t="shared" si="6"/>
        <v>0</v>
      </c>
      <c r="H21" s="61">
        <f t="shared" si="6"/>
        <v>0</v>
      </c>
    </row>
    <row r="22" spans="1:9" ht="40.5" customHeight="1" x14ac:dyDescent="0.25">
      <c r="A22" s="57"/>
      <c r="B22" s="9"/>
      <c r="C22" s="20" t="s">
        <v>204</v>
      </c>
      <c r="D22" s="21" t="s">
        <v>205</v>
      </c>
      <c r="E22" s="22">
        <v>29491</v>
      </c>
      <c r="F22" s="22">
        <v>0</v>
      </c>
      <c r="G22" s="22">
        <v>0</v>
      </c>
      <c r="H22" s="58">
        <v>0</v>
      </c>
    </row>
    <row r="23" spans="1:9" ht="25.5" customHeight="1" x14ac:dyDescent="0.25">
      <c r="A23" s="55"/>
      <c r="B23" s="8" t="s">
        <v>23</v>
      </c>
      <c r="C23" s="19" t="s">
        <v>4</v>
      </c>
      <c r="D23" s="11" t="s">
        <v>24</v>
      </c>
      <c r="E23" s="10">
        <f>SUM(E24:E34)</f>
        <v>927575</v>
      </c>
      <c r="F23" s="10">
        <f>SUM(F24:F34)</f>
        <v>23823962</v>
      </c>
      <c r="G23" s="10">
        <f>SUM(G24:G34)</f>
        <v>577474</v>
      </c>
      <c r="H23" s="56">
        <f>SUM(H24:H34)</f>
        <v>23246488</v>
      </c>
    </row>
    <row r="24" spans="1:9" ht="40.5" customHeight="1" x14ac:dyDescent="0.25">
      <c r="A24" s="57"/>
      <c r="B24" s="40"/>
      <c r="C24" s="23" t="s">
        <v>25</v>
      </c>
      <c r="D24" s="24" t="s">
        <v>26</v>
      </c>
      <c r="E24" s="25">
        <v>397</v>
      </c>
      <c r="F24" s="25">
        <v>397</v>
      </c>
      <c r="G24" s="25">
        <v>397</v>
      </c>
      <c r="H24" s="62">
        <v>0</v>
      </c>
    </row>
    <row r="25" spans="1:9" ht="73.5" customHeight="1" x14ac:dyDescent="0.25">
      <c r="A25" s="57"/>
      <c r="B25" s="43"/>
      <c r="C25" s="23" t="s">
        <v>27</v>
      </c>
      <c r="D25" s="24" t="s">
        <v>28</v>
      </c>
      <c r="E25" s="25">
        <v>131546</v>
      </c>
      <c r="F25" s="25">
        <v>169545</v>
      </c>
      <c r="G25" s="25">
        <v>169545</v>
      </c>
      <c r="H25" s="62">
        <v>0</v>
      </c>
    </row>
    <row r="26" spans="1:9" ht="23.25" customHeight="1" x14ac:dyDescent="0.25">
      <c r="A26" s="57"/>
      <c r="B26" s="43"/>
      <c r="C26" s="23" t="s">
        <v>35</v>
      </c>
      <c r="D26" s="24" t="s">
        <v>36</v>
      </c>
      <c r="E26" s="25">
        <v>34600</v>
      </c>
      <c r="F26" s="25">
        <v>8988</v>
      </c>
      <c r="G26" s="25"/>
      <c r="H26" s="62">
        <v>8988</v>
      </c>
    </row>
    <row r="27" spans="1:9" ht="25.5" customHeight="1" x14ac:dyDescent="0.25">
      <c r="A27" s="57"/>
      <c r="B27" s="43"/>
      <c r="C27" s="23" t="s">
        <v>29</v>
      </c>
      <c r="D27" s="24" t="s">
        <v>30</v>
      </c>
      <c r="E27" s="25">
        <v>2200</v>
      </c>
      <c r="F27" s="25">
        <v>2532</v>
      </c>
      <c r="G27" s="25">
        <v>2532</v>
      </c>
      <c r="H27" s="62">
        <v>0</v>
      </c>
    </row>
    <row r="28" spans="1:9" ht="37.5" customHeight="1" x14ac:dyDescent="0.25">
      <c r="A28" s="57"/>
      <c r="B28" s="43"/>
      <c r="C28" s="23" t="s">
        <v>31</v>
      </c>
      <c r="D28" s="24" t="s">
        <v>32</v>
      </c>
      <c r="E28" s="25">
        <v>43182</v>
      </c>
      <c r="F28" s="25">
        <v>0</v>
      </c>
      <c r="G28" s="25">
        <v>0</v>
      </c>
      <c r="H28" s="62">
        <v>0</v>
      </c>
    </row>
    <row r="29" spans="1:9" ht="24" customHeight="1" x14ac:dyDescent="0.25">
      <c r="A29" s="57"/>
      <c r="B29" s="43"/>
      <c r="C29" s="23" t="s">
        <v>33</v>
      </c>
      <c r="D29" s="24" t="s">
        <v>34</v>
      </c>
      <c r="E29" s="25">
        <v>1350</v>
      </c>
      <c r="F29" s="25">
        <v>0</v>
      </c>
      <c r="G29" s="25">
        <v>0</v>
      </c>
      <c r="H29" s="62">
        <v>0</v>
      </c>
    </row>
    <row r="30" spans="1:9" ht="66.75" customHeight="1" x14ac:dyDescent="0.25">
      <c r="A30" s="57"/>
      <c r="B30" s="43"/>
      <c r="C30" s="23" t="s">
        <v>206</v>
      </c>
      <c r="D30" s="24" t="s">
        <v>208</v>
      </c>
      <c r="E30" s="25">
        <v>145000</v>
      </c>
      <c r="F30" s="25">
        <v>405000</v>
      </c>
      <c r="G30" s="25">
        <v>405000</v>
      </c>
      <c r="H30" s="62">
        <v>0</v>
      </c>
    </row>
    <row r="31" spans="1:9" ht="35.25" customHeight="1" x14ac:dyDescent="0.25">
      <c r="A31" s="84"/>
      <c r="B31" s="45"/>
      <c r="C31" s="23" t="s">
        <v>204</v>
      </c>
      <c r="D31" s="24" t="s">
        <v>205</v>
      </c>
      <c r="E31" s="25">
        <v>4500</v>
      </c>
      <c r="F31" s="25">
        <v>0</v>
      </c>
      <c r="G31" s="25">
        <v>0</v>
      </c>
      <c r="H31" s="62">
        <v>0</v>
      </c>
      <c r="I31" s="2"/>
    </row>
    <row r="32" spans="1:9" ht="56.25" customHeight="1" x14ac:dyDescent="0.25">
      <c r="A32" s="67"/>
      <c r="B32" s="46"/>
      <c r="C32" s="23" t="s">
        <v>37</v>
      </c>
      <c r="D32" s="24" t="s">
        <v>38</v>
      </c>
      <c r="E32" s="25">
        <v>350000</v>
      </c>
      <c r="F32" s="25">
        <v>0</v>
      </c>
      <c r="G32" s="25">
        <v>0</v>
      </c>
      <c r="H32" s="62">
        <v>0</v>
      </c>
    </row>
    <row r="33" spans="1:8" ht="69" customHeight="1" x14ac:dyDescent="0.25">
      <c r="A33" s="57"/>
      <c r="B33" s="45"/>
      <c r="C33" s="20" t="s">
        <v>39</v>
      </c>
      <c r="D33" s="21" t="s">
        <v>209</v>
      </c>
      <c r="E33" s="22">
        <v>214800</v>
      </c>
      <c r="F33" s="22">
        <v>0</v>
      </c>
      <c r="G33" s="22">
        <v>0</v>
      </c>
      <c r="H33" s="58">
        <v>0</v>
      </c>
    </row>
    <row r="34" spans="1:8" ht="53.25" customHeight="1" x14ac:dyDescent="0.25">
      <c r="A34" s="57"/>
      <c r="B34" s="45"/>
      <c r="C34" s="23" t="s">
        <v>207</v>
      </c>
      <c r="D34" s="24" t="s">
        <v>233</v>
      </c>
      <c r="E34" s="25">
        <v>0</v>
      </c>
      <c r="F34" s="25">
        <v>23237500</v>
      </c>
      <c r="G34" s="25">
        <v>0</v>
      </c>
      <c r="H34" s="62">
        <v>23237500</v>
      </c>
    </row>
    <row r="35" spans="1:8" ht="38.25" customHeight="1" x14ac:dyDescent="0.25">
      <c r="A35" s="55"/>
      <c r="B35" s="8" t="s">
        <v>40</v>
      </c>
      <c r="C35" s="23"/>
      <c r="D35" s="11" t="s">
        <v>41</v>
      </c>
      <c r="E35" s="10">
        <f>SUM(E36:E37)</f>
        <v>4368964</v>
      </c>
      <c r="F35" s="10">
        <f>SUM(F36:F37)</f>
        <v>3605500</v>
      </c>
      <c r="G35" s="10">
        <f>SUM(G36)</f>
        <v>1997500</v>
      </c>
      <c r="H35" s="56">
        <f>SUM(H37)</f>
        <v>1608000</v>
      </c>
    </row>
    <row r="36" spans="1:8" ht="54" customHeight="1" x14ac:dyDescent="0.25">
      <c r="A36" s="57"/>
      <c r="B36" s="94"/>
      <c r="C36" s="23" t="s">
        <v>42</v>
      </c>
      <c r="D36" s="24" t="s">
        <v>43</v>
      </c>
      <c r="E36" s="25">
        <v>800000</v>
      </c>
      <c r="F36" s="25">
        <v>1997500</v>
      </c>
      <c r="G36" s="25">
        <v>1997500</v>
      </c>
      <c r="H36" s="62">
        <v>0</v>
      </c>
    </row>
    <row r="37" spans="1:8" ht="67.5" customHeight="1" x14ac:dyDescent="0.25">
      <c r="A37" s="57"/>
      <c r="B37" s="96"/>
      <c r="C37" s="20" t="s">
        <v>44</v>
      </c>
      <c r="D37" s="21" t="s">
        <v>45</v>
      </c>
      <c r="E37" s="22">
        <v>3568964</v>
      </c>
      <c r="F37" s="22">
        <v>1608000</v>
      </c>
      <c r="G37" s="22">
        <v>0</v>
      </c>
      <c r="H37" s="58">
        <v>1608000</v>
      </c>
    </row>
    <row r="38" spans="1:8" ht="24.75" customHeight="1" x14ac:dyDescent="0.25">
      <c r="A38" s="57"/>
      <c r="B38" s="8" t="s">
        <v>243</v>
      </c>
      <c r="C38" s="23"/>
      <c r="D38" s="11" t="s">
        <v>65</v>
      </c>
      <c r="E38" s="10">
        <f>SUM(E39:E39)</f>
        <v>0</v>
      </c>
      <c r="F38" s="10">
        <f t="shared" ref="F38:H38" si="7">SUM(F39:F39)</f>
        <v>4000</v>
      </c>
      <c r="G38" s="10">
        <f t="shared" si="7"/>
        <v>4000</v>
      </c>
      <c r="H38" s="56">
        <f t="shared" si="7"/>
        <v>0</v>
      </c>
    </row>
    <row r="39" spans="1:8" ht="27.75" customHeight="1" x14ac:dyDescent="0.25">
      <c r="A39" s="57"/>
      <c r="B39" s="40"/>
      <c r="C39" s="23" t="s">
        <v>74</v>
      </c>
      <c r="D39" s="24" t="s">
        <v>244</v>
      </c>
      <c r="E39" s="25">
        <v>0</v>
      </c>
      <c r="F39" s="25">
        <v>4000</v>
      </c>
      <c r="G39" s="25">
        <v>4000</v>
      </c>
      <c r="H39" s="62">
        <v>0</v>
      </c>
    </row>
    <row r="40" spans="1:8" ht="21" customHeight="1" x14ac:dyDescent="0.25">
      <c r="A40" s="59" t="s">
        <v>46</v>
      </c>
      <c r="B40" s="5"/>
      <c r="C40" s="31"/>
      <c r="D40" s="6" t="s">
        <v>47</v>
      </c>
      <c r="E40" s="7">
        <f>SUM(E41)</f>
        <v>707255</v>
      </c>
      <c r="F40" s="7">
        <f>SUM(F41)</f>
        <v>2681487</v>
      </c>
      <c r="G40" s="7">
        <f>SUM(G41)</f>
        <v>381487</v>
      </c>
      <c r="H40" s="54">
        <f>SUM(H41)</f>
        <v>2300000</v>
      </c>
    </row>
    <row r="41" spans="1:8" ht="37.5" customHeight="1" x14ac:dyDescent="0.25">
      <c r="A41" s="55"/>
      <c r="B41" s="8" t="s">
        <v>48</v>
      </c>
      <c r="C41" s="19" t="s">
        <v>4</v>
      </c>
      <c r="D41" s="11" t="s">
        <v>49</v>
      </c>
      <c r="E41" s="10">
        <f>SUM(E42:E47)</f>
        <v>707255</v>
      </c>
      <c r="F41" s="10">
        <f>SUM(F42:F47)</f>
        <v>2681487</v>
      </c>
      <c r="G41" s="10">
        <f>SUM(G42:G46)</f>
        <v>381487</v>
      </c>
      <c r="H41" s="56">
        <f>SUM(H42:H47)</f>
        <v>2300000</v>
      </c>
    </row>
    <row r="42" spans="1:8" ht="39.75" customHeight="1" x14ac:dyDescent="0.25">
      <c r="A42" s="57"/>
      <c r="B42" s="94"/>
      <c r="C42" s="23" t="s">
        <v>50</v>
      </c>
      <c r="D42" s="24" t="s">
        <v>51</v>
      </c>
      <c r="E42" s="25">
        <v>1100</v>
      </c>
      <c r="F42" s="25">
        <v>1100</v>
      </c>
      <c r="G42" s="25">
        <v>1100</v>
      </c>
      <c r="H42" s="62">
        <v>0</v>
      </c>
    </row>
    <row r="43" spans="1:8" ht="36.75" customHeight="1" x14ac:dyDescent="0.25">
      <c r="A43" s="57"/>
      <c r="B43" s="95"/>
      <c r="C43" s="23" t="s">
        <v>52</v>
      </c>
      <c r="D43" s="24" t="s">
        <v>53</v>
      </c>
      <c r="E43" s="25">
        <v>75700</v>
      </c>
      <c r="F43" s="25">
        <v>76000</v>
      </c>
      <c r="G43" s="25">
        <v>76000</v>
      </c>
      <c r="H43" s="62">
        <v>0</v>
      </c>
    </row>
    <row r="44" spans="1:8" ht="72" customHeight="1" x14ac:dyDescent="0.25">
      <c r="A44" s="57"/>
      <c r="B44" s="95"/>
      <c r="C44" s="23" t="s">
        <v>27</v>
      </c>
      <c r="D44" s="24" t="s">
        <v>28</v>
      </c>
      <c r="E44" s="25">
        <v>153600</v>
      </c>
      <c r="F44" s="25">
        <v>160200</v>
      </c>
      <c r="G44" s="25">
        <v>160200</v>
      </c>
      <c r="H44" s="62">
        <v>0</v>
      </c>
    </row>
    <row r="45" spans="1:8" ht="60" customHeight="1" x14ac:dyDescent="0.25">
      <c r="A45" s="57"/>
      <c r="B45" s="95"/>
      <c r="C45" s="23" t="s">
        <v>9</v>
      </c>
      <c r="D45" s="24" t="s">
        <v>10</v>
      </c>
      <c r="E45" s="25">
        <v>47075</v>
      </c>
      <c r="F45" s="25">
        <v>54187</v>
      </c>
      <c r="G45" s="25">
        <v>54187</v>
      </c>
      <c r="H45" s="62">
        <v>0</v>
      </c>
    </row>
    <row r="46" spans="1:8" ht="54" customHeight="1" x14ac:dyDescent="0.25">
      <c r="A46" s="57"/>
      <c r="B46" s="95"/>
      <c r="C46" s="23" t="s">
        <v>54</v>
      </c>
      <c r="D46" s="24" t="s">
        <v>55</v>
      </c>
      <c r="E46" s="25">
        <v>79250</v>
      </c>
      <c r="F46" s="25">
        <v>90000</v>
      </c>
      <c r="G46" s="25">
        <v>90000</v>
      </c>
      <c r="H46" s="62">
        <v>0</v>
      </c>
    </row>
    <row r="47" spans="1:8" ht="38.25" customHeight="1" x14ac:dyDescent="0.25">
      <c r="A47" s="57"/>
      <c r="B47" s="96"/>
      <c r="C47" s="20" t="s">
        <v>56</v>
      </c>
      <c r="D47" s="21" t="s">
        <v>57</v>
      </c>
      <c r="E47" s="22">
        <v>350530</v>
      </c>
      <c r="F47" s="22">
        <v>2300000</v>
      </c>
      <c r="G47" s="22">
        <v>0</v>
      </c>
      <c r="H47" s="58">
        <v>2300000</v>
      </c>
    </row>
    <row r="48" spans="1:8" ht="25.5" customHeight="1" x14ac:dyDescent="0.25">
      <c r="A48" s="59" t="s">
        <v>58</v>
      </c>
      <c r="B48" s="5"/>
      <c r="C48" s="31"/>
      <c r="D48" s="6" t="s">
        <v>59</v>
      </c>
      <c r="E48" s="7">
        <f>SUM(E51+E54+E56+E49)</f>
        <v>1086679</v>
      </c>
      <c r="F48" s="7">
        <f>SUM(F51+F54+F56+F49)</f>
        <v>1117346</v>
      </c>
      <c r="G48" s="7">
        <f>SUM(G51+G54+G56+G49)</f>
        <v>1117346</v>
      </c>
      <c r="H48" s="54">
        <f>SUM(H51+H54+H56+H49)</f>
        <v>0</v>
      </c>
    </row>
    <row r="49" spans="1:8" ht="31.5" customHeight="1" x14ac:dyDescent="0.25">
      <c r="A49" s="55"/>
      <c r="B49" s="8" t="s">
        <v>228</v>
      </c>
      <c r="C49" s="19" t="s">
        <v>4</v>
      </c>
      <c r="D49" s="11" t="s">
        <v>229</v>
      </c>
      <c r="E49" s="10">
        <f>SUM(E50)</f>
        <v>0</v>
      </c>
      <c r="F49" s="10">
        <f>SUM(F50)</f>
        <v>2380</v>
      </c>
      <c r="G49" s="10">
        <f t="shared" ref="G49" si="8">SUM(G50)</f>
        <v>2380</v>
      </c>
      <c r="H49" s="56">
        <v>0</v>
      </c>
    </row>
    <row r="50" spans="1:8" ht="60" customHeight="1" x14ac:dyDescent="0.25">
      <c r="A50" s="57"/>
      <c r="B50" s="9"/>
      <c r="C50" s="20" t="s">
        <v>9</v>
      </c>
      <c r="D50" s="21" t="s">
        <v>10</v>
      </c>
      <c r="E50" s="22">
        <v>0</v>
      </c>
      <c r="F50" s="22">
        <v>2380</v>
      </c>
      <c r="G50" s="22">
        <v>2380</v>
      </c>
      <c r="H50" s="58">
        <v>0</v>
      </c>
    </row>
    <row r="51" spans="1:8" ht="39" customHeight="1" x14ac:dyDescent="0.25">
      <c r="A51" s="55"/>
      <c r="B51" s="8" t="s">
        <v>60</v>
      </c>
      <c r="C51" s="19" t="s">
        <v>4</v>
      </c>
      <c r="D51" s="11" t="s">
        <v>61</v>
      </c>
      <c r="E51" s="10">
        <f>SUM(E52+E53)</f>
        <v>200851</v>
      </c>
      <c r="F51" s="10">
        <f t="shared" ref="F51:H51" si="9">SUM(F52+F53)</f>
        <v>190018</v>
      </c>
      <c r="G51" s="10">
        <f t="shared" si="9"/>
        <v>190018</v>
      </c>
      <c r="H51" s="56">
        <f t="shared" si="9"/>
        <v>0</v>
      </c>
    </row>
    <row r="52" spans="1:8" ht="24" customHeight="1" x14ac:dyDescent="0.25">
      <c r="A52" s="57"/>
      <c r="B52" s="94"/>
      <c r="C52" s="20" t="s">
        <v>66</v>
      </c>
      <c r="D52" s="21" t="s">
        <v>67</v>
      </c>
      <c r="E52" s="22">
        <v>22855</v>
      </c>
      <c r="F52" s="22">
        <v>15000</v>
      </c>
      <c r="G52" s="22">
        <v>15000</v>
      </c>
      <c r="H52" s="58">
        <v>0</v>
      </c>
    </row>
    <row r="53" spans="1:8" ht="57.75" customHeight="1" x14ac:dyDescent="0.25">
      <c r="A53" s="57"/>
      <c r="B53" s="99"/>
      <c r="C53" s="20" t="s">
        <v>9</v>
      </c>
      <c r="D53" s="21" t="s">
        <v>10</v>
      </c>
      <c r="E53" s="22">
        <v>177996</v>
      </c>
      <c r="F53" s="22">
        <v>175018</v>
      </c>
      <c r="G53" s="22">
        <v>175018</v>
      </c>
      <c r="H53" s="58">
        <v>0</v>
      </c>
    </row>
    <row r="54" spans="1:8" ht="22.5" customHeight="1" x14ac:dyDescent="0.25">
      <c r="A54" s="55"/>
      <c r="B54" s="42" t="s">
        <v>62</v>
      </c>
      <c r="C54" s="23"/>
      <c r="D54" s="11" t="s">
        <v>63</v>
      </c>
      <c r="E54" s="10">
        <f>SUM(E55)</f>
        <v>465828</v>
      </c>
      <c r="F54" s="10">
        <f t="shared" ref="F54:H54" si="10">SUM(F55)</f>
        <v>574948</v>
      </c>
      <c r="G54" s="10">
        <f t="shared" si="10"/>
        <v>574948</v>
      </c>
      <c r="H54" s="60">
        <f t="shared" si="10"/>
        <v>0</v>
      </c>
    </row>
    <row r="55" spans="1:8" ht="57" customHeight="1" x14ac:dyDescent="0.25">
      <c r="A55" s="57"/>
      <c r="B55" s="40"/>
      <c r="C55" s="20" t="s">
        <v>9</v>
      </c>
      <c r="D55" s="21" t="s">
        <v>10</v>
      </c>
      <c r="E55" s="22">
        <v>465828</v>
      </c>
      <c r="F55" s="22">
        <v>574948</v>
      </c>
      <c r="G55" s="22">
        <v>574948</v>
      </c>
      <c r="H55" s="58">
        <v>0</v>
      </c>
    </row>
    <row r="56" spans="1:8" ht="27" customHeight="1" x14ac:dyDescent="0.25">
      <c r="A56" s="85"/>
      <c r="B56" s="8" t="s">
        <v>64</v>
      </c>
      <c r="C56" s="23"/>
      <c r="D56" s="11" t="s">
        <v>65</v>
      </c>
      <c r="E56" s="10">
        <f>SUM(E57)</f>
        <v>420000</v>
      </c>
      <c r="F56" s="10">
        <f t="shared" ref="F56:H56" si="11">SUM(F57)</f>
        <v>350000</v>
      </c>
      <c r="G56" s="10">
        <f t="shared" si="11"/>
        <v>350000</v>
      </c>
      <c r="H56" s="60">
        <f t="shared" si="11"/>
        <v>0</v>
      </c>
    </row>
    <row r="57" spans="1:8" ht="26.25" customHeight="1" x14ac:dyDescent="0.25">
      <c r="A57" s="86"/>
      <c r="B57" s="9"/>
      <c r="C57" s="23" t="s">
        <v>66</v>
      </c>
      <c r="D57" s="24" t="s">
        <v>67</v>
      </c>
      <c r="E57" s="25">
        <v>420000</v>
      </c>
      <c r="F57" s="25">
        <v>350000</v>
      </c>
      <c r="G57" s="25">
        <v>350000</v>
      </c>
      <c r="H57" s="62">
        <v>0</v>
      </c>
    </row>
    <row r="58" spans="1:8" ht="24" customHeight="1" x14ac:dyDescent="0.25">
      <c r="A58" s="53" t="s">
        <v>68</v>
      </c>
      <c r="B58" s="35"/>
      <c r="C58" s="31"/>
      <c r="D58" s="6" t="s">
        <v>69</v>
      </c>
      <c r="E58" s="7">
        <f>SUM(E59+E61+E66+E69)</f>
        <v>349763.54000000004</v>
      </c>
      <c r="F58" s="7">
        <f t="shared" ref="F58:H58" si="12">SUM(F59+F61+F66+F69)</f>
        <v>349210</v>
      </c>
      <c r="G58" s="7">
        <f t="shared" si="12"/>
        <v>174215</v>
      </c>
      <c r="H58" s="54">
        <f t="shared" si="12"/>
        <v>174995</v>
      </c>
    </row>
    <row r="59" spans="1:8" ht="23.25" customHeight="1" x14ac:dyDescent="0.25">
      <c r="A59" s="55"/>
      <c r="B59" s="8" t="s">
        <v>70</v>
      </c>
      <c r="C59" s="19" t="s">
        <v>4</v>
      </c>
      <c r="D59" s="11" t="s">
        <v>71</v>
      </c>
      <c r="E59" s="10">
        <f>SUM(E60)</f>
        <v>684</v>
      </c>
      <c r="F59" s="10">
        <f t="shared" ref="F59:H59" si="13">SUM(F60)</f>
        <v>684</v>
      </c>
      <c r="G59" s="10">
        <f t="shared" si="13"/>
        <v>684</v>
      </c>
      <c r="H59" s="60">
        <f t="shared" si="13"/>
        <v>0</v>
      </c>
    </row>
    <row r="60" spans="1:8" ht="60.75" customHeight="1" x14ac:dyDescent="0.25">
      <c r="A60" s="57"/>
      <c r="B60" s="9"/>
      <c r="C60" s="20" t="s">
        <v>9</v>
      </c>
      <c r="D60" s="21" t="s">
        <v>10</v>
      </c>
      <c r="E60" s="22">
        <v>684</v>
      </c>
      <c r="F60" s="22">
        <v>684</v>
      </c>
      <c r="G60" s="22">
        <v>684</v>
      </c>
      <c r="H60" s="58"/>
    </row>
    <row r="61" spans="1:8" ht="22.5" customHeight="1" x14ac:dyDescent="0.25">
      <c r="A61" s="57"/>
      <c r="B61" s="8" t="s">
        <v>72</v>
      </c>
      <c r="C61" s="23"/>
      <c r="D61" s="11" t="s">
        <v>73</v>
      </c>
      <c r="E61" s="10">
        <f>SUM(E62:E65)</f>
        <v>156995</v>
      </c>
      <c r="F61" s="10">
        <f t="shared" ref="F61:H61" si="14">SUM(F62:F65)</f>
        <v>238111</v>
      </c>
      <c r="G61" s="10">
        <f t="shared" si="14"/>
        <v>88111</v>
      </c>
      <c r="H61" s="56">
        <f t="shared" si="14"/>
        <v>150000</v>
      </c>
    </row>
    <row r="62" spans="1:8" ht="21" customHeight="1" x14ac:dyDescent="0.25">
      <c r="A62" s="57"/>
      <c r="B62" s="94"/>
      <c r="C62" s="9" t="s">
        <v>74</v>
      </c>
      <c r="D62" s="24" t="s">
        <v>75</v>
      </c>
      <c r="E62" s="25">
        <v>800</v>
      </c>
      <c r="F62" s="25">
        <v>0</v>
      </c>
      <c r="G62" s="25">
        <v>0</v>
      </c>
      <c r="H62" s="62">
        <v>0</v>
      </c>
    </row>
    <row r="63" spans="1:8" ht="26.25" customHeight="1" x14ac:dyDescent="0.25">
      <c r="A63" s="55"/>
      <c r="B63" s="95"/>
      <c r="C63" s="9" t="s">
        <v>35</v>
      </c>
      <c r="D63" s="24" t="s">
        <v>36</v>
      </c>
      <c r="E63" s="25">
        <v>723</v>
      </c>
      <c r="F63" s="25">
        <v>0</v>
      </c>
      <c r="G63" s="25">
        <v>0</v>
      </c>
      <c r="H63" s="62">
        <v>0</v>
      </c>
    </row>
    <row r="64" spans="1:8" ht="24.75" customHeight="1" x14ac:dyDescent="0.25">
      <c r="A64" s="57"/>
      <c r="B64" s="96"/>
      <c r="C64" s="9" t="s">
        <v>33</v>
      </c>
      <c r="D64" s="24" t="s">
        <v>34</v>
      </c>
      <c r="E64" s="25">
        <v>155472</v>
      </c>
      <c r="F64" s="25">
        <v>88111</v>
      </c>
      <c r="G64" s="25">
        <v>88111</v>
      </c>
      <c r="H64" s="62">
        <v>0</v>
      </c>
    </row>
    <row r="65" spans="1:8" ht="72.75" customHeight="1" x14ac:dyDescent="0.25">
      <c r="A65" s="57"/>
      <c r="B65" s="45"/>
      <c r="C65" s="9" t="s">
        <v>238</v>
      </c>
      <c r="D65" s="24" t="s">
        <v>239</v>
      </c>
      <c r="E65" s="25">
        <v>0</v>
      </c>
      <c r="F65" s="25">
        <v>150000</v>
      </c>
      <c r="G65" s="25">
        <v>0</v>
      </c>
      <c r="H65" s="62">
        <v>150000</v>
      </c>
    </row>
    <row r="66" spans="1:8" ht="28.5" customHeight="1" x14ac:dyDescent="0.25">
      <c r="A66" s="57"/>
      <c r="B66" s="8" t="s">
        <v>76</v>
      </c>
      <c r="C66" s="9"/>
      <c r="D66" s="11" t="s">
        <v>77</v>
      </c>
      <c r="E66" s="10">
        <f>SUM(E67:E68)</f>
        <v>21585.54</v>
      </c>
      <c r="F66" s="10">
        <f>SUM(F67:F68)</f>
        <v>0</v>
      </c>
      <c r="G66" s="10">
        <f>SUM(G67:G68)</f>
        <v>0</v>
      </c>
      <c r="H66" s="60">
        <f>SUM(H67:H68)</f>
        <v>0</v>
      </c>
    </row>
    <row r="67" spans="1:8" ht="58.5" customHeight="1" x14ac:dyDescent="0.25">
      <c r="A67" s="57"/>
      <c r="B67" s="99"/>
      <c r="C67" s="9" t="s">
        <v>9</v>
      </c>
      <c r="D67" s="24" t="s">
        <v>10</v>
      </c>
      <c r="E67" s="25">
        <v>9185.5400000000009</v>
      </c>
      <c r="F67" s="25">
        <v>0</v>
      </c>
      <c r="G67" s="25">
        <v>0</v>
      </c>
      <c r="H67" s="62">
        <v>0</v>
      </c>
    </row>
    <row r="68" spans="1:8" ht="57" customHeight="1" x14ac:dyDescent="0.25">
      <c r="A68" s="57"/>
      <c r="B68" s="96"/>
      <c r="C68" s="9" t="s">
        <v>78</v>
      </c>
      <c r="D68" s="24" t="s">
        <v>79</v>
      </c>
      <c r="E68" s="25">
        <v>12400</v>
      </c>
      <c r="F68" s="25">
        <v>0</v>
      </c>
      <c r="G68" s="25">
        <v>0</v>
      </c>
      <c r="H68" s="62">
        <v>0</v>
      </c>
    </row>
    <row r="69" spans="1:8" ht="21.75" customHeight="1" x14ac:dyDescent="0.25">
      <c r="A69" s="57"/>
      <c r="B69" s="8" t="s">
        <v>199</v>
      </c>
      <c r="C69" s="9"/>
      <c r="D69" s="11" t="s">
        <v>65</v>
      </c>
      <c r="E69" s="10">
        <f>SUM(E70:E76)</f>
        <v>170499</v>
      </c>
      <c r="F69" s="10">
        <f t="shared" ref="F69:H69" si="15">SUM(F70:F76)</f>
        <v>110415</v>
      </c>
      <c r="G69" s="10">
        <f t="shared" si="15"/>
        <v>85420</v>
      </c>
      <c r="H69" s="60">
        <f t="shared" si="15"/>
        <v>24995</v>
      </c>
    </row>
    <row r="70" spans="1:8" ht="24" customHeight="1" x14ac:dyDescent="0.25">
      <c r="A70" s="57"/>
      <c r="B70" s="98"/>
      <c r="C70" s="9" t="s">
        <v>74</v>
      </c>
      <c r="D70" s="24" t="s">
        <v>75</v>
      </c>
      <c r="E70" s="25">
        <v>3300</v>
      </c>
      <c r="F70" s="25">
        <v>11000</v>
      </c>
      <c r="G70" s="25">
        <v>11000</v>
      </c>
      <c r="H70" s="62">
        <v>0</v>
      </c>
    </row>
    <row r="71" spans="1:8" ht="24" customHeight="1" x14ac:dyDescent="0.25">
      <c r="A71" s="55"/>
      <c r="B71" s="95"/>
      <c r="C71" s="9" t="s">
        <v>29</v>
      </c>
      <c r="D71" s="24" t="s">
        <v>30</v>
      </c>
      <c r="E71" s="25">
        <v>3000</v>
      </c>
      <c r="F71" s="25">
        <v>0</v>
      </c>
      <c r="G71" s="25">
        <v>0</v>
      </c>
      <c r="H71" s="62">
        <v>0</v>
      </c>
    </row>
    <row r="72" spans="1:8" ht="25.5" customHeight="1" x14ac:dyDescent="0.25">
      <c r="A72" s="55"/>
      <c r="B72" s="95"/>
      <c r="C72" s="40" t="s">
        <v>33</v>
      </c>
      <c r="D72" s="21" t="s">
        <v>34</v>
      </c>
      <c r="E72" s="22">
        <v>37286</v>
      </c>
      <c r="F72" s="22">
        <v>4000</v>
      </c>
      <c r="G72" s="22">
        <v>4000</v>
      </c>
      <c r="H72" s="58">
        <v>0</v>
      </c>
    </row>
    <row r="73" spans="1:8" ht="87" customHeight="1" x14ac:dyDescent="0.25">
      <c r="A73" s="55"/>
      <c r="B73" s="44"/>
      <c r="C73" s="40" t="s">
        <v>133</v>
      </c>
      <c r="D73" s="24" t="s">
        <v>245</v>
      </c>
      <c r="E73" s="22">
        <v>57683</v>
      </c>
      <c r="F73" s="22">
        <v>67622</v>
      </c>
      <c r="G73" s="22">
        <v>67622</v>
      </c>
      <c r="H73" s="58">
        <v>0</v>
      </c>
    </row>
    <row r="74" spans="1:8" ht="87" customHeight="1" x14ac:dyDescent="0.25">
      <c r="A74" s="55"/>
      <c r="B74" s="44"/>
      <c r="C74" s="40" t="s">
        <v>134</v>
      </c>
      <c r="D74" s="24" t="s">
        <v>245</v>
      </c>
      <c r="E74" s="22">
        <v>7364</v>
      </c>
      <c r="F74" s="22">
        <v>2798</v>
      </c>
      <c r="G74" s="22">
        <v>2798</v>
      </c>
      <c r="H74" s="58">
        <v>0</v>
      </c>
    </row>
    <row r="75" spans="1:8" ht="86.25" customHeight="1" x14ac:dyDescent="0.25">
      <c r="A75" s="55"/>
      <c r="B75" s="44"/>
      <c r="C75" s="40" t="s">
        <v>234</v>
      </c>
      <c r="D75" s="24" t="s">
        <v>245</v>
      </c>
      <c r="E75" s="22">
        <v>60238</v>
      </c>
      <c r="F75" s="22">
        <v>21065</v>
      </c>
      <c r="G75" s="22">
        <v>0</v>
      </c>
      <c r="H75" s="58">
        <v>21065</v>
      </c>
    </row>
    <row r="76" spans="1:8" ht="87" customHeight="1" x14ac:dyDescent="0.25">
      <c r="A76" s="55"/>
      <c r="B76" s="44"/>
      <c r="C76" s="40" t="s">
        <v>235</v>
      </c>
      <c r="D76" s="24" t="s">
        <v>245</v>
      </c>
      <c r="E76" s="22">
        <v>1628</v>
      </c>
      <c r="F76" s="22">
        <v>3930</v>
      </c>
      <c r="G76" s="22">
        <v>0</v>
      </c>
      <c r="H76" s="58">
        <v>3930</v>
      </c>
    </row>
    <row r="77" spans="1:8" ht="23.25" customHeight="1" x14ac:dyDescent="0.25">
      <c r="A77" s="53" t="s">
        <v>80</v>
      </c>
      <c r="B77" s="5"/>
      <c r="C77" s="32"/>
      <c r="D77" s="6" t="s">
        <v>81</v>
      </c>
      <c r="E77" s="7">
        <f>SUM(E83+E78+E80)</f>
        <v>104000</v>
      </c>
      <c r="F77" s="7">
        <f t="shared" ref="F77:H77" si="16">SUM(F83+F78+F80)</f>
        <v>49300</v>
      </c>
      <c r="G77" s="7">
        <f t="shared" si="16"/>
        <v>49300</v>
      </c>
      <c r="H77" s="54">
        <f t="shared" si="16"/>
        <v>0</v>
      </c>
    </row>
    <row r="78" spans="1:8" ht="23.25" customHeight="1" x14ac:dyDescent="0.25">
      <c r="A78" s="63"/>
      <c r="B78" s="8" t="s">
        <v>230</v>
      </c>
      <c r="C78" s="9"/>
      <c r="D78" s="11" t="s">
        <v>231</v>
      </c>
      <c r="E78" s="10">
        <f>SUM(E79)</f>
        <v>0</v>
      </c>
      <c r="F78" s="10">
        <f t="shared" ref="F78:H78" si="17">SUM(F79)</f>
        <v>1300</v>
      </c>
      <c r="G78" s="10">
        <f t="shared" si="17"/>
        <v>1300</v>
      </c>
      <c r="H78" s="56">
        <f t="shared" si="17"/>
        <v>0</v>
      </c>
    </row>
    <row r="79" spans="1:8" ht="57.75" customHeight="1" x14ac:dyDescent="0.25">
      <c r="A79" s="68"/>
      <c r="B79" s="47"/>
      <c r="C79" s="29" t="s">
        <v>9</v>
      </c>
      <c r="D79" s="21" t="s">
        <v>10</v>
      </c>
      <c r="E79" s="22">
        <v>0</v>
      </c>
      <c r="F79" s="22">
        <v>1300</v>
      </c>
      <c r="G79" s="25">
        <v>1300</v>
      </c>
      <c r="H79" s="62"/>
    </row>
    <row r="80" spans="1:8" ht="25.5" customHeight="1" x14ac:dyDescent="0.25">
      <c r="A80" s="68"/>
      <c r="B80" s="8" t="s">
        <v>232</v>
      </c>
      <c r="C80" s="9"/>
      <c r="D80" s="11" t="s">
        <v>77</v>
      </c>
      <c r="E80" s="25">
        <f>SUM(E81:E82)</f>
        <v>0</v>
      </c>
      <c r="F80" s="25">
        <f t="shared" ref="F80:H80" si="18">SUM(F81:F82)</f>
        <v>48000</v>
      </c>
      <c r="G80" s="25">
        <f t="shared" si="18"/>
        <v>48000</v>
      </c>
      <c r="H80" s="62">
        <f t="shared" si="18"/>
        <v>0</v>
      </c>
    </row>
    <row r="81" spans="1:8" ht="58.5" customHeight="1" x14ac:dyDescent="0.25">
      <c r="A81" s="64"/>
      <c r="B81" s="8"/>
      <c r="C81" s="92" t="s">
        <v>9</v>
      </c>
      <c r="D81" s="24" t="s">
        <v>10</v>
      </c>
      <c r="E81" s="93">
        <v>0</v>
      </c>
      <c r="F81" s="93">
        <v>19000</v>
      </c>
      <c r="G81" s="25">
        <v>19000</v>
      </c>
      <c r="H81" s="62">
        <v>0</v>
      </c>
    </row>
    <row r="82" spans="1:8" ht="69" customHeight="1" x14ac:dyDescent="0.25">
      <c r="A82" s="87"/>
      <c r="B82" s="8"/>
      <c r="C82" s="9" t="s">
        <v>78</v>
      </c>
      <c r="D82" s="24" t="s">
        <v>79</v>
      </c>
      <c r="E82" s="25">
        <v>0</v>
      </c>
      <c r="F82" s="25">
        <v>29000</v>
      </c>
      <c r="G82" s="25">
        <v>29000</v>
      </c>
      <c r="H82" s="62">
        <v>0</v>
      </c>
    </row>
    <row r="83" spans="1:8" ht="21" customHeight="1" x14ac:dyDescent="0.25">
      <c r="A83" s="68"/>
      <c r="B83" s="8" t="s">
        <v>82</v>
      </c>
      <c r="C83" s="8" t="s">
        <v>4</v>
      </c>
      <c r="D83" s="11" t="s">
        <v>65</v>
      </c>
      <c r="E83" s="10">
        <f t="shared" ref="E83:H83" si="19">SUM(E84)</f>
        <v>104000</v>
      </c>
      <c r="F83" s="10">
        <f t="shared" si="19"/>
        <v>0</v>
      </c>
      <c r="G83" s="10">
        <f t="shared" si="19"/>
        <v>0</v>
      </c>
      <c r="H83" s="56">
        <f t="shared" si="19"/>
        <v>0</v>
      </c>
    </row>
    <row r="84" spans="1:8" ht="69" customHeight="1" x14ac:dyDescent="0.25">
      <c r="A84" s="64"/>
      <c r="B84" s="40"/>
      <c r="C84" s="40" t="s">
        <v>210</v>
      </c>
      <c r="D84" s="21" t="s">
        <v>211</v>
      </c>
      <c r="E84" s="25">
        <v>104000</v>
      </c>
      <c r="F84" s="25">
        <v>0</v>
      </c>
      <c r="G84" s="25">
        <v>0</v>
      </c>
      <c r="H84" s="62">
        <v>0</v>
      </c>
    </row>
    <row r="85" spans="1:8" ht="37.5" customHeight="1" x14ac:dyDescent="0.25">
      <c r="A85" s="53" t="s">
        <v>83</v>
      </c>
      <c r="B85" s="33"/>
      <c r="C85" s="34"/>
      <c r="D85" s="6" t="s">
        <v>84</v>
      </c>
      <c r="E85" s="7">
        <f>SUM(E86+E89)</f>
        <v>5178999</v>
      </c>
      <c r="F85" s="7">
        <f t="shared" ref="F85:H85" si="20">SUM(F86+F89)</f>
        <v>5004730</v>
      </c>
      <c r="G85" s="7">
        <f t="shared" si="20"/>
        <v>5004730</v>
      </c>
      <c r="H85" s="54">
        <f t="shared" si="20"/>
        <v>0</v>
      </c>
    </row>
    <row r="86" spans="1:8" ht="39.75" customHeight="1" x14ac:dyDescent="0.25">
      <c r="A86" s="57"/>
      <c r="B86" s="8" t="s">
        <v>85</v>
      </c>
      <c r="C86" s="8" t="s">
        <v>4</v>
      </c>
      <c r="D86" s="11" t="s">
        <v>86</v>
      </c>
      <c r="E86" s="10">
        <f>SUM(E87:E88)</f>
        <v>5130162</v>
      </c>
      <c r="F86" s="10">
        <f>SUM(F87:F88)</f>
        <v>5004730</v>
      </c>
      <c r="G86" s="10">
        <f>SUM(G87:G88)</f>
        <v>5004730</v>
      </c>
      <c r="H86" s="60">
        <f>SUM(H87:H88)</f>
        <v>0</v>
      </c>
    </row>
    <row r="87" spans="1:8" ht="60.75" customHeight="1" x14ac:dyDescent="0.25">
      <c r="A87" s="57"/>
      <c r="B87" s="99"/>
      <c r="C87" s="9" t="s">
        <v>9</v>
      </c>
      <c r="D87" s="24" t="s">
        <v>10</v>
      </c>
      <c r="E87" s="25">
        <v>5129362</v>
      </c>
      <c r="F87" s="25">
        <v>5004730</v>
      </c>
      <c r="G87" s="25">
        <v>5004730</v>
      </c>
      <c r="H87" s="62">
        <v>0</v>
      </c>
    </row>
    <row r="88" spans="1:8" ht="54" customHeight="1" x14ac:dyDescent="0.25">
      <c r="A88" s="57"/>
      <c r="B88" s="95"/>
      <c r="C88" s="9" t="s">
        <v>54</v>
      </c>
      <c r="D88" s="24" t="s">
        <v>55</v>
      </c>
      <c r="E88" s="25">
        <v>800</v>
      </c>
      <c r="F88" s="25">
        <v>0</v>
      </c>
      <c r="G88" s="25">
        <v>0</v>
      </c>
      <c r="H88" s="62">
        <v>0</v>
      </c>
    </row>
    <row r="89" spans="1:8" ht="25.5" customHeight="1" x14ac:dyDescent="0.25">
      <c r="A89" s="65"/>
      <c r="B89" s="27">
        <v>75495</v>
      </c>
      <c r="C89" s="8"/>
      <c r="D89" s="11" t="s">
        <v>65</v>
      </c>
      <c r="E89" s="10">
        <f>SUM(E90:E91)</f>
        <v>48837</v>
      </c>
      <c r="F89" s="10">
        <f t="shared" ref="F89:H89" si="21">SUM(F90:F91)</f>
        <v>0</v>
      </c>
      <c r="G89" s="10">
        <f t="shared" si="21"/>
        <v>0</v>
      </c>
      <c r="H89" s="56">
        <f t="shared" si="21"/>
        <v>0</v>
      </c>
    </row>
    <row r="90" spans="1:8" ht="53.25" customHeight="1" x14ac:dyDescent="0.25">
      <c r="A90" s="55"/>
      <c r="B90" s="97"/>
      <c r="C90" s="9" t="s">
        <v>212</v>
      </c>
      <c r="D90" s="24" t="s">
        <v>213</v>
      </c>
      <c r="E90" s="25">
        <v>18037</v>
      </c>
      <c r="F90" s="25">
        <v>0</v>
      </c>
      <c r="G90" s="25">
        <v>0</v>
      </c>
      <c r="H90" s="62">
        <v>0</v>
      </c>
    </row>
    <row r="91" spans="1:8" ht="53.25" customHeight="1" x14ac:dyDescent="0.25">
      <c r="A91" s="57"/>
      <c r="B91" s="95"/>
      <c r="C91" s="40" t="s">
        <v>214</v>
      </c>
      <c r="D91" s="21" t="s">
        <v>215</v>
      </c>
      <c r="E91" s="22">
        <v>30800</v>
      </c>
      <c r="F91" s="22">
        <v>0</v>
      </c>
      <c r="G91" s="22">
        <v>0</v>
      </c>
      <c r="H91" s="58">
        <v>0</v>
      </c>
    </row>
    <row r="92" spans="1:8" ht="23.25" customHeight="1" x14ac:dyDescent="0.25">
      <c r="A92" s="53" t="s">
        <v>87</v>
      </c>
      <c r="B92" s="5"/>
      <c r="C92" s="32"/>
      <c r="D92" s="6" t="s">
        <v>88</v>
      </c>
      <c r="E92" s="7">
        <f t="shared" ref="E92:F92" si="22">SUM(E93)</f>
        <v>132000</v>
      </c>
      <c r="F92" s="7">
        <f t="shared" si="22"/>
        <v>132000</v>
      </c>
      <c r="G92" s="7">
        <f>SUM(G93)</f>
        <v>132000</v>
      </c>
      <c r="H92" s="54">
        <f>SUM(H93)</f>
        <v>0</v>
      </c>
    </row>
    <row r="93" spans="1:8" ht="21.75" customHeight="1" x14ac:dyDescent="0.25">
      <c r="A93" s="55"/>
      <c r="B93" s="8" t="s">
        <v>89</v>
      </c>
      <c r="C93" s="8" t="s">
        <v>4</v>
      </c>
      <c r="D93" s="11" t="s">
        <v>90</v>
      </c>
      <c r="E93" s="10">
        <f t="shared" ref="E93:F93" si="23">SUM(E94)</f>
        <v>132000</v>
      </c>
      <c r="F93" s="10">
        <f t="shared" si="23"/>
        <v>132000</v>
      </c>
      <c r="G93" s="10">
        <f>SUM(G94)</f>
        <v>132000</v>
      </c>
      <c r="H93" s="60">
        <f>SUM(H94)</f>
        <v>0</v>
      </c>
    </row>
    <row r="94" spans="1:8" ht="55.5" customHeight="1" x14ac:dyDescent="0.25">
      <c r="A94" s="57"/>
      <c r="B94" s="41"/>
      <c r="C94" s="40" t="s">
        <v>9</v>
      </c>
      <c r="D94" s="21" t="s">
        <v>10</v>
      </c>
      <c r="E94" s="22">
        <v>132000</v>
      </c>
      <c r="F94" s="22">
        <v>132000</v>
      </c>
      <c r="G94" s="22">
        <v>132000</v>
      </c>
      <c r="H94" s="58">
        <v>0</v>
      </c>
    </row>
    <row r="95" spans="1:8" ht="80.25" customHeight="1" x14ac:dyDescent="0.25">
      <c r="A95" s="53" t="s">
        <v>91</v>
      </c>
      <c r="B95" s="5"/>
      <c r="C95" s="32"/>
      <c r="D95" s="6" t="s">
        <v>92</v>
      </c>
      <c r="E95" s="7">
        <f>SUM(E96+E102)</f>
        <v>13949922.199999999</v>
      </c>
      <c r="F95" s="7">
        <f>SUM(F96+F102)</f>
        <v>7689219</v>
      </c>
      <c r="G95" s="7">
        <f>SUM(G96+G102)</f>
        <v>7689219</v>
      </c>
      <c r="H95" s="54">
        <f>SUM(H96+H102)</f>
        <v>0</v>
      </c>
    </row>
    <row r="96" spans="1:8" ht="54.75" customHeight="1" x14ac:dyDescent="0.25">
      <c r="A96" s="57"/>
      <c r="B96" s="8" t="s">
        <v>93</v>
      </c>
      <c r="C96" s="9" t="s">
        <v>4</v>
      </c>
      <c r="D96" s="11" t="s">
        <v>94</v>
      </c>
      <c r="E96" s="10">
        <f>SUM(E97:E101)</f>
        <v>819430</v>
      </c>
      <c r="F96" s="10">
        <f>SUM(F97:F101)</f>
        <v>870824</v>
      </c>
      <c r="G96" s="10">
        <f>SUM(G97:G101)</f>
        <v>870824</v>
      </c>
      <c r="H96" s="56">
        <f>SUM(H97:H101)</f>
        <v>0</v>
      </c>
    </row>
    <row r="97" spans="1:8" ht="27" customHeight="1" x14ac:dyDescent="0.25">
      <c r="A97" s="57"/>
      <c r="B97" s="99"/>
      <c r="C97" s="9" t="s">
        <v>95</v>
      </c>
      <c r="D97" s="24" t="s">
        <v>96</v>
      </c>
      <c r="E97" s="25">
        <v>450000</v>
      </c>
      <c r="F97" s="25">
        <v>400000</v>
      </c>
      <c r="G97" s="25">
        <v>400000</v>
      </c>
      <c r="H97" s="62">
        <v>0</v>
      </c>
    </row>
    <row r="98" spans="1:8" ht="54" customHeight="1" x14ac:dyDescent="0.25">
      <c r="A98" s="57"/>
      <c r="B98" s="95"/>
      <c r="C98" s="9" t="s">
        <v>97</v>
      </c>
      <c r="D98" s="24" t="s">
        <v>98</v>
      </c>
      <c r="E98" s="25">
        <v>295545</v>
      </c>
      <c r="F98" s="25">
        <v>383824</v>
      </c>
      <c r="G98" s="25">
        <v>383824</v>
      </c>
      <c r="H98" s="62">
        <v>0</v>
      </c>
    </row>
    <row r="99" spans="1:8" ht="42" customHeight="1" x14ac:dyDescent="0.25">
      <c r="A99" s="55"/>
      <c r="B99" s="95"/>
      <c r="C99" s="9" t="s">
        <v>99</v>
      </c>
      <c r="D99" s="24" t="s">
        <v>100</v>
      </c>
      <c r="E99" s="25">
        <v>5000</v>
      </c>
      <c r="F99" s="25">
        <v>2000</v>
      </c>
      <c r="G99" s="25">
        <v>2000</v>
      </c>
      <c r="H99" s="62">
        <v>0</v>
      </c>
    </row>
    <row r="100" spans="1:8" ht="38.25" customHeight="1" x14ac:dyDescent="0.25">
      <c r="A100" s="57"/>
      <c r="B100" s="95"/>
      <c r="C100" s="9" t="s">
        <v>101</v>
      </c>
      <c r="D100" s="24" t="s">
        <v>102</v>
      </c>
      <c r="E100" s="25">
        <v>8885</v>
      </c>
      <c r="F100" s="25">
        <v>5000</v>
      </c>
      <c r="G100" s="25">
        <v>5000</v>
      </c>
      <c r="H100" s="62">
        <v>0</v>
      </c>
    </row>
    <row r="101" spans="1:8" ht="26.25" customHeight="1" x14ac:dyDescent="0.25">
      <c r="A101" s="57"/>
      <c r="B101" s="95"/>
      <c r="C101" s="9" t="s">
        <v>103</v>
      </c>
      <c r="D101" s="24" t="s">
        <v>104</v>
      </c>
      <c r="E101" s="25">
        <v>60000</v>
      </c>
      <c r="F101" s="25">
        <v>80000</v>
      </c>
      <c r="G101" s="25">
        <v>80000</v>
      </c>
      <c r="H101" s="62">
        <v>0</v>
      </c>
    </row>
    <row r="102" spans="1:8" ht="52.5" customHeight="1" x14ac:dyDescent="0.25">
      <c r="A102" s="65"/>
      <c r="B102" s="8" t="s">
        <v>105</v>
      </c>
      <c r="C102" s="9"/>
      <c r="D102" s="11" t="s">
        <v>106</v>
      </c>
      <c r="E102" s="10">
        <f>SUM(E103:E104)</f>
        <v>13130492.199999999</v>
      </c>
      <c r="F102" s="10">
        <f>SUM(F103:F104)</f>
        <v>6818395</v>
      </c>
      <c r="G102" s="10">
        <f>SUM(G103:G104)</f>
        <v>6818395</v>
      </c>
      <c r="H102" s="60">
        <f>SUM(H103:H104)</f>
        <v>0</v>
      </c>
    </row>
    <row r="103" spans="1:8" ht="24" customHeight="1" x14ac:dyDescent="0.25">
      <c r="A103" s="55"/>
      <c r="B103" s="99"/>
      <c r="C103" s="9" t="s">
        <v>107</v>
      </c>
      <c r="D103" s="24" t="s">
        <v>108</v>
      </c>
      <c r="E103" s="25">
        <v>12843060.199999999</v>
      </c>
      <c r="F103" s="25">
        <v>6364554</v>
      </c>
      <c r="G103" s="25">
        <v>6364554</v>
      </c>
      <c r="H103" s="62">
        <v>0</v>
      </c>
    </row>
    <row r="104" spans="1:8" ht="27" customHeight="1" x14ac:dyDescent="0.25">
      <c r="A104" s="57"/>
      <c r="B104" s="95"/>
      <c r="C104" s="40" t="s">
        <v>109</v>
      </c>
      <c r="D104" s="21" t="s">
        <v>110</v>
      </c>
      <c r="E104" s="22">
        <v>287432</v>
      </c>
      <c r="F104" s="22">
        <v>453841</v>
      </c>
      <c r="G104" s="22">
        <v>453841</v>
      </c>
      <c r="H104" s="58">
        <v>0</v>
      </c>
    </row>
    <row r="105" spans="1:8" ht="26.25" customHeight="1" x14ac:dyDescent="0.25">
      <c r="A105" s="53" t="s">
        <v>111</v>
      </c>
      <c r="B105" s="5"/>
      <c r="C105" s="32"/>
      <c r="D105" s="6" t="s">
        <v>112</v>
      </c>
      <c r="E105" s="7">
        <f>SUM(E106+E110+E112+E114+E108)</f>
        <v>37779051</v>
      </c>
      <c r="F105" s="7">
        <f t="shared" ref="F105:H105" si="24">SUM(F106+F110+F112+F114+F108)</f>
        <v>38963580</v>
      </c>
      <c r="G105" s="7">
        <f t="shared" si="24"/>
        <v>38963580</v>
      </c>
      <c r="H105" s="54">
        <f t="shared" si="24"/>
        <v>0</v>
      </c>
    </row>
    <row r="106" spans="1:8" ht="49.5" customHeight="1" x14ac:dyDescent="0.25">
      <c r="A106" s="90"/>
      <c r="B106" s="98" t="s">
        <v>113</v>
      </c>
      <c r="C106" s="8" t="s">
        <v>4</v>
      </c>
      <c r="D106" s="11" t="s">
        <v>114</v>
      </c>
      <c r="E106" s="10">
        <f>SUM(E107)</f>
        <v>17779382</v>
      </c>
      <c r="F106" s="10">
        <f>SUM(F107)</f>
        <v>19741916</v>
      </c>
      <c r="G106" s="10">
        <f>SUM(G107)</f>
        <v>19741916</v>
      </c>
      <c r="H106" s="60">
        <f>SUM(H107)</f>
        <v>0</v>
      </c>
    </row>
    <row r="107" spans="1:8" ht="25.5" customHeight="1" x14ac:dyDescent="0.25">
      <c r="A107" s="88"/>
      <c r="B107" s="96"/>
      <c r="C107" s="9" t="s">
        <v>115</v>
      </c>
      <c r="D107" s="24" t="s">
        <v>116</v>
      </c>
      <c r="E107" s="25">
        <v>17779382</v>
      </c>
      <c r="F107" s="25">
        <v>19741916</v>
      </c>
      <c r="G107" s="25">
        <v>19741916</v>
      </c>
      <c r="H107" s="62">
        <v>0</v>
      </c>
    </row>
    <row r="108" spans="1:8" ht="53.25" customHeight="1" x14ac:dyDescent="0.25">
      <c r="A108" s="67"/>
      <c r="B108" s="98" t="s">
        <v>218</v>
      </c>
      <c r="C108" s="9"/>
      <c r="D108" s="11" t="s">
        <v>219</v>
      </c>
      <c r="E108" s="10">
        <f t="shared" ref="E108:F110" si="25">SUM(E109)</f>
        <v>622664</v>
      </c>
      <c r="F108" s="10">
        <f t="shared" si="25"/>
        <v>0</v>
      </c>
      <c r="G108" s="10">
        <f>SUM(G109)</f>
        <v>0</v>
      </c>
      <c r="H108" s="60">
        <f>SUM(H109)</f>
        <v>0</v>
      </c>
    </row>
    <row r="109" spans="1:8" ht="23.25" customHeight="1" x14ac:dyDescent="0.25">
      <c r="A109" s="55"/>
      <c r="B109" s="96"/>
      <c r="C109" s="9" t="s">
        <v>220</v>
      </c>
      <c r="D109" s="24" t="s">
        <v>221</v>
      </c>
      <c r="E109" s="25">
        <v>622664</v>
      </c>
      <c r="F109" s="25">
        <v>0</v>
      </c>
      <c r="G109" s="25">
        <v>0</v>
      </c>
      <c r="H109" s="62">
        <v>0</v>
      </c>
    </row>
    <row r="110" spans="1:8" ht="41.25" customHeight="1" x14ac:dyDescent="0.25">
      <c r="A110" s="57"/>
      <c r="B110" s="98" t="s">
        <v>117</v>
      </c>
      <c r="C110" s="9"/>
      <c r="D110" s="11" t="s">
        <v>118</v>
      </c>
      <c r="E110" s="10">
        <f t="shared" si="25"/>
        <v>14507916</v>
      </c>
      <c r="F110" s="10">
        <f t="shared" si="25"/>
        <v>14468476</v>
      </c>
      <c r="G110" s="10">
        <f>SUM(G111)</f>
        <v>14468476</v>
      </c>
      <c r="H110" s="60">
        <f>SUM(H111)</f>
        <v>0</v>
      </c>
    </row>
    <row r="111" spans="1:8" ht="25.5" customHeight="1" x14ac:dyDescent="0.25">
      <c r="A111" s="55"/>
      <c r="B111" s="96"/>
      <c r="C111" s="9" t="s">
        <v>115</v>
      </c>
      <c r="D111" s="24" t="s">
        <v>116</v>
      </c>
      <c r="E111" s="25">
        <v>14507916</v>
      </c>
      <c r="F111" s="25">
        <v>14468476</v>
      </c>
      <c r="G111" s="25">
        <v>14468476</v>
      </c>
      <c r="H111" s="62">
        <v>0</v>
      </c>
    </row>
    <row r="112" spans="1:8" ht="25.5" customHeight="1" x14ac:dyDescent="0.25">
      <c r="A112" s="55"/>
      <c r="B112" s="8" t="s">
        <v>216</v>
      </c>
      <c r="C112" s="9"/>
      <c r="D112" s="11" t="s">
        <v>217</v>
      </c>
      <c r="E112" s="10">
        <f>SUM(E113)</f>
        <v>4073</v>
      </c>
      <c r="F112" s="10">
        <f t="shared" ref="F112:H112" si="26">SUM(F113)</f>
        <v>0</v>
      </c>
      <c r="G112" s="10">
        <f t="shared" si="26"/>
        <v>0</v>
      </c>
      <c r="H112" s="56">
        <f t="shared" si="26"/>
        <v>0</v>
      </c>
    </row>
    <row r="113" spans="1:8" ht="54" customHeight="1" x14ac:dyDescent="0.25">
      <c r="A113" s="55"/>
      <c r="B113" s="9"/>
      <c r="C113" s="9" t="s">
        <v>212</v>
      </c>
      <c r="D113" s="24" t="s">
        <v>213</v>
      </c>
      <c r="E113" s="25">
        <v>4073</v>
      </c>
      <c r="F113" s="25">
        <v>0</v>
      </c>
      <c r="G113" s="25">
        <v>0</v>
      </c>
      <c r="H113" s="62">
        <v>0</v>
      </c>
    </row>
    <row r="114" spans="1:8" ht="36.75" customHeight="1" x14ac:dyDescent="0.25">
      <c r="A114" s="55"/>
      <c r="B114" s="8" t="s">
        <v>119</v>
      </c>
      <c r="C114" s="9"/>
      <c r="D114" s="11" t="s">
        <v>120</v>
      </c>
      <c r="E114" s="10">
        <f>SUM(E115)</f>
        <v>4865016</v>
      </c>
      <c r="F114" s="10">
        <f>SUM(F115)</f>
        <v>4753188</v>
      </c>
      <c r="G114" s="10">
        <f>SUM(G115)</f>
        <v>4753188</v>
      </c>
      <c r="H114" s="56">
        <f>SUM(H115)</f>
        <v>0</v>
      </c>
    </row>
    <row r="115" spans="1:8" ht="24" customHeight="1" x14ac:dyDescent="0.25">
      <c r="A115" s="55"/>
      <c r="B115" s="43"/>
      <c r="C115" s="40" t="s">
        <v>115</v>
      </c>
      <c r="D115" s="21" t="s">
        <v>116</v>
      </c>
      <c r="E115" s="22">
        <v>4865016</v>
      </c>
      <c r="F115" s="22">
        <v>4753188</v>
      </c>
      <c r="G115" s="22">
        <v>4753188</v>
      </c>
      <c r="H115" s="58">
        <v>0</v>
      </c>
    </row>
    <row r="116" spans="1:8" ht="27.75" customHeight="1" x14ac:dyDescent="0.25">
      <c r="A116" s="53" t="s">
        <v>121</v>
      </c>
      <c r="B116" s="5"/>
      <c r="C116" s="32"/>
      <c r="D116" s="6" t="s">
        <v>122</v>
      </c>
      <c r="E116" s="7">
        <f>SUM(E119+E125+E130+E137+E139+E117)</f>
        <v>1486664.82</v>
      </c>
      <c r="F116" s="7">
        <f t="shared" ref="F116:H116" si="27">SUM(F119+F125+F130+F137+F139+F117)</f>
        <v>853687</v>
      </c>
      <c r="G116" s="7">
        <f t="shared" si="27"/>
        <v>266006</v>
      </c>
      <c r="H116" s="54">
        <f t="shared" si="27"/>
        <v>587681</v>
      </c>
    </row>
    <row r="117" spans="1:8" ht="21.75" customHeight="1" x14ac:dyDescent="0.25">
      <c r="A117" s="57"/>
      <c r="B117" s="8" t="s">
        <v>222</v>
      </c>
      <c r="C117" s="9"/>
      <c r="D117" s="11" t="s">
        <v>223</v>
      </c>
      <c r="E117" s="10">
        <f>SUM(E118)</f>
        <v>3000</v>
      </c>
      <c r="F117" s="10">
        <f t="shared" ref="F117:H117" si="28">SUM(F118)</f>
        <v>0</v>
      </c>
      <c r="G117" s="10">
        <f t="shared" si="28"/>
        <v>0</v>
      </c>
      <c r="H117" s="56">
        <f t="shared" si="28"/>
        <v>0</v>
      </c>
    </row>
    <row r="118" spans="1:8" ht="40.5" customHeight="1" x14ac:dyDescent="0.25">
      <c r="A118" s="57"/>
      <c r="B118" s="8"/>
      <c r="C118" s="9" t="s">
        <v>143</v>
      </c>
      <c r="D118" s="66" t="s">
        <v>144</v>
      </c>
      <c r="E118" s="25">
        <v>3000</v>
      </c>
      <c r="F118" s="25">
        <v>0</v>
      </c>
      <c r="G118" s="25">
        <v>0</v>
      </c>
      <c r="H118" s="62">
        <v>0</v>
      </c>
    </row>
    <row r="119" spans="1:8" ht="24" customHeight="1" x14ac:dyDescent="0.25">
      <c r="A119" s="57"/>
      <c r="B119" s="8" t="s">
        <v>123</v>
      </c>
      <c r="C119" s="8" t="s">
        <v>4</v>
      </c>
      <c r="D119" s="11" t="s">
        <v>124</v>
      </c>
      <c r="E119" s="10">
        <f>SUM(E120:E124)</f>
        <v>15764</v>
      </c>
      <c r="F119" s="10">
        <f>SUM(F120:F124)</f>
        <v>19363</v>
      </c>
      <c r="G119" s="10">
        <f>SUM(G120:G124)</f>
        <v>19363</v>
      </c>
      <c r="H119" s="56">
        <f>SUM(H120:H124)</f>
        <v>0</v>
      </c>
    </row>
    <row r="120" spans="1:8" ht="51.75" customHeight="1" x14ac:dyDescent="0.25">
      <c r="A120" s="55"/>
      <c r="B120" s="99"/>
      <c r="C120" s="9" t="s">
        <v>125</v>
      </c>
      <c r="D120" s="24" t="s">
        <v>126</v>
      </c>
      <c r="E120" s="25">
        <v>450</v>
      </c>
      <c r="F120" s="25">
        <v>450</v>
      </c>
      <c r="G120" s="25">
        <v>450</v>
      </c>
      <c r="H120" s="62">
        <v>0</v>
      </c>
    </row>
    <row r="121" spans="1:8" ht="26.25" customHeight="1" x14ac:dyDescent="0.25">
      <c r="A121" s="57"/>
      <c r="B121" s="95"/>
      <c r="C121" s="9" t="s">
        <v>74</v>
      </c>
      <c r="D121" s="24" t="s">
        <v>75</v>
      </c>
      <c r="E121" s="25">
        <v>107</v>
      </c>
      <c r="F121" s="25">
        <v>107</v>
      </c>
      <c r="G121" s="25">
        <v>107</v>
      </c>
      <c r="H121" s="62">
        <v>0</v>
      </c>
    </row>
    <row r="122" spans="1:8" ht="71.25" customHeight="1" x14ac:dyDescent="0.25">
      <c r="A122" s="57"/>
      <c r="B122" s="95"/>
      <c r="C122" s="9" t="s">
        <v>27</v>
      </c>
      <c r="D122" s="24" t="s">
        <v>28</v>
      </c>
      <c r="E122" s="25">
        <v>13835</v>
      </c>
      <c r="F122" s="25">
        <v>17434</v>
      </c>
      <c r="G122" s="25">
        <v>17434</v>
      </c>
      <c r="H122" s="62">
        <v>0</v>
      </c>
    </row>
    <row r="123" spans="1:8" ht="23.25" customHeight="1" x14ac:dyDescent="0.25">
      <c r="A123" s="57"/>
      <c r="B123" s="95"/>
      <c r="C123" s="9" t="s">
        <v>66</v>
      </c>
      <c r="D123" s="24" t="s">
        <v>67</v>
      </c>
      <c r="E123" s="25">
        <v>372</v>
      </c>
      <c r="F123" s="25">
        <v>372</v>
      </c>
      <c r="G123" s="25">
        <v>372</v>
      </c>
      <c r="H123" s="62">
        <v>0</v>
      </c>
    </row>
    <row r="124" spans="1:8" ht="24" customHeight="1" x14ac:dyDescent="0.25">
      <c r="A124" s="55"/>
      <c r="B124" s="96"/>
      <c r="C124" s="9" t="s">
        <v>33</v>
      </c>
      <c r="D124" s="24" t="s">
        <v>34</v>
      </c>
      <c r="E124" s="25">
        <v>1000</v>
      </c>
      <c r="F124" s="25">
        <v>1000</v>
      </c>
      <c r="G124" s="25">
        <v>1000</v>
      </c>
      <c r="H124" s="62">
        <v>0</v>
      </c>
    </row>
    <row r="125" spans="1:8" ht="24.75" customHeight="1" x14ac:dyDescent="0.25">
      <c r="A125" s="57"/>
      <c r="B125" s="8" t="s">
        <v>127</v>
      </c>
      <c r="C125" s="9"/>
      <c r="D125" s="11" t="s">
        <v>128</v>
      </c>
      <c r="E125" s="10">
        <f>SUM(E126:E129)</f>
        <v>74500</v>
      </c>
      <c r="F125" s="10">
        <f t="shared" ref="F125:H125" si="29">SUM(F126:F129)</f>
        <v>645981</v>
      </c>
      <c r="G125" s="10">
        <f t="shared" si="29"/>
        <v>58300</v>
      </c>
      <c r="H125" s="56">
        <f t="shared" si="29"/>
        <v>587681</v>
      </c>
    </row>
    <row r="126" spans="1:8" ht="26.25" customHeight="1" x14ac:dyDescent="0.25">
      <c r="A126" s="57"/>
      <c r="B126" s="99"/>
      <c r="C126" s="9" t="s">
        <v>74</v>
      </c>
      <c r="D126" s="24" t="s">
        <v>75</v>
      </c>
      <c r="E126" s="25">
        <v>850</v>
      </c>
      <c r="F126" s="25">
        <v>700</v>
      </c>
      <c r="G126" s="25">
        <v>700</v>
      </c>
      <c r="H126" s="62">
        <v>0</v>
      </c>
    </row>
    <row r="127" spans="1:8" ht="72.75" customHeight="1" x14ac:dyDescent="0.25">
      <c r="A127" s="57"/>
      <c r="B127" s="95"/>
      <c r="C127" s="9" t="s">
        <v>27</v>
      </c>
      <c r="D127" s="24" t="s">
        <v>28</v>
      </c>
      <c r="E127" s="25">
        <v>35600</v>
      </c>
      <c r="F127" s="25">
        <v>35600</v>
      </c>
      <c r="G127" s="25">
        <v>35600</v>
      </c>
      <c r="H127" s="62">
        <v>0</v>
      </c>
    </row>
    <row r="128" spans="1:8" ht="24.75" customHeight="1" x14ac:dyDescent="0.25">
      <c r="A128" s="57"/>
      <c r="B128" s="96"/>
      <c r="C128" s="9" t="s">
        <v>33</v>
      </c>
      <c r="D128" s="24" t="s">
        <v>34</v>
      </c>
      <c r="E128" s="25">
        <v>38050</v>
      </c>
      <c r="F128" s="25">
        <v>22000</v>
      </c>
      <c r="G128" s="25">
        <v>22000</v>
      </c>
      <c r="H128" s="62">
        <v>0</v>
      </c>
    </row>
    <row r="129" spans="1:8" ht="53.25" customHeight="1" x14ac:dyDescent="0.25">
      <c r="A129" s="57"/>
      <c r="B129" s="45"/>
      <c r="C129" s="9" t="s">
        <v>37</v>
      </c>
      <c r="D129" s="24" t="s">
        <v>38</v>
      </c>
      <c r="E129" s="25">
        <v>0</v>
      </c>
      <c r="F129" s="25">
        <v>587681</v>
      </c>
      <c r="G129" s="25">
        <v>0</v>
      </c>
      <c r="H129" s="62">
        <v>587681</v>
      </c>
    </row>
    <row r="130" spans="1:8" ht="25.5" customHeight="1" x14ac:dyDescent="0.25">
      <c r="A130" s="57"/>
      <c r="B130" s="8" t="s">
        <v>129</v>
      </c>
      <c r="C130" s="9"/>
      <c r="D130" s="11" t="s">
        <v>130</v>
      </c>
      <c r="E130" s="10">
        <f>SUM(E131:E136)</f>
        <v>43782</v>
      </c>
      <c r="F130" s="10">
        <f>SUM(F131:F136)</f>
        <v>45001</v>
      </c>
      <c r="G130" s="10">
        <f>SUM(G131:G135)</f>
        <v>45001</v>
      </c>
      <c r="H130" s="56">
        <f>SUM(H136)</f>
        <v>0</v>
      </c>
    </row>
    <row r="131" spans="1:8" ht="57.75" customHeight="1" x14ac:dyDescent="0.25">
      <c r="A131" s="57"/>
      <c r="B131" s="99"/>
      <c r="C131" s="9" t="s">
        <v>125</v>
      </c>
      <c r="D131" s="24" t="s">
        <v>126</v>
      </c>
      <c r="E131" s="25">
        <v>200</v>
      </c>
      <c r="F131" s="25">
        <v>250</v>
      </c>
      <c r="G131" s="25">
        <v>250</v>
      </c>
      <c r="H131" s="62">
        <v>0</v>
      </c>
    </row>
    <row r="132" spans="1:8" ht="24.75" customHeight="1" x14ac:dyDescent="0.25">
      <c r="A132" s="55"/>
      <c r="B132" s="95"/>
      <c r="C132" s="9" t="s">
        <v>74</v>
      </c>
      <c r="D132" s="24" t="s">
        <v>75</v>
      </c>
      <c r="E132" s="25">
        <v>18</v>
      </c>
      <c r="F132" s="25">
        <v>0</v>
      </c>
      <c r="G132" s="25">
        <v>0</v>
      </c>
      <c r="H132" s="62">
        <v>0</v>
      </c>
    </row>
    <row r="133" spans="1:8" ht="70.5" customHeight="1" x14ac:dyDescent="0.25">
      <c r="A133" s="57"/>
      <c r="B133" s="95"/>
      <c r="C133" s="9" t="s">
        <v>27</v>
      </c>
      <c r="D133" s="24" t="s">
        <v>28</v>
      </c>
      <c r="E133" s="25">
        <v>24026</v>
      </c>
      <c r="F133" s="25">
        <v>35311</v>
      </c>
      <c r="G133" s="25">
        <v>35311</v>
      </c>
      <c r="H133" s="62">
        <v>0</v>
      </c>
    </row>
    <row r="134" spans="1:8" ht="23.25" customHeight="1" x14ac:dyDescent="0.25">
      <c r="A134" s="55"/>
      <c r="B134" s="95"/>
      <c r="C134" s="9" t="s">
        <v>66</v>
      </c>
      <c r="D134" s="24" t="s">
        <v>67</v>
      </c>
      <c r="E134" s="25">
        <v>8170</v>
      </c>
      <c r="F134" s="25">
        <v>9440</v>
      </c>
      <c r="G134" s="25">
        <v>9440</v>
      </c>
      <c r="H134" s="62">
        <v>0</v>
      </c>
    </row>
    <row r="135" spans="1:8" ht="38.25" customHeight="1" x14ac:dyDescent="0.25">
      <c r="A135" s="57"/>
      <c r="B135" s="95"/>
      <c r="C135" s="9" t="s">
        <v>31</v>
      </c>
      <c r="D135" s="24" t="s">
        <v>32</v>
      </c>
      <c r="E135" s="25">
        <v>11068</v>
      </c>
      <c r="F135" s="25">
        <v>0</v>
      </c>
      <c r="G135" s="25">
        <v>0</v>
      </c>
      <c r="H135" s="62">
        <v>0</v>
      </c>
    </row>
    <row r="136" spans="1:8" ht="27" customHeight="1" x14ac:dyDescent="0.25">
      <c r="A136" s="89"/>
      <c r="B136" s="96"/>
      <c r="C136" s="9" t="s">
        <v>33</v>
      </c>
      <c r="D136" s="24" t="s">
        <v>34</v>
      </c>
      <c r="E136" s="25">
        <v>300</v>
      </c>
      <c r="F136" s="25">
        <v>0</v>
      </c>
      <c r="G136" s="25">
        <v>0</v>
      </c>
      <c r="H136" s="62">
        <v>0</v>
      </c>
    </row>
    <row r="137" spans="1:8" ht="85.5" customHeight="1" x14ac:dyDescent="0.25">
      <c r="A137" s="90"/>
      <c r="B137" s="8" t="s">
        <v>131</v>
      </c>
      <c r="C137" s="9"/>
      <c r="D137" s="11" t="s">
        <v>195</v>
      </c>
      <c r="E137" s="10">
        <f>SUM(E138)</f>
        <v>20890.82</v>
      </c>
      <c r="F137" s="10">
        <f>SUM(F138)</f>
        <v>0</v>
      </c>
      <c r="G137" s="10">
        <f>SUM(G138)</f>
        <v>0</v>
      </c>
      <c r="H137" s="56">
        <f>SUM(H138)</f>
        <v>0</v>
      </c>
    </row>
    <row r="138" spans="1:8" ht="70.5" customHeight="1" x14ac:dyDescent="0.25">
      <c r="A138" s="55"/>
      <c r="B138" s="28"/>
      <c r="C138" s="9" t="s">
        <v>9</v>
      </c>
      <c r="D138" s="24" t="s">
        <v>10</v>
      </c>
      <c r="E138" s="25">
        <v>20890.82</v>
      </c>
      <c r="F138" s="25">
        <v>0</v>
      </c>
      <c r="G138" s="25">
        <v>0</v>
      </c>
      <c r="H138" s="62">
        <v>0</v>
      </c>
    </row>
    <row r="139" spans="1:8" ht="24.75" customHeight="1" x14ac:dyDescent="0.25">
      <c r="A139" s="55"/>
      <c r="B139" s="8" t="s">
        <v>132</v>
      </c>
      <c r="C139" s="9"/>
      <c r="D139" s="11" t="s">
        <v>65</v>
      </c>
      <c r="E139" s="10">
        <f>SUM(E140:E142)</f>
        <v>1328728</v>
      </c>
      <c r="F139" s="10">
        <f>SUM(F140:F142)</f>
        <v>143342</v>
      </c>
      <c r="G139" s="10">
        <f>SUM(G140:G142)</f>
        <v>143342</v>
      </c>
      <c r="H139" s="56">
        <f>SUM(H140:H142)</f>
        <v>0</v>
      </c>
    </row>
    <row r="140" spans="1:8" ht="96" customHeight="1" x14ac:dyDescent="0.25">
      <c r="A140" s="55"/>
      <c r="B140" s="95"/>
      <c r="C140" s="9" t="s">
        <v>133</v>
      </c>
      <c r="D140" s="24" t="s">
        <v>245</v>
      </c>
      <c r="E140" s="25">
        <v>1155711</v>
      </c>
      <c r="F140" s="25">
        <v>44342</v>
      </c>
      <c r="G140" s="25">
        <v>44342</v>
      </c>
      <c r="H140" s="62">
        <v>0</v>
      </c>
    </row>
    <row r="141" spans="1:8" ht="96" customHeight="1" x14ac:dyDescent="0.25">
      <c r="A141" s="55"/>
      <c r="B141" s="95"/>
      <c r="C141" s="9" t="s">
        <v>134</v>
      </c>
      <c r="D141" s="24" t="s">
        <v>245</v>
      </c>
      <c r="E141" s="25">
        <v>52269</v>
      </c>
      <c r="F141" s="25">
        <v>0</v>
      </c>
      <c r="G141" s="25">
        <v>0</v>
      </c>
      <c r="H141" s="62">
        <v>0</v>
      </c>
    </row>
    <row r="142" spans="1:8" ht="64.5" customHeight="1" x14ac:dyDescent="0.25">
      <c r="A142" s="55"/>
      <c r="B142" s="96"/>
      <c r="C142" s="9" t="s">
        <v>78</v>
      </c>
      <c r="D142" s="24" t="s">
        <v>79</v>
      </c>
      <c r="E142" s="25">
        <v>120748</v>
      </c>
      <c r="F142" s="25">
        <v>99000</v>
      </c>
      <c r="G142" s="25">
        <v>99000</v>
      </c>
      <c r="H142" s="62">
        <v>0</v>
      </c>
    </row>
    <row r="143" spans="1:8" ht="23.25" customHeight="1" x14ac:dyDescent="0.25">
      <c r="A143" s="53" t="s">
        <v>135</v>
      </c>
      <c r="B143" s="5"/>
      <c r="C143" s="32"/>
      <c r="D143" s="6" t="s">
        <v>136</v>
      </c>
      <c r="E143" s="7">
        <f>SUM(E144)</f>
        <v>1799670</v>
      </c>
      <c r="F143" s="7">
        <f t="shared" ref="F143:H143" si="30">SUM(F144)</f>
        <v>0</v>
      </c>
      <c r="G143" s="7">
        <f t="shared" si="30"/>
        <v>0</v>
      </c>
      <c r="H143" s="54">
        <f t="shared" si="30"/>
        <v>0</v>
      </c>
    </row>
    <row r="144" spans="1:8" ht="66.75" customHeight="1" x14ac:dyDescent="0.25">
      <c r="A144" s="57"/>
      <c r="B144" s="8" t="s">
        <v>137</v>
      </c>
      <c r="C144" s="9"/>
      <c r="D144" s="11" t="s">
        <v>138</v>
      </c>
      <c r="E144" s="10">
        <f>SUM(E145)</f>
        <v>1799670</v>
      </c>
      <c r="F144" s="10">
        <f>SUM(F145)</f>
        <v>0</v>
      </c>
      <c r="G144" s="10">
        <f>SUM(G145)</f>
        <v>0</v>
      </c>
      <c r="H144" s="56">
        <v>0</v>
      </c>
    </row>
    <row r="145" spans="1:8" ht="57" customHeight="1" x14ac:dyDescent="0.25">
      <c r="A145" s="57"/>
      <c r="B145" s="41"/>
      <c r="C145" s="42" t="s">
        <v>9</v>
      </c>
      <c r="D145" s="21" t="s">
        <v>10</v>
      </c>
      <c r="E145" s="22">
        <v>1799670</v>
      </c>
      <c r="F145" s="22">
        <v>0</v>
      </c>
      <c r="G145" s="22">
        <v>0</v>
      </c>
      <c r="H145" s="58">
        <v>0</v>
      </c>
    </row>
    <row r="146" spans="1:8" ht="25.5" customHeight="1" x14ac:dyDescent="0.25">
      <c r="A146" s="53" t="s">
        <v>139</v>
      </c>
      <c r="B146" s="5"/>
      <c r="C146" s="32"/>
      <c r="D146" s="6" t="s">
        <v>140</v>
      </c>
      <c r="E146" s="7">
        <f>SUM(E147+E152+E154+E156)</f>
        <v>4450334</v>
      </c>
      <c r="F146" s="7">
        <f t="shared" ref="F146:H146" si="31">SUM(F147+F152+F154+F156)</f>
        <v>4591344</v>
      </c>
      <c r="G146" s="7">
        <f t="shared" si="31"/>
        <v>4591344</v>
      </c>
      <c r="H146" s="54">
        <f t="shared" si="31"/>
        <v>0</v>
      </c>
    </row>
    <row r="147" spans="1:8" ht="23.25" customHeight="1" x14ac:dyDescent="0.25">
      <c r="A147" s="110"/>
      <c r="B147" s="8" t="s">
        <v>141</v>
      </c>
      <c r="C147" s="8" t="s">
        <v>4</v>
      </c>
      <c r="D147" s="11" t="s">
        <v>142</v>
      </c>
      <c r="E147" s="10">
        <f>SUM(E148:E151)</f>
        <v>3697764</v>
      </c>
      <c r="F147" s="10">
        <f>SUM(F148:F151)</f>
        <v>3856032</v>
      </c>
      <c r="G147" s="10">
        <f>SUM(G148:G150)</f>
        <v>3856032</v>
      </c>
      <c r="H147" s="56">
        <f>SUM(H151:H151)</f>
        <v>0</v>
      </c>
    </row>
    <row r="148" spans="1:8" ht="22.5" customHeight="1" x14ac:dyDescent="0.25">
      <c r="A148" s="111"/>
      <c r="B148" s="99"/>
      <c r="C148" s="9" t="s">
        <v>66</v>
      </c>
      <c r="D148" s="24" t="s">
        <v>67</v>
      </c>
      <c r="E148" s="25">
        <v>2447721</v>
      </c>
      <c r="F148" s="25">
        <v>2605700</v>
      </c>
      <c r="G148" s="25">
        <v>2605700</v>
      </c>
      <c r="H148" s="62">
        <v>0</v>
      </c>
    </row>
    <row r="149" spans="1:8" ht="26.25" customHeight="1" x14ac:dyDescent="0.25">
      <c r="A149" s="111"/>
      <c r="B149" s="95"/>
      <c r="C149" s="9" t="s">
        <v>33</v>
      </c>
      <c r="D149" s="24" t="s">
        <v>34</v>
      </c>
      <c r="E149" s="25">
        <v>15139</v>
      </c>
      <c r="F149" s="25">
        <v>300</v>
      </c>
      <c r="G149" s="25">
        <v>300</v>
      </c>
      <c r="H149" s="62">
        <v>0</v>
      </c>
    </row>
    <row r="150" spans="1:8" ht="38.25" customHeight="1" x14ac:dyDescent="0.25">
      <c r="A150" s="111"/>
      <c r="B150" s="95"/>
      <c r="C150" s="9" t="s">
        <v>143</v>
      </c>
      <c r="D150" s="24" t="s">
        <v>144</v>
      </c>
      <c r="E150" s="25">
        <v>1177764</v>
      </c>
      <c r="F150" s="25">
        <v>1250032</v>
      </c>
      <c r="G150" s="25">
        <v>1250032</v>
      </c>
      <c r="H150" s="62">
        <v>0</v>
      </c>
    </row>
    <row r="151" spans="1:8" ht="56.25" customHeight="1" x14ac:dyDescent="0.25">
      <c r="A151" s="111"/>
      <c r="B151" s="95"/>
      <c r="C151" s="9" t="s">
        <v>224</v>
      </c>
      <c r="D151" s="24" t="s">
        <v>225</v>
      </c>
      <c r="E151" s="25">
        <v>57140</v>
      </c>
      <c r="F151" s="25">
        <v>0</v>
      </c>
      <c r="G151" s="25">
        <v>0</v>
      </c>
      <c r="H151" s="62">
        <v>0</v>
      </c>
    </row>
    <row r="152" spans="1:8" ht="27" customHeight="1" x14ac:dyDescent="0.25">
      <c r="A152" s="111"/>
      <c r="B152" s="8" t="s">
        <v>145</v>
      </c>
      <c r="C152" s="8"/>
      <c r="D152" s="11" t="s">
        <v>146</v>
      </c>
      <c r="E152" s="10">
        <f>SUM(E153:E153)</f>
        <v>734484</v>
      </c>
      <c r="F152" s="10">
        <f>SUM(F153:F153)</f>
        <v>722262</v>
      </c>
      <c r="G152" s="10">
        <f>SUM(G153:G153)</f>
        <v>722262</v>
      </c>
      <c r="H152" s="56">
        <f>SUM(H153:H153)</f>
        <v>0</v>
      </c>
    </row>
    <row r="153" spans="1:8" ht="56.25" customHeight="1" x14ac:dyDescent="0.25">
      <c r="A153" s="111"/>
      <c r="B153" s="41"/>
      <c r="C153" s="9" t="s">
        <v>9</v>
      </c>
      <c r="D153" s="24" t="s">
        <v>10</v>
      </c>
      <c r="E153" s="25">
        <v>734484</v>
      </c>
      <c r="F153" s="25">
        <v>722262</v>
      </c>
      <c r="G153" s="25">
        <v>722262</v>
      </c>
      <c r="H153" s="62">
        <v>0</v>
      </c>
    </row>
    <row r="154" spans="1:8" ht="42.75" customHeight="1" x14ac:dyDescent="0.25">
      <c r="A154" s="111"/>
      <c r="B154" s="8" t="s">
        <v>147</v>
      </c>
      <c r="C154" s="8"/>
      <c r="D154" s="11" t="s">
        <v>148</v>
      </c>
      <c r="E154" s="10">
        <f>SUM(E155)</f>
        <v>12600</v>
      </c>
      <c r="F154" s="10">
        <f>SUM(F155)</f>
        <v>12600</v>
      </c>
      <c r="G154" s="10">
        <f>SUM(G155)</f>
        <v>12600</v>
      </c>
      <c r="H154" s="56">
        <f>SUM(H155)</f>
        <v>0</v>
      </c>
    </row>
    <row r="155" spans="1:8" ht="55.5" customHeight="1" x14ac:dyDescent="0.25">
      <c r="A155" s="111"/>
      <c r="B155" s="41"/>
      <c r="C155" s="9" t="s">
        <v>9</v>
      </c>
      <c r="D155" s="24" t="s">
        <v>10</v>
      </c>
      <c r="E155" s="25">
        <v>12600</v>
      </c>
      <c r="F155" s="25">
        <v>12600</v>
      </c>
      <c r="G155" s="25">
        <v>12600</v>
      </c>
      <c r="H155" s="62">
        <v>0</v>
      </c>
    </row>
    <row r="156" spans="1:8" ht="26.25" customHeight="1" x14ac:dyDescent="0.25">
      <c r="A156" s="111"/>
      <c r="B156" s="8" t="s">
        <v>149</v>
      </c>
      <c r="C156" s="9"/>
      <c r="D156" s="11" t="s">
        <v>150</v>
      </c>
      <c r="E156" s="10">
        <f>SUM(E157+E158)</f>
        <v>5486</v>
      </c>
      <c r="F156" s="10">
        <f t="shared" ref="F156:H156" si="32">SUM(F157+F158)</f>
        <v>450</v>
      </c>
      <c r="G156" s="10">
        <f t="shared" si="32"/>
        <v>450</v>
      </c>
      <c r="H156" s="56">
        <f t="shared" si="32"/>
        <v>0</v>
      </c>
    </row>
    <row r="157" spans="1:8" ht="22.5" customHeight="1" x14ac:dyDescent="0.25">
      <c r="A157" s="111"/>
      <c r="B157" s="94"/>
      <c r="C157" s="9" t="s">
        <v>236</v>
      </c>
      <c r="D157" s="24" t="s">
        <v>237</v>
      </c>
      <c r="E157" s="25">
        <v>5266</v>
      </c>
      <c r="F157" s="25">
        <v>0</v>
      </c>
      <c r="G157" s="25">
        <v>0</v>
      </c>
      <c r="H157" s="62">
        <v>0</v>
      </c>
    </row>
    <row r="158" spans="1:8" ht="29.25" customHeight="1" x14ac:dyDescent="0.25">
      <c r="A158" s="68"/>
      <c r="B158" s="113"/>
      <c r="C158" s="9" t="s">
        <v>33</v>
      </c>
      <c r="D158" s="24" t="s">
        <v>34</v>
      </c>
      <c r="E158" s="25">
        <v>220</v>
      </c>
      <c r="F158" s="25">
        <v>450</v>
      </c>
      <c r="G158" s="25">
        <v>450</v>
      </c>
      <c r="H158" s="62">
        <v>0</v>
      </c>
    </row>
    <row r="159" spans="1:8" ht="40.5" customHeight="1" x14ac:dyDescent="0.25">
      <c r="A159" s="53" t="s">
        <v>151</v>
      </c>
      <c r="B159" s="5"/>
      <c r="C159" s="32"/>
      <c r="D159" s="6" t="s">
        <v>152</v>
      </c>
      <c r="E159" s="7">
        <f>SUM(E160+E164+E166+E168+E175)</f>
        <v>872683.5</v>
      </c>
      <c r="F159" s="7">
        <f>SUM(F160+F164+F166+F168+F175)</f>
        <v>856435</v>
      </c>
      <c r="G159" s="7">
        <f>SUM(G160+G164+G166+G168+G175)</f>
        <v>856435</v>
      </c>
      <c r="H159" s="69">
        <f>SUM(H160+H164+H166+H168+H175)</f>
        <v>0</v>
      </c>
    </row>
    <row r="160" spans="1:8" ht="40.5" customHeight="1" x14ac:dyDescent="0.25">
      <c r="A160" s="91"/>
      <c r="B160" s="8" t="s">
        <v>153</v>
      </c>
      <c r="C160" s="8" t="s">
        <v>4</v>
      </c>
      <c r="D160" s="11" t="s">
        <v>154</v>
      </c>
      <c r="E160" s="10">
        <f>SUM(E161:E163)</f>
        <v>266603.5</v>
      </c>
      <c r="F160" s="10">
        <f t="shared" ref="F160:H160" si="33">SUM(F161:F163)</f>
        <v>277081</v>
      </c>
      <c r="G160" s="10">
        <f t="shared" si="33"/>
        <v>277081</v>
      </c>
      <c r="H160" s="56">
        <f t="shared" si="33"/>
        <v>0</v>
      </c>
    </row>
    <row r="161" spans="1:8" ht="58.5" customHeight="1" x14ac:dyDescent="0.25">
      <c r="A161" s="87"/>
      <c r="B161" s="42"/>
      <c r="C161" s="9" t="s">
        <v>212</v>
      </c>
      <c r="D161" s="24" t="s">
        <v>213</v>
      </c>
      <c r="E161" s="25">
        <v>1072.5</v>
      </c>
      <c r="F161" s="25">
        <v>0</v>
      </c>
      <c r="G161" s="25">
        <v>0</v>
      </c>
      <c r="H161" s="62">
        <v>0</v>
      </c>
    </row>
    <row r="162" spans="1:8" ht="56.25" customHeight="1" x14ac:dyDescent="0.25">
      <c r="A162" s="68"/>
      <c r="B162" s="94"/>
      <c r="C162" s="9" t="s">
        <v>9</v>
      </c>
      <c r="D162" s="24" t="s">
        <v>10</v>
      </c>
      <c r="E162" s="25">
        <v>265344</v>
      </c>
      <c r="F162" s="25">
        <v>276825</v>
      </c>
      <c r="G162" s="25">
        <v>276825</v>
      </c>
      <c r="H162" s="62">
        <v>0</v>
      </c>
    </row>
    <row r="163" spans="1:8" ht="54.75" customHeight="1" x14ac:dyDescent="0.25">
      <c r="A163" s="68"/>
      <c r="B163" s="96"/>
      <c r="C163" s="9" t="s">
        <v>54</v>
      </c>
      <c r="D163" s="24" t="s">
        <v>55</v>
      </c>
      <c r="E163" s="25">
        <v>187</v>
      </c>
      <c r="F163" s="25">
        <v>256</v>
      </c>
      <c r="G163" s="25">
        <v>256</v>
      </c>
      <c r="H163" s="62">
        <v>0</v>
      </c>
    </row>
    <row r="164" spans="1:8" ht="26.25" customHeight="1" x14ac:dyDescent="0.25">
      <c r="A164" s="68"/>
      <c r="B164" s="8" t="s">
        <v>155</v>
      </c>
      <c r="C164" s="9"/>
      <c r="D164" s="11" t="s">
        <v>156</v>
      </c>
      <c r="E164" s="10">
        <f t="shared" ref="E164:F164" si="34">SUM(E165)</f>
        <v>417154</v>
      </c>
      <c r="F164" s="10">
        <f t="shared" si="34"/>
        <v>417154</v>
      </c>
      <c r="G164" s="10">
        <f>SUM(G165)</f>
        <v>417154</v>
      </c>
      <c r="H164" s="56">
        <f>SUM(H165)</f>
        <v>0</v>
      </c>
    </row>
    <row r="165" spans="1:8" ht="72.75" customHeight="1" x14ac:dyDescent="0.25">
      <c r="A165" s="68"/>
      <c r="B165" s="28"/>
      <c r="C165" s="9" t="s">
        <v>157</v>
      </c>
      <c r="D165" s="24" t="s">
        <v>158</v>
      </c>
      <c r="E165" s="25">
        <v>417154</v>
      </c>
      <c r="F165" s="25">
        <v>417154</v>
      </c>
      <c r="G165" s="25">
        <v>417154</v>
      </c>
      <c r="H165" s="62">
        <v>0</v>
      </c>
    </row>
    <row r="166" spans="1:8" ht="40.5" customHeight="1" x14ac:dyDescent="0.25">
      <c r="A166" s="68"/>
      <c r="B166" s="8" t="s">
        <v>159</v>
      </c>
      <c r="C166" s="9"/>
      <c r="D166" s="11" t="s">
        <v>160</v>
      </c>
      <c r="E166" s="10">
        <f t="shared" ref="E166:F166" si="35">SUM(E167)</f>
        <v>30398</v>
      </c>
      <c r="F166" s="10">
        <f t="shared" si="35"/>
        <v>25000</v>
      </c>
      <c r="G166" s="10">
        <f>SUM(G167)</f>
        <v>25000</v>
      </c>
      <c r="H166" s="56">
        <f>SUM(H167)</f>
        <v>0</v>
      </c>
    </row>
    <row r="167" spans="1:8" ht="24.75" customHeight="1" x14ac:dyDescent="0.25">
      <c r="A167" s="68"/>
      <c r="B167" s="41"/>
      <c r="C167" s="29" t="s">
        <v>33</v>
      </c>
      <c r="D167" s="66" t="s">
        <v>34</v>
      </c>
      <c r="E167" s="25">
        <v>30398</v>
      </c>
      <c r="F167" s="25">
        <v>25000</v>
      </c>
      <c r="G167" s="25">
        <v>25000</v>
      </c>
      <c r="H167" s="70">
        <v>0</v>
      </c>
    </row>
    <row r="168" spans="1:8" ht="28.5" customHeight="1" x14ac:dyDescent="0.25">
      <c r="A168" s="68"/>
      <c r="B168" s="8" t="s">
        <v>161</v>
      </c>
      <c r="C168" s="9"/>
      <c r="D168" s="11" t="s">
        <v>162</v>
      </c>
      <c r="E168" s="10">
        <f t="shared" ref="E168:F168" si="36">SUM(E169:E174)</f>
        <v>144668</v>
      </c>
      <c r="F168" s="10">
        <f t="shared" si="36"/>
        <v>137200</v>
      </c>
      <c r="G168" s="10">
        <f>SUM(G169:G174)</f>
        <v>137200</v>
      </c>
      <c r="H168" s="56">
        <f>SUM(H169:H174)</f>
        <v>0</v>
      </c>
    </row>
    <row r="169" spans="1:8" ht="39.75" customHeight="1" x14ac:dyDescent="0.25">
      <c r="A169" s="68"/>
      <c r="B169" s="99"/>
      <c r="C169" s="9" t="s">
        <v>101</v>
      </c>
      <c r="D169" s="24" t="s">
        <v>102</v>
      </c>
      <c r="E169" s="25">
        <v>700</v>
      </c>
      <c r="F169" s="25">
        <v>0</v>
      </c>
      <c r="G169" s="25">
        <v>0</v>
      </c>
      <c r="H169" s="62">
        <v>0</v>
      </c>
    </row>
    <row r="170" spans="1:8" ht="57.75" customHeight="1" x14ac:dyDescent="0.25">
      <c r="A170" s="68"/>
      <c r="B170" s="95"/>
      <c r="C170" s="9" t="s">
        <v>163</v>
      </c>
      <c r="D170" s="24" t="s">
        <v>164</v>
      </c>
      <c r="E170" s="25">
        <v>5543</v>
      </c>
      <c r="F170" s="25">
        <v>0</v>
      </c>
      <c r="G170" s="25">
        <v>0</v>
      </c>
      <c r="H170" s="62">
        <v>0</v>
      </c>
    </row>
    <row r="171" spans="1:8" ht="39.75" customHeight="1" x14ac:dyDescent="0.25">
      <c r="A171" s="68"/>
      <c r="B171" s="95"/>
      <c r="C171" s="9" t="s">
        <v>25</v>
      </c>
      <c r="D171" s="24" t="s">
        <v>26</v>
      </c>
      <c r="E171" s="25">
        <v>225</v>
      </c>
      <c r="F171" s="25">
        <v>0</v>
      </c>
      <c r="G171" s="25">
        <v>0</v>
      </c>
      <c r="H171" s="62">
        <v>0</v>
      </c>
    </row>
    <row r="172" spans="1:8" ht="24" customHeight="1" x14ac:dyDescent="0.25">
      <c r="A172" s="68"/>
      <c r="B172" s="95"/>
      <c r="C172" s="9" t="s">
        <v>74</v>
      </c>
      <c r="D172" s="24" t="s">
        <v>75</v>
      </c>
      <c r="E172" s="25">
        <v>3000</v>
      </c>
      <c r="F172" s="25">
        <v>0</v>
      </c>
      <c r="G172" s="25">
        <v>0</v>
      </c>
      <c r="H172" s="62">
        <v>0</v>
      </c>
    </row>
    <row r="173" spans="1:8" ht="73.5" customHeight="1" x14ac:dyDescent="0.25">
      <c r="A173" s="68"/>
      <c r="B173" s="95"/>
      <c r="C173" s="9" t="s">
        <v>27</v>
      </c>
      <c r="D173" s="24" t="s">
        <v>28</v>
      </c>
      <c r="E173" s="25">
        <v>20000</v>
      </c>
      <c r="F173" s="25">
        <v>22000</v>
      </c>
      <c r="G173" s="25">
        <v>22000</v>
      </c>
      <c r="H173" s="62">
        <v>0</v>
      </c>
    </row>
    <row r="174" spans="1:8" ht="25.5" customHeight="1" x14ac:dyDescent="0.25">
      <c r="A174" s="68"/>
      <c r="B174" s="96"/>
      <c r="C174" s="9" t="s">
        <v>33</v>
      </c>
      <c r="D174" s="24" t="s">
        <v>34</v>
      </c>
      <c r="E174" s="25">
        <v>115200</v>
      </c>
      <c r="F174" s="25">
        <v>115200</v>
      </c>
      <c r="G174" s="25">
        <v>115200</v>
      </c>
      <c r="H174" s="62">
        <v>0</v>
      </c>
    </row>
    <row r="175" spans="1:8" ht="23.25" customHeight="1" x14ac:dyDescent="0.25">
      <c r="A175" s="68"/>
      <c r="B175" s="8" t="s">
        <v>165</v>
      </c>
      <c r="C175" s="9"/>
      <c r="D175" s="11" t="s">
        <v>65</v>
      </c>
      <c r="E175" s="10">
        <f>SUM(E176:E176)</f>
        <v>13860</v>
      </c>
      <c r="F175" s="10">
        <f>SUM(F176:F176)</f>
        <v>0</v>
      </c>
      <c r="G175" s="10">
        <f>SUM(G176:G176)</f>
        <v>0</v>
      </c>
      <c r="H175" s="60">
        <f>SUM(H176:H176)</f>
        <v>0</v>
      </c>
    </row>
    <row r="176" spans="1:8" ht="57" customHeight="1" x14ac:dyDescent="0.25">
      <c r="A176" s="64"/>
      <c r="B176" s="43"/>
      <c r="C176" s="9" t="s">
        <v>9</v>
      </c>
      <c r="D176" s="24" t="s">
        <v>10</v>
      </c>
      <c r="E176" s="25">
        <v>13860</v>
      </c>
      <c r="F176" s="25">
        <v>0</v>
      </c>
      <c r="G176" s="25">
        <v>0</v>
      </c>
      <c r="H176" s="62">
        <v>0</v>
      </c>
    </row>
    <row r="177" spans="1:8" ht="24.75" customHeight="1" x14ac:dyDescent="0.25">
      <c r="A177" s="53" t="s">
        <v>166</v>
      </c>
      <c r="B177" s="5"/>
      <c r="C177" s="32"/>
      <c r="D177" s="6" t="s">
        <v>167</v>
      </c>
      <c r="E177" s="7">
        <f>SUM(E178+E185+E187)</f>
        <v>598098.80000000005</v>
      </c>
      <c r="F177" s="7">
        <f>SUM(F178+F185+F187)</f>
        <v>133823</v>
      </c>
      <c r="G177" s="7">
        <f>SUM(G178+G185+G187)</f>
        <v>133823</v>
      </c>
      <c r="H177" s="54">
        <f>SUM(H178+H185+H187)</f>
        <v>0</v>
      </c>
    </row>
    <row r="178" spans="1:8" ht="38.25" customHeight="1" x14ac:dyDescent="0.25">
      <c r="A178" s="110"/>
      <c r="B178" s="8" t="s">
        <v>168</v>
      </c>
      <c r="C178" s="8" t="s">
        <v>4</v>
      </c>
      <c r="D178" s="11" t="s">
        <v>169</v>
      </c>
      <c r="E178" s="10">
        <f>SUM(E179:E184)</f>
        <v>494181.8</v>
      </c>
      <c r="F178" s="10">
        <f>SUM(F179:F184)</f>
        <v>29823</v>
      </c>
      <c r="G178" s="10">
        <f>SUM(G179:G184)</f>
        <v>29823</v>
      </c>
      <c r="H178" s="56">
        <f>SUM(H179:H184)</f>
        <v>0</v>
      </c>
    </row>
    <row r="179" spans="1:8" ht="36" customHeight="1" x14ac:dyDescent="0.25">
      <c r="A179" s="111"/>
      <c r="B179" s="99"/>
      <c r="C179" s="9" t="s">
        <v>25</v>
      </c>
      <c r="D179" s="24" t="s">
        <v>26</v>
      </c>
      <c r="E179" s="25">
        <v>123</v>
      </c>
      <c r="F179" s="25">
        <v>123</v>
      </c>
      <c r="G179" s="25">
        <v>123</v>
      </c>
      <c r="H179" s="62">
        <v>0</v>
      </c>
    </row>
    <row r="180" spans="1:8" ht="70.5" customHeight="1" x14ac:dyDescent="0.25">
      <c r="A180" s="111"/>
      <c r="B180" s="95"/>
      <c r="C180" s="9" t="s">
        <v>27</v>
      </c>
      <c r="D180" s="24" t="s">
        <v>28</v>
      </c>
      <c r="E180" s="25">
        <v>3000</v>
      </c>
      <c r="F180" s="25">
        <v>3000</v>
      </c>
      <c r="G180" s="25">
        <v>3000</v>
      </c>
      <c r="H180" s="62">
        <v>0</v>
      </c>
    </row>
    <row r="181" spans="1:8" ht="25.5" customHeight="1" x14ac:dyDescent="0.25">
      <c r="A181" s="111"/>
      <c r="B181" s="95"/>
      <c r="C181" s="9" t="s">
        <v>66</v>
      </c>
      <c r="D181" s="24" t="s">
        <v>67</v>
      </c>
      <c r="E181" s="25">
        <v>20000</v>
      </c>
      <c r="F181" s="25">
        <v>20000</v>
      </c>
      <c r="G181" s="25">
        <v>20000</v>
      </c>
      <c r="H181" s="62">
        <v>0</v>
      </c>
    </row>
    <row r="182" spans="1:8" ht="24" customHeight="1" x14ac:dyDescent="0.25">
      <c r="A182" s="111"/>
      <c r="B182" s="95"/>
      <c r="C182" s="9" t="s">
        <v>29</v>
      </c>
      <c r="D182" s="24" t="s">
        <v>30</v>
      </c>
      <c r="E182" s="25">
        <v>1000</v>
      </c>
      <c r="F182" s="25">
        <v>1700</v>
      </c>
      <c r="G182" s="25">
        <v>1700</v>
      </c>
      <c r="H182" s="62">
        <v>0</v>
      </c>
    </row>
    <row r="183" spans="1:8" ht="23.25" customHeight="1" x14ac:dyDescent="0.25">
      <c r="A183" s="111"/>
      <c r="B183" s="95"/>
      <c r="C183" s="9" t="s">
        <v>236</v>
      </c>
      <c r="D183" s="24" t="s">
        <v>237</v>
      </c>
      <c r="E183" s="25">
        <v>466058.8</v>
      </c>
      <c r="F183" s="25">
        <v>0</v>
      </c>
      <c r="G183" s="25">
        <v>0</v>
      </c>
      <c r="H183" s="62">
        <v>0</v>
      </c>
    </row>
    <row r="184" spans="1:8" ht="26.25" customHeight="1" x14ac:dyDescent="0.25">
      <c r="A184" s="111"/>
      <c r="B184" s="96"/>
      <c r="C184" s="9" t="s">
        <v>33</v>
      </c>
      <c r="D184" s="24" t="s">
        <v>34</v>
      </c>
      <c r="E184" s="25">
        <v>4000</v>
      </c>
      <c r="F184" s="25">
        <v>5000</v>
      </c>
      <c r="G184" s="25">
        <v>5000</v>
      </c>
      <c r="H184" s="62">
        <v>0</v>
      </c>
    </row>
    <row r="185" spans="1:8" ht="53.25" customHeight="1" x14ac:dyDescent="0.25">
      <c r="A185" s="111"/>
      <c r="B185" s="8" t="s">
        <v>170</v>
      </c>
      <c r="C185" s="9"/>
      <c r="D185" s="11" t="s">
        <v>171</v>
      </c>
      <c r="E185" s="10">
        <f t="shared" ref="E185:F185" si="37">SUM(E186)</f>
        <v>3917</v>
      </c>
      <c r="F185" s="10">
        <f t="shared" si="37"/>
        <v>4000</v>
      </c>
      <c r="G185" s="10">
        <f>SUM(G186)</f>
        <v>4000</v>
      </c>
      <c r="H185" s="56">
        <f>SUM(H186)</f>
        <v>0</v>
      </c>
    </row>
    <row r="186" spans="1:8" ht="24.75" customHeight="1" x14ac:dyDescent="0.25">
      <c r="A186" s="111"/>
      <c r="B186" s="28"/>
      <c r="C186" s="9" t="s">
        <v>33</v>
      </c>
      <c r="D186" s="24" t="s">
        <v>34</v>
      </c>
      <c r="E186" s="25">
        <v>3917</v>
      </c>
      <c r="F186" s="25">
        <v>4000</v>
      </c>
      <c r="G186" s="25">
        <v>4000</v>
      </c>
      <c r="H186" s="62">
        <v>0</v>
      </c>
    </row>
    <row r="187" spans="1:8" ht="24" customHeight="1" x14ac:dyDescent="0.25">
      <c r="A187" s="111"/>
      <c r="B187" s="8" t="s">
        <v>172</v>
      </c>
      <c r="C187" s="9"/>
      <c r="D187" s="11" t="s">
        <v>173</v>
      </c>
      <c r="E187" s="10">
        <f t="shared" ref="E187:F187" si="38">SUM(E188)</f>
        <v>100000</v>
      </c>
      <c r="F187" s="10">
        <f t="shared" si="38"/>
        <v>100000</v>
      </c>
      <c r="G187" s="10">
        <f>SUM(G188)</f>
        <v>100000</v>
      </c>
      <c r="H187" s="56">
        <f>SUM(H188)</f>
        <v>0</v>
      </c>
    </row>
    <row r="188" spans="1:8" ht="26.25" customHeight="1" x14ac:dyDescent="0.25">
      <c r="A188" s="112"/>
      <c r="B188" s="28"/>
      <c r="C188" s="40" t="s">
        <v>33</v>
      </c>
      <c r="D188" s="21" t="s">
        <v>34</v>
      </c>
      <c r="E188" s="22">
        <v>100000</v>
      </c>
      <c r="F188" s="22">
        <v>100000</v>
      </c>
      <c r="G188" s="22">
        <v>100000</v>
      </c>
      <c r="H188" s="58">
        <v>0</v>
      </c>
    </row>
    <row r="189" spans="1:8" ht="23.25" customHeight="1" x14ac:dyDescent="0.25">
      <c r="A189" s="71">
        <v>855</v>
      </c>
      <c r="B189" s="5"/>
      <c r="C189" s="32"/>
      <c r="D189" s="6" t="s">
        <v>174</v>
      </c>
      <c r="E189" s="7">
        <f>SUM(E190+E194)</f>
        <v>1905828</v>
      </c>
      <c r="F189" s="7">
        <f>SUM(F190+F194)</f>
        <v>2060134</v>
      </c>
      <c r="G189" s="7">
        <f>SUM(G190+G194)</f>
        <v>2060134</v>
      </c>
      <c r="H189" s="54">
        <f>SUM(H190+H194)</f>
        <v>0</v>
      </c>
    </row>
    <row r="190" spans="1:8" ht="22.5" customHeight="1" x14ac:dyDescent="0.25">
      <c r="A190" s="72"/>
      <c r="B190" s="26" t="s">
        <v>175</v>
      </c>
      <c r="C190" s="12" t="s">
        <v>4</v>
      </c>
      <c r="D190" s="73" t="s">
        <v>176</v>
      </c>
      <c r="E190" s="10">
        <f>SUM(E191:E193)</f>
        <v>822481</v>
      </c>
      <c r="F190" s="10">
        <f>SUM(F191:F193)</f>
        <v>682098</v>
      </c>
      <c r="G190" s="10">
        <f>SUM(G191:G193)</f>
        <v>682098</v>
      </c>
      <c r="H190" s="56">
        <f>SUM(H191:H193)</f>
        <v>0</v>
      </c>
    </row>
    <row r="191" spans="1:8" ht="85.5" customHeight="1" x14ac:dyDescent="0.25">
      <c r="A191" s="72"/>
      <c r="B191" s="95"/>
      <c r="C191" s="9" t="s">
        <v>177</v>
      </c>
      <c r="D191" s="24" t="s">
        <v>178</v>
      </c>
      <c r="E191" s="25">
        <v>207552</v>
      </c>
      <c r="F191" s="25">
        <v>0</v>
      </c>
      <c r="G191" s="25">
        <v>0</v>
      </c>
      <c r="H191" s="62">
        <v>0</v>
      </c>
    </row>
    <row r="192" spans="1:8" ht="52.5" customHeight="1" x14ac:dyDescent="0.25">
      <c r="A192" s="72"/>
      <c r="B192" s="95"/>
      <c r="C192" s="9" t="s">
        <v>179</v>
      </c>
      <c r="D192" s="24" t="s">
        <v>180</v>
      </c>
      <c r="E192" s="25">
        <v>98014</v>
      </c>
      <c r="F192" s="25">
        <v>80484</v>
      </c>
      <c r="G192" s="25">
        <v>80484</v>
      </c>
      <c r="H192" s="62">
        <v>0</v>
      </c>
    </row>
    <row r="193" spans="1:8" ht="69.75" customHeight="1" x14ac:dyDescent="0.25">
      <c r="A193" s="72"/>
      <c r="B193" s="96"/>
      <c r="C193" s="9" t="s">
        <v>181</v>
      </c>
      <c r="D193" s="24" t="s">
        <v>182</v>
      </c>
      <c r="E193" s="25">
        <v>516915</v>
      </c>
      <c r="F193" s="25">
        <v>601614</v>
      </c>
      <c r="G193" s="25">
        <v>601614</v>
      </c>
      <c r="H193" s="62">
        <v>0</v>
      </c>
    </row>
    <row r="194" spans="1:8" ht="38.25" customHeight="1" x14ac:dyDescent="0.25">
      <c r="A194" s="55"/>
      <c r="B194" s="8" t="s">
        <v>183</v>
      </c>
      <c r="C194" s="9"/>
      <c r="D194" s="11" t="s">
        <v>184</v>
      </c>
      <c r="E194" s="10">
        <f>SUM(E195:E200)</f>
        <v>1083347</v>
      </c>
      <c r="F194" s="10">
        <f>SUM(F195:F200)</f>
        <v>1378036</v>
      </c>
      <c r="G194" s="10">
        <f>SUM(G195:G200)</f>
        <v>1378036</v>
      </c>
      <c r="H194" s="56">
        <f>SUM(H195:H200)</f>
        <v>0</v>
      </c>
    </row>
    <row r="195" spans="1:8" ht="75" x14ac:dyDescent="0.25">
      <c r="A195" s="55"/>
      <c r="B195" s="94"/>
      <c r="C195" s="9" t="s">
        <v>27</v>
      </c>
      <c r="D195" s="24" t="s">
        <v>28</v>
      </c>
      <c r="E195" s="25">
        <v>10000</v>
      </c>
      <c r="F195" s="25">
        <v>12000</v>
      </c>
      <c r="G195" s="25">
        <v>12000</v>
      </c>
      <c r="H195" s="62">
        <v>0</v>
      </c>
    </row>
    <row r="196" spans="1:8" ht="26.25" customHeight="1" x14ac:dyDescent="0.25">
      <c r="A196" s="55"/>
      <c r="B196" s="95"/>
      <c r="C196" s="9" t="s">
        <v>33</v>
      </c>
      <c r="D196" s="24" t="s">
        <v>34</v>
      </c>
      <c r="E196" s="25">
        <v>6104</v>
      </c>
      <c r="F196" s="25">
        <v>0</v>
      </c>
      <c r="G196" s="25">
        <v>0</v>
      </c>
      <c r="H196" s="62">
        <v>0</v>
      </c>
    </row>
    <row r="197" spans="1:8" ht="54.75" customHeight="1" x14ac:dyDescent="0.25">
      <c r="A197" s="55"/>
      <c r="B197" s="95"/>
      <c r="C197" s="9" t="s">
        <v>212</v>
      </c>
      <c r="D197" s="24" t="s">
        <v>213</v>
      </c>
      <c r="E197" s="25">
        <v>675</v>
      </c>
      <c r="F197" s="25">
        <v>0</v>
      </c>
      <c r="G197" s="25">
        <v>0</v>
      </c>
      <c r="H197" s="62">
        <v>0</v>
      </c>
    </row>
    <row r="198" spans="1:8" ht="84.75" customHeight="1" x14ac:dyDescent="0.25">
      <c r="A198" s="55"/>
      <c r="B198" s="95"/>
      <c r="C198" s="9" t="s">
        <v>177</v>
      </c>
      <c r="D198" s="24" t="s">
        <v>178</v>
      </c>
      <c r="E198" s="25">
        <v>122870</v>
      </c>
      <c r="F198" s="25">
        <v>0</v>
      </c>
      <c r="G198" s="25">
        <v>0</v>
      </c>
      <c r="H198" s="62">
        <v>0</v>
      </c>
    </row>
    <row r="199" spans="1:8" ht="52.5" customHeight="1" x14ac:dyDescent="0.25">
      <c r="A199" s="55"/>
      <c r="B199" s="95"/>
      <c r="C199" s="9" t="s">
        <v>179</v>
      </c>
      <c r="D199" s="24" t="s">
        <v>180</v>
      </c>
      <c r="E199" s="25">
        <v>13071</v>
      </c>
      <c r="F199" s="25">
        <v>85907</v>
      </c>
      <c r="G199" s="25">
        <v>85907</v>
      </c>
      <c r="H199" s="62">
        <v>0</v>
      </c>
    </row>
    <row r="200" spans="1:8" ht="66.75" customHeight="1" x14ac:dyDescent="0.25">
      <c r="A200" s="55"/>
      <c r="B200" s="96"/>
      <c r="C200" s="40" t="s">
        <v>181</v>
      </c>
      <c r="D200" s="21" t="s">
        <v>182</v>
      </c>
      <c r="E200" s="22">
        <v>930627</v>
      </c>
      <c r="F200" s="22">
        <v>1280129</v>
      </c>
      <c r="G200" s="22">
        <v>1280129</v>
      </c>
      <c r="H200" s="58">
        <v>0</v>
      </c>
    </row>
    <row r="201" spans="1:8" ht="36.75" customHeight="1" x14ac:dyDescent="0.25">
      <c r="A201" s="53" t="s">
        <v>185</v>
      </c>
      <c r="B201" s="5"/>
      <c r="C201" s="5"/>
      <c r="D201" s="6" t="s">
        <v>186</v>
      </c>
      <c r="E201" s="7">
        <f t="shared" ref="E201:F201" si="39">SUM(E202)</f>
        <v>154000</v>
      </c>
      <c r="F201" s="7">
        <f t="shared" si="39"/>
        <v>92000</v>
      </c>
      <c r="G201" s="7">
        <f>SUM(G202)</f>
        <v>92000</v>
      </c>
      <c r="H201" s="54">
        <f>SUM(H202)</f>
        <v>0</v>
      </c>
    </row>
    <row r="202" spans="1:8" ht="51" customHeight="1" x14ac:dyDescent="0.25">
      <c r="A202" s="74"/>
      <c r="B202" s="8" t="s">
        <v>187</v>
      </c>
      <c r="C202" s="8" t="s">
        <v>4</v>
      </c>
      <c r="D202" s="11" t="s">
        <v>188</v>
      </c>
      <c r="E202" s="10">
        <f t="shared" ref="E202:F202" si="40">SUM(E203)</f>
        <v>154000</v>
      </c>
      <c r="F202" s="10">
        <f t="shared" si="40"/>
        <v>92000</v>
      </c>
      <c r="G202" s="10">
        <f>SUM(G203)</f>
        <v>92000</v>
      </c>
      <c r="H202" s="56">
        <f>SUM(H203)</f>
        <v>0</v>
      </c>
    </row>
    <row r="203" spans="1:8" ht="26.25" customHeight="1" x14ac:dyDescent="0.25">
      <c r="A203" s="75"/>
      <c r="B203" s="43"/>
      <c r="C203" s="40" t="s">
        <v>74</v>
      </c>
      <c r="D203" s="21" t="s">
        <v>75</v>
      </c>
      <c r="E203" s="22">
        <v>154000</v>
      </c>
      <c r="F203" s="22">
        <v>92000</v>
      </c>
      <c r="G203" s="22">
        <v>92000</v>
      </c>
      <c r="H203" s="58">
        <v>0</v>
      </c>
    </row>
    <row r="204" spans="1:8" ht="36.75" customHeight="1" x14ac:dyDescent="0.25">
      <c r="A204" s="76">
        <v>921</v>
      </c>
      <c r="B204" s="5"/>
      <c r="C204" s="32"/>
      <c r="D204" s="6" t="s">
        <v>189</v>
      </c>
      <c r="E204" s="7">
        <f t="shared" ref="E204:H208" si="41">SUM(E205)</f>
        <v>20000</v>
      </c>
      <c r="F204" s="7">
        <f t="shared" si="41"/>
        <v>20000</v>
      </c>
      <c r="G204" s="7">
        <f>SUM(G205)</f>
        <v>20000</v>
      </c>
      <c r="H204" s="54">
        <f>SUM(H205)</f>
        <v>0</v>
      </c>
    </row>
    <row r="205" spans="1:8" ht="24.75" customHeight="1" x14ac:dyDescent="0.25">
      <c r="A205" s="77"/>
      <c r="B205" s="8" t="s">
        <v>190</v>
      </c>
      <c r="C205" s="8" t="s">
        <v>4</v>
      </c>
      <c r="D205" s="11" t="s">
        <v>65</v>
      </c>
      <c r="E205" s="10">
        <f>SUM(E206)</f>
        <v>20000</v>
      </c>
      <c r="F205" s="10">
        <f t="shared" si="41"/>
        <v>20000</v>
      </c>
      <c r="G205" s="10">
        <f t="shared" si="41"/>
        <v>20000</v>
      </c>
      <c r="H205" s="56">
        <f t="shared" si="41"/>
        <v>0</v>
      </c>
    </row>
    <row r="206" spans="1:8" ht="60.75" customHeight="1" x14ac:dyDescent="0.25">
      <c r="A206" s="77"/>
      <c r="B206" s="8"/>
      <c r="C206" s="9" t="s">
        <v>21</v>
      </c>
      <c r="D206" s="24" t="s">
        <v>22</v>
      </c>
      <c r="E206" s="25">
        <v>20000</v>
      </c>
      <c r="F206" s="25">
        <v>20000</v>
      </c>
      <c r="G206" s="25">
        <v>20000</v>
      </c>
      <c r="H206" s="62">
        <v>0</v>
      </c>
    </row>
    <row r="207" spans="1:8" ht="29.25" customHeight="1" x14ac:dyDescent="0.25">
      <c r="A207" s="76">
        <v>926</v>
      </c>
      <c r="B207" s="5"/>
      <c r="C207" s="32"/>
      <c r="D207" s="6" t="s">
        <v>241</v>
      </c>
      <c r="E207" s="7">
        <f t="shared" si="41"/>
        <v>0</v>
      </c>
      <c r="F207" s="7">
        <f t="shared" si="41"/>
        <v>1078942</v>
      </c>
      <c r="G207" s="7">
        <f>SUM(G208)</f>
        <v>0</v>
      </c>
      <c r="H207" s="54">
        <f>SUM(H208)</f>
        <v>1078942</v>
      </c>
    </row>
    <row r="208" spans="1:8" ht="24" customHeight="1" x14ac:dyDescent="0.25">
      <c r="A208" s="77"/>
      <c r="B208" s="8" t="s">
        <v>240</v>
      </c>
      <c r="C208" s="8" t="s">
        <v>4</v>
      </c>
      <c r="D208" s="11" t="s">
        <v>242</v>
      </c>
      <c r="E208" s="10">
        <f>SUM(E209)</f>
        <v>0</v>
      </c>
      <c r="F208" s="10">
        <f t="shared" si="41"/>
        <v>1078942</v>
      </c>
      <c r="G208" s="10">
        <f t="shared" si="41"/>
        <v>0</v>
      </c>
      <c r="H208" s="56">
        <f t="shared" si="41"/>
        <v>1078942</v>
      </c>
    </row>
    <row r="209" spans="1:8" ht="56.25" customHeight="1" thickBot="1" x14ac:dyDescent="0.3">
      <c r="A209" s="78"/>
      <c r="B209" s="79"/>
      <c r="C209" s="80" t="s">
        <v>207</v>
      </c>
      <c r="D209" s="81" t="s">
        <v>233</v>
      </c>
      <c r="E209" s="82">
        <v>0</v>
      </c>
      <c r="F209" s="82">
        <v>1078942</v>
      </c>
      <c r="G209" s="82">
        <v>0</v>
      </c>
      <c r="H209" s="83">
        <v>1078942</v>
      </c>
    </row>
    <row r="210" spans="1:8" x14ac:dyDescent="0.25">
      <c r="B210" s="4"/>
      <c r="C210" s="13"/>
      <c r="D210" s="4"/>
      <c r="E210" s="4"/>
      <c r="F210" s="4"/>
      <c r="G210" s="4"/>
      <c r="H210" s="4"/>
    </row>
    <row r="211" spans="1:8" x14ac:dyDescent="0.25">
      <c r="B211" s="1"/>
      <c r="C211" s="4"/>
      <c r="D211" s="1"/>
      <c r="E211" s="1"/>
      <c r="F211" s="1"/>
      <c r="G211" s="1"/>
      <c r="H211" s="1"/>
    </row>
    <row r="212" spans="1:8" x14ac:dyDescent="0.25">
      <c r="C212" s="1"/>
    </row>
  </sheetData>
  <mergeCells count="38">
    <mergeCell ref="A178:A188"/>
    <mergeCell ref="B157:B158"/>
    <mergeCell ref="A147:A157"/>
    <mergeCell ref="B62:B64"/>
    <mergeCell ref="B42:B47"/>
    <mergeCell ref="B36:B37"/>
    <mergeCell ref="B67:B68"/>
    <mergeCell ref="B87:B88"/>
    <mergeCell ref="B52:B53"/>
    <mergeCell ref="B70:B72"/>
    <mergeCell ref="F2:H2"/>
    <mergeCell ref="F3:H3"/>
    <mergeCell ref="F4:H4"/>
    <mergeCell ref="F1:H1"/>
    <mergeCell ref="A6:A7"/>
    <mergeCell ref="B6:B7"/>
    <mergeCell ref="C6:C7"/>
    <mergeCell ref="D6:D7"/>
    <mergeCell ref="G6:H6"/>
    <mergeCell ref="A1:E1"/>
    <mergeCell ref="A2:E2"/>
    <mergeCell ref="A4:E4"/>
    <mergeCell ref="B195:B200"/>
    <mergeCell ref="B90:B91"/>
    <mergeCell ref="B106:B107"/>
    <mergeCell ref="B108:B109"/>
    <mergeCell ref="B110:B111"/>
    <mergeCell ref="B162:B163"/>
    <mergeCell ref="B169:B174"/>
    <mergeCell ref="B179:B184"/>
    <mergeCell ref="B126:B128"/>
    <mergeCell ref="B131:B136"/>
    <mergeCell ref="B140:B142"/>
    <mergeCell ref="B148:B151"/>
    <mergeCell ref="B97:B101"/>
    <mergeCell ref="B103:B104"/>
    <mergeCell ref="B120:B124"/>
    <mergeCell ref="B191:B193"/>
  </mergeCells>
  <pageMargins left="0.70866141732283472" right="0.70866141732283472" top="0.98425196850393704" bottom="0.70866141732283472" header="0" footer="0"/>
  <pageSetup paperSize="9" scale="66" fitToHeight="10" orientation="portrait" r:id="rId1"/>
  <rowBreaks count="6" manualBreakCount="6">
    <brk id="47" max="7" man="1"/>
    <brk id="98" max="7" man="1"/>
    <brk id="135" max="7" man="1"/>
    <brk id="158" max="7" man="1"/>
    <brk id="187" max="7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Starostwo Powiatowe w Braniewie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w Braniewie</dc:creator>
  <cp:lastModifiedBy>gmichalec</cp:lastModifiedBy>
  <cp:lastPrinted>2022-11-10T14:10:20Z</cp:lastPrinted>
  <dcterms:created xsi:type="dcterms:W3CDTF">2021-11-05T13:27:45Z</dcterms:created>
  <dcterms:modified xsi:type="dcterms:W3CDTF">2022-11-14T08:55:27Z</dcterms:modified>
</cp:coreProperties>
</file>