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uzytkownicy\almorawska\pulpit\SESJA UCHWAŁY\"/>
    </mc:Choice>
  </mc:AlternateContent>
  <xr:revisionPtr revIDLastSave="0" documentId="13_ncr:1_{D40E8A2B-98F8-4BA6-B8C6-BFA0C53D70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Arkusz1!$A$1:$G$210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0" i="1" l="1"/>
  <c r="E70" i="1"/>
  <c r="F70" i="1"/>
  <c r="G176" i="1" l="1"/>
  <c r="G111" i="1"/>
  <c r="G109" i="1"/>
  <c r="G107" i="1"/>
  <c r="G103" i="1"/>
  <c r="G94" i="1"/>
  <c r="G87" i="1"/>
  <c r="G67" i="1"/>
  <c r="G60" i="1"/>
  <c r="G57" i="1"/>
  <c r="G55" i="1"/>
  <c r="G15" i="1"/>
  <c r="E17" i="1"/>
  <c r="F17" i="1"/>
  <c r="G17" i="1"/>
  <c r="F23" i="1" l="1"/>
  <c r="E21" i="1"/>
  <c r="F21" i="1"/>
  <c r="G21" i="1"/>
  <c r="E38" i="1"/>
  <c r="F38" i="1"/>
  <c r="G38" i="1"/>
  <c r="E23" i="1"/>
  <c r="G23" i="1"/>
  <c r="G209" i="1"/>
  <c r="G208" i="1" s="1"/>
  <c r="F209" i="1"/>
  <c r="F208" i="1" s="1"/>
  <c r="E209" i="1"/>
  <c r="E208" i="1" s="1"/>
  <c r="E206" i="1"/>
  <c r="F206" i="1"/>
  <c r="G206" i="1"/>
  <c r="G205" i="1" s="1"/>
  <c r="G203" i="1"/>
  <c r="G202" i="1" s="1"/>
  <c r="G195" i="1"/>
  <c r="G191" i="1"/>
  <c r="G188" i="1"/>
  <c r="G186" i="1"/>
  <c r="G179" i="1"/>
  <c r="G169" i="1"/>
  <c r="G167" i="1"/>
  <c r="G165" i="1"/>
  <c r="G155" i="1"/>
  <c r="G153" i="1"/>
  <c r="G140" i="1"/>
  <c r="G138" i="1"/>
  <c r="E126" i="1"/>
  <c r="F126" i="1"/>
  <c r="G126" i="1"/>
  <c r="G120" i="1"/>
  <c r="G115" i="1"/>
  <c r="E113" i="1"/>
  <c r="F113" i="1"/>
  <c r="G113" i="1"/>
  <c r="G97" i="1"/>
  <c r="G96" i="1" s="1"/>
  <c r="G93" i="1"/>
  <c r="G84" i="1"/>
  <c r="E90" i="1"/>
  <c r="F90" i="1"/>
  <c r="G90" i="1"/>
  <c r="G190" i="1" l="1"/>
  <c r="G178" i="1"/>
  <c r="E62" i="1"/>
  <c r="F62" i="1"/>
  <c r="G62" i="1"/>
  <c r="E52" i="1"/>
  <c r="F52" i="1"/>
  <c r="G52" i="1"/>
  <c r="G157" i="1"/>
  <c r="F157" i="1"/>
  <c r="E157" i="1"/>
  <c r="G81" i="1" l="1"/>
  <c r="F81" i="1"/>
  <c r="E81" i="1"/>
  <c r="E84" i="1"/>
  <c r="F84" i="1"/>
  <c r="G79" i="1"/>
  <c r="F79" i="1"/>
  <c r="E79" i="1"/>
  <c r="G49" i="1"/>
  <c r="F50" i="1"/>
  <c r="E50" i="1"/>
  <c r="G14" i="1"/>
  <c r="F15" i="1"/>
  <c r="E15" i="1"/>
  <c r="G12" i="1"/>
  <c r="F12" i="1"/>
  <c r="E12" i="1"/>
  <c r="G10" i="1"/>
  <c r="F10" i="1"/>
  <c r="E10" i="1"/>
  <c r="F78" i="1" l="1"/>
  <c r="E78" i="1"/>
  <c r="G78" i="1"/>
  <c r="G9" i="1"/>
  <c r="E9" i="1"/>
  <c r="F9" i="1"/>
  <c r="G59" i="1"/>
  <c r="G161" i="1"/>
  <c r="G160" i="1" s="1"/>
  <c r="F161" i="1"/>
  <c r="E161" i="1"/>
  <c r="G144" i="1"/>
  <c r="G118" i="1"/>
  <c r="F118" i="1"/>
  <c r="E118" i="1"/>
  <c r="F109" i="1" l="1"/>
  <c r="E109" i="1"/>
  <c r="G86" i="1"/>
  <c r="F195" i="1" l="1"/>
  <c r="F191" i="1"/>
  <c r="F188" i="1"/>
  <c r="F186" i="1"/>
  <c r="F179" i="1"/>
  <c r="F169" i="1"/>
  <c r="F167" i="1"/>
  <c r="F165" i="1"/>
  <c r="F148" i="1"/>
  <c r="F140" i="1"/>
  <c r="F131" i="1"/>
  <c r="F138" i="1"/>
  <c r="G131" i="1"/>
  <c r="G117" i="1" s="1"/>
  <c r="F120" i="1"/>
  <c r="F103" i="1"/>
  <c r="F97" i="1"/>
  <c r="E205" i="1"/>
  <c r="F205" i="1"/>
  <c r="E203" i="1"/>
  <c r="E202" i="1" s="1"/>
  <c r="F203" i="1"/>
  <c r="F202" i="1" s="1"/>
  <c r="E195" i="1"/>
  <c r="E191" i="1"/>
  <c r="E188" i="1"/>
  <c r="E186" i="1"/>
  <c r="E179" i="1"/>
  <c r="F176" i="1"/>
  <c r="E176" i="1"/>
  <c r="E169" i="1"/>
  <c r="E167" i="1"/>
  <c r="E165" i="1"/>
  <c r="E155" i="1"/>
  <c r="E153" i="1"/>
  <c r="G148" i="1"/>
  <c r="G147" i="1" s="1"/>
  <c r="E148" i="1"/>
  <c r="E145" i="1"/>
  <c r="E144" i="1" s="1"/>
  <c r="E140" i="1"/>
  <c r="E138" i="1"/>
  <c r="E131" i="1"/>
  <c r="E120" i="1"/>
  <c r="E115" i="1"/>
  <c r="E111" i="1"/>
  <c r="E107" i="1"/>
  <c r="E103" i="1"/>
  <c r="E97" i="1"/>
  <c r="E94" i="1"/>
  <c r="E93" i="1" s="1"/>
  <c r="E87" i="1"/>
  <c r="E86" i="1" s="1"/>
  <c r="E67" i="1"/>
  <c r="F60" i="1"/>
  <c r="E60" i="1"/>
  <c r="F41" i="1"/>
  <c r="F40" i="1" s="1"/>
  <c r="F57" i="1"/>
  <c r="E57" i="1"/>
  <c r="F55" i="1"/>
  <c r="E55" i="1"/>
  <c r="G35" i="1"/>
  <c r="G20" i="1" s="1"/>
  <c r="F35" i="1"/>
  <c r="F20" i="1" s="1"/>
  <c r="E35" i="1"/>
  <c r="E20" i="1" s="1"/>
  <c r="F14" i="1"/>
  <c r="E14" i="1"/>
  <c r="E41" i="1"/>
  <c r="E40" i="1" s="1"/>
  <c r="F155" i="1"/>
  <c r="F153" i="1"/>
  <c r="F145" i="1"/>
  <c r="F144" i="1" s="1"/>
  <c r="F115" i="1"/>
  <c r="G106" i="1"/>
  <c r="F111" i="1"/>
  <c r="F107" i="1"/>
  <c r="F94" i="1"/>
  <c r="F93" i="1" s="1"/>
  <c r="F87" i="1"/>
  <c r="F86" i="1" s="1"/>
  <c r="F67" i="1"/>
  <c r="G41" i="1"/>
  <c r="G40" i="1" s="1"/>
  <c r="G8" i="1" l="1"/>
  <c r="E49" i="1"/>
  <c r="F49" i="1"/>
  <c r="F117" i="1"/>
  <c r="E117" i="1"/>
  <c r="E59" i="1"/>
  <c r="E147" i="1"/>
  <c r="F59" i="1"/>
  <c r="F147" i="1"/>
  <c r="F106" i="1"/>
  <c r="E106" i="1"/>
  <c r="E96" i="1"/>
  <c r="F96" i="1"/>
  <c r="F160" i="1"/>
  <c r="F178" i="1"/>
  <c r="F190" i="1"/>
  <c r="E190" i="1"/>
  <c r="E178" i="1"/>
  <c r="E160" i="1"/>
  <c r="E8" i="1" l="1"/>
  <c r="F8" i="1"/>
</calcChain>
</file>

<file path=xl/sharedStrings.xml><?xml version="1.0" encoding="utf-8"?>
<sst xmlns="http://schemas.openxmlformats.org/spreadsheetml/2006/main" count="436" uniqueCount="245">
  <si>
    <t>Dział</t>
  </si>
  <si>
    <t>Rozdz</t>
  </si>
  <si>
    <t>Par</t>
  </si>
  <si>
    <t>WYSZCZEGÓLNIENIE</t>
  </si>
  <si>
    <t xml:space="preserve">    </t>
  </si>
  <si>
    <t>010</t>
  </si>
  <si>
    <t xml:space="preserve">ROLNICTWO I ŁOWIECTWO  </t>
  </si>
  <si>
    <t>01005</t>
  </si>
  <si>
    <t xml:space="preserve">PRACE GEODEZYJNO-URZĄDZENIOWE NA POTRZEBY ROLNICTWA  </t>
  </si>
  <si>
    <t>2110</t>
  </si>
  <si>
    <t>Dotacje celowe otrzymane z budżetu państwa na zadania bieżące z zakresu administracji rządowej oraz inne zadania zlecone ustawami realizowane przez powiat</t>
  </si>
  <si>
    <t>020</t>
  </si>
  <si>
    <t xml:space="preserve">LEŚNICTWO  </t>
  </si>
  <si>
    <t>02001</t>
  </si>
  <si>
    <t xml:space="preserve">GOSPODARKA LEŚNA  </t>
  </si>
  <si>
    <t>2460</t>
  </si>
  <si>
    <t>Środki otrzymane od pozostałych jednostek zaliczanych do sektora finansów publicznych na realizację zadań bieżących jednostek zaliczanych do sektora finansów publicznych</t>
  </si>
  <si>
    <t>600</t>
  </si>
  <si>
    <t xml:space="preserve">TRANSPORT I ŁĄCZNOŚĆ  </t>
  </si>
  <si>
    <t>60004</t>
  </si>
  <si>
    <t xml:space="preserve">LOKALNY TRANSPORT ZBIOROWY  </t>
  </si>
  <si>
    <t>2710</t>
  </si>
  <si>
    <t>Dotacja celowa otrzymana z tytułu pomocy finansowej udzialanej między jednostkami samorządu terytorialnego na dofinansowanie własnych zadań bieżących</t>
  </si>
  <si>
    <t>60014</t>
  </si>
  <si>
    <t xml:space="preserve">DROGI PUBLICZNE POWIATOWE  </t>
  </si>
  <si>
    <t>0640</t>
  </si>
  <si>
    <t xml:space="preserve">Wpływy z tytułu koszów egzekucyjnych, opłaty komorniczej i kosztów upomnień  </t>
  </si>
  <si>
    <t>0750</t>
  </si>
  <si>
    <t>Wpływy z  najmu i dzierżawy składników majątkowych Skarbu Państwa, jednostek samorządu terytorialnego lub innych  jednostek zaliczanych do sektora finansów publicznych oraz innych umów  o podobnym charakterze</t>
  </si>
  <si>
    <t>0920</t>
  </si>
  <si>
    <t xml:space="preserve">Wpływy z pozostałych odsetek  </t>
  </si>
  <si>
    <t>0950</t>
  </si>
  <si>
    <t xml:space="preserve">Wpływy z tytułu kar i odszkodowań wynikających z umów  </t>
  </si>
  <si>
    <t>0970</t>
  </si>
  <si>
    <t xml:space="preserve">Wpływy z różnych dochodów  </t>
  </si>
  <si>
    <t>0870</t>
  </si>
  <si>
    <t xml:space="preserve">Wpływy ze sprzedaży składników majątkowych  </t>
  </si>
  <si>
    <t>6290</t>
  </si>
  <si>
    <t>6300</t>
  </si>
  <si>
    <t>60018</t>
  </si>
  <si>
    <t xml:space="preserve">DZIAŁALNOŚĆ RZĄDOWEGO FUNDUSZU ROZWOJU DRÓG  </t>
  </si>
  <si>
    <t>2170</t>
  </si>
  <si>
    <t xml:space="preserve">Środki otrzymane z państwowych funduszy celowych na realizację zadań bieżących jednostek sektora finansów publicznych </t>
  </si>
  <si>
    <t>6350</t>
  </si>
  <si>
    <t xml:space="preserve">Środki z państwowych funduszy celowych na finansowanie lub dofinansowanie kosztów realizacji inwestycji i zakupów inwestycyjnych jednostek sektora finansów publicznych </t>
  </si>
  <si>
    <t>700</t>
  </si>
  <si>
    <t xml:space="preserve">GOSPODARKA MIESZKANIOWA  </t>
  </si>
  <si>
    <t>70005</t>
  </si>
  <si>
    <t xml:space="preserve">GOSPODARKA GRUNTAMI I NIERUCHOMOŚCIAMI  </t>
  </si>
  <si>
    <t>0470</t>
  </si>
  <si>
    <t xml:space="preserve">Wpływy z opłat za trwały zarząd, użytkowanie i służebności  </t>
  </si>
  <si>
    <t>0550</t>
  </si>
  <si>
    <t xml:space="preserve">Wpływy z opłat z tytułu użytkowania wieczystego nieruchomości  </t>
  </si>
  <si>
    <t>2360</t>
  </si>
  <si>
    <t>Dochody jednostek samorządu terytorialnego związane z realizacją zadań z zakresu administracji rządowej oraz innych zadań zleconych ustawami</t>
  </si>
  <si>
    <t>0770</t>
  </si>
  <si>
    <t xml:space="preserve">Wpłaty z tytułu odpłatnego nabycia prawa własności oraz prawa użytkowania wieczystego nieruchomości </t>
  </si>
  <si>
    <t>710</t>
  </si>
  <si>
    <t xml:space="preserve">DZIAŁALNOŚĆ USŁUGOWA  </t>
  </si>
  <si>
    <t>71012</t>
  </si>
  <si>
    <t xml:space="preserve">ZADANIA  Z ZAKRESU GEODEZJI I KARTOGRAFII  </t>
  </si>
  <si>
    <t>71015</t>
  </si>
  <si>
    <t xml:space="preserve">NADZÓR BUDOWLANY  </t>
  </si>
  <si>
    <t>71095</t>
  </si>
  <si>
    <t xml:space="preserve">POZOSTAŁA DZIAŁALNOŚĆ  </t>
  </si>
  <si>
    <t>0830</t>
  </si>
  <si>
    <t xml:space="preserve">Wpływy z usług  </t>
  </si>
  <si>
    <t>750</t>
  </si>
  <si>
    <t xml:space="preserve">ADMINISTRACJA PUBLICZNA  </t>
  </si>
  <si>
    <t>75011</t>
  </si>
  <si>
    <t xml:space="preserve">URZĘDY WOJEWÓDZKIE  </t>
  </si>
  <si>
    <t>75020</t>
  </si>
  <si>
    <t xml:space="preserve">STAROSTWA POWIATOWE  </t>
  </si>
  <si>
    <t>0690</t>
  </si>
  <si>
    <t xml:space="preserve">Wpływy z różnych opłat  </t>
  </si>
  <si>
    <t>75045</t>
  </si>
  <si>
    <t xml:space="preserve">KWALIFIKACJA WOJSKOWA  </t>
  </si>
  <si>
    <t>2120</t>
  </si>
  <si>
    <t>752</t>
  </si>
  <si>
    <t xml:space="preserve">OBRONA NARODOWA  </t>
  </si>
  <si>
    <t>75295</t>
  </si>
  <si>
    <t>754</t>
  </si>
  <si>
    <t xml:space="preserve">BEZPIECZEŃSTWO PUBLICZNE I OCHRONA PRZECIWPOŻAROWA  </t>
  </si>
  <si>
    <t>75411</t>
  </si>
  <si>
    <t xml:space="preserve">KOMENDY POWIATOWE PAŃSTWOWEJ STRAŻY POŻARNEJ  </t>
  </si>
  <si>
    <t>755</t>
  </si>
  <si>
    <t xml:space="preserve">WYMIAR SPRAWIEDLIWOŚCI  </t>
  </si>
  <si>
    <t>75515</t>
  </si>
  <si>
    <t xml:space="preserve">NIEODPŁATNA  POMOC  PRAWNA  </t>
  </si>
  <si>
    <t>756</t>
  </si>
  <si>
    <t xml:space="preserve">DOCHODY OD OSÓB PRAWNYCH, OD OSÓB FIZYCZNYCH I OD INNYCH  JEDNOSTEK NIEPOSIADAJĄCYCH OSOBOWOŚCI PRAWNEJ ORAZ WYDATKI ZWIĄZANE Z ICH POBOREM </t>
  </si>
  <si>
    <t>75618</t>
  </si>
  <si>
    <t xml:space="preserve">WPŁYWY Z INNYCH OPŁAT STANOWIĄCYCH DOCHODY JEDNOSTEK SAMORZĄDU TERYTORIALNEGO NA PODSTAWIE USTAW </t>
  </si>
  <si>
    <t>0420</t>
  </si>
  <si>
    <t xml:space="preserve">Wpływy z opłaty komunikacyjnej  </t>
  </si>
  <si>
    <t>0490</t>
  </si>
  <si>
    <t>Wpływy z innych lokalnych opłat pobieranych przez jednostki samorządu terytorialnego na podstawie odrębnych ustaw</t>
  </si>
  <si>
    <t>0570</t>
  </si>
  <si>
    <t>0620</t>
  </si>
  <si>
    <t xml:space="preserve">Wpływy z opłat za zezwolenia, akredytacje oraz opłaty ewidencyjne, w tym opłaty za częstotliwości  </t>
  </si>
  <si>
    <t>0650</t>
  </si>
  <si>
    <t xml:space="preserve">Wpływy z opłat za wydanie prawa jazdy  </t>
  </si>
  <si>
    <t>75622</t>
  </si>
  <si>
    <t xml:space="preserve">UDZIAŁY POWIATÓW W PODATKACH STANOWIĄCYCH DOCHÓD BUDŻETU PAŃSTWA </t>
  </si>
  <si>
    <t>0010</t>
  </si>
  <si>
    <t xml:space="preserve">Wpływy z podatku dochodowego od osób fizycznych  </t>
  </si>
  <si>
    <t>0020</t>
  </si>
  <si>
    <t xml:space="preserve">Wpływy z podatku dochodowego od osób prawnych  </t>
  </si>
  <si>
    <t>758</t>
  </si>
  <si>
    <t xml:space="preserve">RÓŻNE ROZLICZENIA  </t>
  </si>
  <si>
    <t>75801</t>
  </si>
  <si>
    <t xml:space="preserve">CZĘŚĆ OŚWIATOWA SUBWENCJI OGÓLNEJ DLA JEDNOSTEK SAMORZĄDU TERYTORIALNEGO </t>
  </si>
  <si>
    <t>2920</t>
  </si>
  <si>
    <t xml:space="preserve">Subwencje ogólne z budżetu państwa  </t>
  </si>
  <si>
    <t>75803</t>
  </si>
  <si>
    <t xml:space="preserve">CZĘŚĆ WYRÓWNAWCZA SUBWENCJI OGÓLNEJ DLA POWIATÓW  </t>
  </si>
  <si>
    <t>75832</t>
  </si>
  <si>
    <t xml:space="preserve">CZĘŚĆ RÓWNOWAŻĄCA SUBWENCJI OGÓLNEJ DLA POWIATÓW  </t>
  </si>
  <si>
    <t>801</t>
  </si>
  <si>
    <t xml:space="preserve">OŚWIATA I WYCHOWANIE  </t>
  </si>
  <si>
    <t>80115</t>
  </si>
  <si>
    <t xml:space="preserve">TECHNIKA  </t>
  </si>
  <si>
    <t>0610</t>
  </si>
  <si>
    <t xml:space="preserve">Wpływy z opłat egzaminacyjnych oraz opłat za wydanie świadectw, dyplomów, zaświadczeń, certyfikatów i ich duplikatów </t>
  </si>
  <si>
    <t>80117</t>
  </si>
  <si>
    <t xml:space="preserve">BRANŻOWE SZKOŁY I  I II STOPNIA  </t>
  </si>
  <si>
    <t>80120</t>
  </si>
  <si>
    <t xml:space="preserve">LICEA OGÓLNOKSZTAŁCĄCE  </t>
  </si>
  <si>
    <t>80153</t>
  </si>
  <si>
    <t>80195</t>
  </si>
  <si>
    <t>2057</t>
  </si>
  <si>
    <t>2059</t>
  </si>
  <si>
    <t>851</t>
  </si>
  <si>
    <t xml:space="preserve">OCHRONA ZDROWIA  </t>
  </si>
  <si>
    <t>85156</t>
  </si>
  <si>
    <t xml:space="preserve">SKŁADKI NA UBEZPIECZENIE ZDROWOTNE, ORAZ ŚWIADCZENIA DLA OSÓB NIEOBJĘTYCH OBOWIĄZKIEM UBEZPIECZENIA  ZDROWOTNEGO </t>
  </si>
  <si>
    <t>852</t>
  </si>
  <si>
    <t xml:space="preserve">POMOC SPOŁECZNA  </t>
  </si>
  <si>
    <t>85202</t>
  </si>
  <si>
    <t xml:space="preserve">DOMY POMOCY SPOŁECZNEJ  </t>
  </si>
  <si>
    <t>2130</t>
  </si>
  <si>
    <t>85203</t>
  </si>
  <si>
    <t xml:space="preserve">OŚRODKI WSPARCIA  </t>
  </si>
  <si>
    <t>85205</t>
  </si>
  <si>
    <t xml:space="preserve">ZADANIA W ZAKRESIE PRZECIWDZIAŁANIA PRZEMOCY W RODZINIE  </t>
  </si>
  <si>
    <t>85218</t>
  </si>
  <si>
    <t xml:space="preserve">POWIATOWE CENTRA POMOCY RODZINIE  </t>
  </si>
  <si>
    <t>853</t>
  </si>
  <si>
    <t xml:space="preserve">POZOSTAŁE ZADANIA W ZAKRESIE POLITYKI SPOŁECZNEJ  </t>
  </si>
  <si>
    <t>85321</t>
  </si>
  <si>
    <t xml:space="preserve">ZESPOŁY DO SPRAW ORZEKANIA O NIEPEŁNOSPRAWNOŚCI  </t>
  </si>
  <si>
    <t>85322</t>
  </si>
  <si>
    <t xml:space="preserve">FUNDUSZ PRACY  </t>
  </si>
  <si>
    <t>2690</t>
  </si>
  <si>
    <t>85324</t>
  </si>
  <si>
    <t xml:space="preserve">PAŃSTWOWY FUNDUSZ REHABILITACJI OSÓB NIEPEŁNOSPRAWNYCH  </t>
  </si>
  <si>
    <t>85333</t>
  </si>
  <si>
    <t xml:space="preserve">POWIATOWE URZĘDY PRACY  </t>
  </si>
  <si>
    <t>0630</t>
  </si>
  <si>
    <t xml:space="preserve">Wpływy z tytułu opłat i kosztów sądowych oraz innych opłat uiszczonych na rzecz Skarbu Państwa z tytułu postępowania sądowego i prokuratorskiego </t>
  </si>
  <si>
    <t>85395</t>
  </si>
  <si>
    <t>854</t>
  </si>
  <si>
    <t xml:space="preserve">EDUKACYJNA OPIEKA WYCHOWAWCZA  </t>
  </si>
  <si>
    <t>85403</t>
  </si>
  <si>
    <t xml:space="preserve">SPECJALNE OŚRODKI SZKOLNO-WYCHOWAWCZE  </t>
  </si>
  <si>
    <t>85406</t>
  </si>
  <si>
    <t xml:space="preserve">PORADNIE PSYCHOLOGICZNO-PEDAGOGICZNE, W TYM PORADNIE SPECJALISTYCZNE </t>
  </si>
  <si>
    <t>85410</t>
  </si>
  <si>
    <t xml:space="preserve">INTERNATY I BURSY SZKOLNE  </t>
  </si>
  <si>
    <t xml:space="preserve">RODZINA  </t>
  </si>
  <si>
    <t>85508</t>
  </si>
  <si>
    <t xml:space="preserve">RODZINY ZASTĘPCZE  </t>
  </si>
  <si>
    <t>2160</t>
  </si>
  <si>
    <t>2320</t>
  </si>
  <si>
    <t>2900</t>
  </si>
  <si>
    <t>85510</t>
  </si>
  <si>
    <t xml:space="preserve">DZIAŁALNOŚĆ PLACÓWEK OPIEKUŃCZO-WYCHOWAWCZYCH  </t>
  </si>
  <si>
    <t>900</t>
  </si>
  <si>
    <t xml:space="preserve">GOSPODARKA KOMUNALNA I OCHRONA ŚRODOWISKA  </t>
  </si>
  <si>
    <t>90019</t>
  </si>
  <si>
    <t xml:space="preserve">WPŁYWY I WYDATKI ZWIĄZANE Z GROMADZENIEM ŚRODKÓW Z OPŁAT I KAR ZA KORZYSTANIE ZE ŚRODOWISKA </t>
  </si>
  <si>
    <t xml:space="preserve">KULTURA I OCHRONA DZIEDZICTWA NARODOWEGO  </t>
  </si>
  <si>
    <t>92195</t>
  </si>
  <si>
    <t>Plan</t>
  </si>
  <si>
    <t>z tego</t>
  </si>
  <si>
    <t>bieżące</t>
  </si>
  <si>
    <t>majątkowe</t>
  </si>
  <si>
    <t>ZAPEWNIENIE UCZNIOM PRAWA DO BEZPŁATNEGO DOSTĘPU DO PODRĘCZNIKÓW, MATERIAŁÓW EDUKACYJNYCH LUB MATERIAŁÓW ĆWICZENIOWYCH</t>
  </si>
  <si>
    <t>DOCHODY OGÓŁEM:</t>
  </si>
  <si>
    <r>
      <t xml:space="preserve">Załącznik nr 1  </t>
    </r>
    <r>
      <rPr>
        <sz val="11"/>
        <color theme="1"/>
        <rFont val="Times New Roman"/>
        <family val="1"/>
        <charset val="238"/>
      </rPr>
      <t>do Uchwały Rady Powiatu</t>
    </r>
  </si>
  <si>
    <t>75095</t>
  </si>
  <si>
    <t>Plan dochodów wg działów, rozdziałów i paragrafów na rok 2023</t>
  </si>
  <si>
    <t xml:space="preserve"> na rok 2023</t>
  </si>
  <si>
    <t>2950</t>
  </si>
  <si>
    <t xml:space="preserve">Wpływy ze zwrotów niwykorzystanych dotacji oraz płatności </t>
  </si>
  <si>
    <t>2700</t>
  </si>
  <si>
    <t>6370</t>
  </si>
  <si>
    <t xml:space="preserve">Dotacja celowa otrzymana z tytułu pomocy finansowej udzielanej między jednostkami samorzadu terytorialnego na dofinansowanie własnych zadań inwestycyjnych i zakupów inwestycyjnych </t>
  </si>
  <si>
    <t>6420</t>
  </si>
  <si>
    <t>2100</t>
  </si>
  <si>
    <t>2440</t>
  </si>
  <si>
    <t>75814</t>
  </si>
  <si>
    <t>RÓŻNE ROZLICZENIA  FINANSOWE</t>
  </si>
  <si>
    <t>75802</t>
  </si>
  <si>
    <t>UZUPEŁNIENIE SUBWENCJI OGÓLNEJ DLA JEDNOSTEK SAMORZĄDU TERYTORIALNEGO</t>
  </si>
  <si>
    <t>2760</t>
  </si>
  <si>
    <t>Środki na uzupełnienie dochodów powiatu</t>
  </si>
  <si>
    <t>80102</t>
  </si>
  <si>
    <t>SZKOŁY PODSTAWOWE SPECJALNE</t>
  </si>
  <si>
    <t>2180</t>
  </si>
  <si>
    <t>01095</t>
  </si>
  <si>
    <t>02095</t>
  </si>
  <si>
    <t>71005</t>
  </si>
  <si>
    <t>75212</t>
  </si>
  <si>
    <t xml:space="preserve">POOSTAŁE WYDATKI OBRONNE </t>
  </si>
  <si>
    <t>75224</t>
  </si>
  <si>
    <t>6257</t>
  </si>
  <si>
    <t>6259</t>
  </si>
  <si>
    <t>0940</t>
  </si>
  <si>
    <t>6260</t>
  </si>
  <si>
    <t>92601</t>
  </si>
  <si>
    <t>KULTURA FIZYCZNA</t>
  </si>
  <si>
    <t xml:space="preserve">OBIEKTY SPORTOWE </t>
  </si>
  <si>
    <t>60095</t>
  </si>
  <si>
    <t>wpływy z różnych opłat</t>
  </si>
  <si>
    <t xml:space="preserve">Środki z Funduszu Pracy otrzymane na realizację zadań wynikajacych z odrębnych ustaw </t>
  </si>
  <si>
    <t>Dotacja celowa otrzymana z budżetu państwa na zadania bieżące z zakresu administracji rządowej oraz inne zadania zlecone ustawami realizowane przez powiat</t>
  </si>
  <si>
    <t xml:space="preserve">Środki na dofinansowanie własnych zadań bieżacych gmin, powiatów (związków gmin, związków powiatowo-gminnych, związków powiatów), samorządów województw, pozyskane z innych źródeł </t>
  </si>
  <si>
    <t>Środki otrzymane z Rządowego Funduszu Polski Ład: Program Inwestycji Strategicznych na realizację zadań inwestycyjnych</t>
  </si>
  <si>
    <t>PRACE GEOLOGICZNE  (NIEINWESTYCYJNE)</t>
  </si>
  <si>
    <t>Dotacja otrzymana z państwowego funduszu celowego na finansowanie lub dofinansowanie kosztów realizacji inwestycji i zakupów inwestycyjnych jednostek sektora finansów publicznych</t>
  </si>
  <si>
    <t xml:space="preserve">Dotacja celowa w ramach programów finansowanych z udziałem środków europejskich oraz środków, o których mowa w art. 5 ust. 3 pkt 5 lit. a i b ustawy, lub płatności w ramach budżetu środków europejskich, realizowanych przez jednostki samorządu terytorialnego  </t>
  </si>
  <si>
    <t>Dotacja celowa otrzymana z budżetu państwa na zadania bieżące realizowane przez powiat na podstawie porozumień z organami administracji rządowej</t>
  </si>
  <si>
    <t xml:space="preserve">Wpływy  z tytułu grzywien, mandatów i innych kar pieniężnych od osób  fizycznych  </t>
  </si>
  <si>
    <t>Środki na dofinansowanie własnych inwestycji gmin, powiatów (związków gmin, związków powiatowo-gminnych, związków powiatów), samorządów województw, pozyskane z innych źródeł</t>
  </si>
  <si>
    <t xml:space="preserve">Dotacja celowa otrzymana z budżetu państwa na realizację bieżących zadań własnych powiatu </t>
  </si>
  <si>
    <t>Dotacja celowa otrzymana z powiatu na zadania bieżące realizowane na podstawie porozumień (umów) między jednostkami samorządu terytorialnego</t>
  </si>
  <si>
    <t>Wpływy z wpłat gmin i powiatów na rzecz innych jednostek samorządu terytorialnego oraz związków gmin, związków powiatowo-gminnych, związków powiatów, związków metropolitalnych na dofinansowanie zadań bieżących</t>
  </si>
  <si>
    <t xml:space="preserve">Dotacja celowa otrzymana z budżetu państwa na inwestycje i zakupy inwestycyjne realizowane przez powiat na podstawie porozumień z organami administracji rządowej </t>
  </si>
  <si>
    <t>Środki z Funduszu Pomocy na finansowanie lub dofinansowanie zadań bieżacych w zakresie pomocy obywatelom Ukrainy</t>
  </si>
  <si>
    <t xml:space="preserve">Dotacja otrzymana z państwowego funduszu celowego na realizację zadań bieżacych jednostek sektora finansów publicznych </t>
  </si>
  <si>
    <t>Środki z Funduszu Przeciwdziałania COVID-19 na finansowanie lub dofinansowanie realizacji zadań związanych z przeciwdziałaniem COVID -19</t>
  </si>
  <si>
    <t>Wpływy z rozliczeń /zwrotów z lat ubiegłych</t>
  </si>
  <si>
    <t>Dotacja celowa otrzymana z budżetu państwa na zadania bieżące z zakresu administracji rządowej zlecone powiatom, związane z realizacją dodatku wychowawczego,  dodatku do zryczałtowanej kwoty oraz dodatku w wysokości świadczenia wychwawczego stanowiących pomoc państwa w wychowywaniu dzieci</t>
  </si>
  <si>
    <t>Braniewskiego nr XLII/281/22  z dnia 21 grudnia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</si>
</sst>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4" fontId="0" fillId="0" borderId="0" xfId="0" applyNumberFormat="1"/>
    <xf numFmtId="4" fontId="4" fillId="0" borderId="0" xfId="0" applyNumberFormat="1" applyFont="1"/>
    <xf numFmtId="0" fontId="3" fillId="0" borderId="0" xfId="0" applyFont="1" applyAlignment="1">
      <alignment vertical="top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vertical="top" shrinkToFit="1"/>
    </xf>
    <xf numFmtId="49" fontId="2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/>
    </xf>
    <xf numFmtId="4" fontId="2" fillId="3" borderId="1" xfId="0" applyNumberFormat="1" applyFont="1" applyFill="1" applyBorder="1" applyAlignment="1">
      <alignment vertical="top" shrinkToFi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3" borderId="6" xfId="0" applyNumberFormat="1" applyFont="1" applyFill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/>
    <xf numFmtId="0" fontId="2" fillId="3" borderId="5" xfId="0" applyFont="1" applyFill="1" applyBorder="1" applyAlignment="1">
      <alignment horizontal="right" vertical="center"/>
    </xf>
    <xf numFmtId="49" fontId="2" fillId="3" borderId="5" xfId="0" applyNumberFormat="1" applyFont="1" applyFill="1" applyBorder="1" applyAlignment="1">
      <alignment horizontal="left" vertical="top"/>
    </xf>
    <xf numFmtId="49" fontId="1" fillId="3" borderId="9" xfId="0" applyNumberFormat="1" applyFont="1" applyFill="1" applyBorder="1" applyAlignment="1">
      <alignment horizontal="left" vertical="top"/>
    </xf>
    <xf numFmtId="49" fontId="1" fillId="3" borderId="2" xfId="0" applyNumberFormat="1" applyFont="1" applyFill="1" applyBorder="1" applyAlignment="1">
      <alignment horizontal="left" vertical="top" wrapText="1"/>
    </xf>
    <xf numFmtId="4" fontId="1" fillId="3" borderId="2" xfId="0" applyNumberFormat="1" applyFont="1" applyFill="1" applyBorder="1" applyAlignment="1">
      <alignment vertical="top" shrinkToFit="1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vertical="top" shrinkToFit="1"/>
    </xf>
    <xf numFmtId="49" fontId="2" fillId="3" borderId="3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49" fontId="1" fillId="3" borderId="3" xfId="0" applyNumberFormat="1" applyFont="1" applyFill="1" applyBorder="1" applyAlignment="1">
      <alignment horizontal="left" vertical="top"/>
    </xf>
    <xf numFmtId="49" fontId="1" fillId="3" borderId="6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top"/>
    </xf>
    <xf numFmtId="49" fontId="1" fillId="2" borderId="5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49" fontId="2" fillId="3" borderId="9" xfId="0" applyNumberFormat="1" applyFont="1" applyFill="1" applyBorder="1" applyAlignment="1">
      <alignment horizontal="left" vertical="top"/>
    </xf>
    <xf numFmtId="49" fontId="2" fillId="3" borderId="2" xfId="0" applyNumberFormat="1" applyFont="1" applyFill="1" applyBorder="1" applyAlignment="1">
      <alignment horizontal="left" vertical="top" wrapText="1"/>
    </xf>
    <xf numFmtId="4" fontId="2" fillId="3" borderId="2" xfId="0" applyNumberFormat="1" applyFont="1" applyFill="1" applyBorder="1" applyAlignment="1">
      <alignment vertical="top" shrinkToFit="1"/>
    </xf>
    <xf numFmtId="4" fontId="2" fillId="3" borderId="1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left" vertical="top"/>
    </xf>
    <xf numFmtId="49" fontId="1" fillId="3" borderId="8" xfId="0" applyNumberFormat="1" applyFont="1" applyFill="1" applyBorder="1" applyAlignment="1">
      <alignment horizontal="left" vertical="top"/>
    </xf>
    <xf numFmtId="49" fontId="2" fillId="3" borderId="2" xfId="0" applyNumberFormat="1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49" fontId="2" fillId="3" borderId="8" xfId="0" applyNumberFormat="1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/>
    <xf numFmtId="4" fontId="2" fillId="3" borderId="15" xfId="0" applyNumberFormat="1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horizontal="left" vertical="top"/>
    </xf>
    <xf numFmtId="4" fontId="2" fillId="2" borderId="15" xfId="0" applyNumberFormat="1" applyFont="1" applyFill="1" applyBorder="1" applyAlignment="1">
      <alignment horizontal="right" vertical="top" shrinkToFit="1"/>
    </xf>
    <xf numFmtId="49" fontId="2" fillId="3" borderId="18" xfId="0" applyNumberFormat="1" applyFont="1" applyFill="1" applyBorder="1" applyAlignment="1">
      <alignment horizontal="left" vertical="top"/>
    </xf>
    <xf numFmtId="4" fontId="2" fillId="3" borderId="15" xfId="0" applyNumberFormat="1" applyFont="1" applyFill="1" applyBorder="1" applyAlignment="1">
      <alignment horizontal="right" vertical="top" shrinkToFit="1"/>
    </xf>
    <xf numFmtId="49" fontId="1" fillId="3" borderId="18" xfId="0" applyNumberFormat="1" applyFont="1" applyFill="1" applyBorder="1" applyAlignment="1">
      <alignment horizontal="left" vertical="top"/>
    </xf>
    <xf numFmtId="4" fontId="1" fillId="3" borderId="19" xfId="0" applyNumberFormat="1" applyFont="1" applyFill="1" applyBorder="1" applyAlignment="1">
      <alignment horizontal="right" vertical="top" shrinkToFit="1"/>
    </xf>
    <xf numFmtId="49" fontId="2" fillId="2" borderId="16" xfId="0" applyNumberFormat="1" applyFont="1" applyFill="1" applyBorder="1" applyAlignment="1">
      <alignment horizontal="left" vertical="top"/>
    </xf>
    <xf numFmtId="4" fontId="2" fillId="3" borderId="15" xfId="0" applyNumberFormat="1" applyFont="1" applyFill="1" applyBorder="1" applyAlignment="1">
      <alignment vertical="top" shrinkToFit="1"/>
    </xf>
    <xf numFmtId="4" fontId="2" fillId="3" borderId="19" xfId="0" applyNumberFormat="1" applyFont="1" applyFill="1" applyBorder="1" applyAlignment="1">
      <alignment horizontal="right" vertical="top" shrinkToFit="1"/>
    </xf>
    <xf numFmtId="4" fontId="1" fillId="3" borderId="15" xfId="0" applyNumberFormat="1" applyFont="1" applyFill="1" applyBorder="1" applyAlignment="1">
      <alignment horizontal="right" vertical="top" shrinkToFit="1"/>
    </xf>
    <xf numFmtId="49" fontId="2" fillId="3" borderId="20" xfId="0" applyNumberFormat="1" applyFont="1" applyFill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49" fontId="2" fillId="3" borderId="17" xfId="0" applyNumberFormat="1" applyFont="1" applyFill="1" applyBorder="1" applyAlignment="1">
      <alignment horizontal="left" vertical="top"/>
    </xf>
    <xf numFmtId="49" fontId="1" fillId="3" borderId="0" xfId="0" applyNumberFormat="1" applyFont="1" applyFill="1" applyAlignment="1">
      <alignment horizontal="left" vertical="top" wrapText="1"/>
    </xf>
    <xf numFmtId="49" fontId="1" fillId="3" borderId="20" xfId="0" applyNumberFormat="1" applyFont="1" applyFill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4" fontId="2" fillId="2" borderId="15" xfId="0" applyNumberFormat="1" applyFont="1" applyFill="1" applyBorder="1" applyAlignment="1">
      <alignment vertical="top" shrinkToFit="1"/>
    </xf>
    <xf numFmtId="4" fontId="1" fillId="3" borderId="22" xfId="0" applyNumberFormat="1" applyFont="1" applyFill="1" applyBorder="1" applyAlignment="1">
      <alignment horizontal="right" vertical="top" shrinkToFit="1"/>
    </xf>
    <xf numFmtId="0" fontId="2" fillId="2" borderId="17" xfId="0" applyFont="1" applyFill="1" applyBorder="1" applyAlignment="1">
      <alignment horizontal="left" vertical="top"/>
    </xf>
    <xf numFmtId="0" fontId="1" fillId="3" borderId="21" xfId="0" applyFont="1" applyFill="1" applyBorder="1" applyAlignment="1">
      <alignment horizontal="left" vertical="top"/>
    </xf>
    <xf numFmtId="49" fontId="2" fillId="3" borderId="0" xfId="0" applyNumberFormat="1" applyFont="1" applyFill="1" applyAlignment="1">
      <alignment horizontal="left" vertical="top" wrapText="1"/>
    </xf>
    <xf numFmtId="0" fontId="2" fillId="3" borderId="18" xfId="0" applyFont="1" applyFill="1" applyBorder="1" applyAlignment="1">
      <alignment vertical="top"/>
    </xf>
    <xf numFmtId="0" fontId="1" fillId="3" borderId="18" xfId="0" applyFont="1" applyFill="1" applyBorder="1"/>
    <xf numFmtId="0" fontId="2" fillId="2" borderId="17" xfId="0" applyFont="1" applyFill="1" applyBorder="1"/>
    <xf numFmtId="0" fontId="1" fillId="0" borderId="18" xfId="0" applyFont="1" applyBorder="1"/>
    <xf numFmtId="0" fontId="1" fillId="0" borderId="23" xfId="0" applyFont="1" applyBorder="1"/>
    <xf numFmtId="49" fontId="2" fillId="3" borderId="24" xfId="0" applyNumberFormat="1" applyFont="1" applyFill="1" applyBorder="1" applyAlignment="1">
      <alignment horizontal="left" vertical="top"/>
    </xf>
    <xf numFmtId="49" fontId="1" fillId="3" borderId="25" xfId="0" applyNumberFormat="1" applyFont="1" applyFill="1" applyBorder="1" applyAlignment="1">
      <alignment horizontal="left" vertical="top"/>
    </xf>
    <xf numFmtId="49" fontId="1" fillId="3" borderId="24" xfId="0" applyNumberFormat="1" applyFont="1" applyFill="1" applyBorder="1" applyAlignment="1">
      <alignment horizontal="left" vertical="top" wrapText="1"/>
    </xf>
    <xf numFmtId="4" fontId="1" fillId="3" borderId="24" xfId="0" applyNumberFormat="1" applyFont="1" applyFill="1" applyBorder="1" applyAlignment="1">
      <alignment vertical="top" shrinkToFit="1"/>
    </xf>
    <xf numFmtId="4" fontId="1" fillId="3" borderId="26" xfId="0" applyNumberFormat="1" applyFont="1" applyFill="1" applyBorder="1" applyAlignment="1">
      <alignment horizontal="right" vertical="top" shrinkToFit="1"/>
    </xf>
    <xf numFmtId="49" fontId="1" fillId="3" borderId="14" xfId="0" applyNumberFormat="1" applyFont="1" applyFill="1" applyBorder="1" applyAlignment="1">
      <alignment horizontal="left" vertical="top"/>
    </xf>
    <xf numFmtId="49" fontId="2" fillId="3" borderId="27" xfId="0" applyNumberFormat="1" applyFont="1" applyFill="1" applyBorder="1" applyAlignment="1">
      <alignment horizontal="left" vertical="top"/>
    </xf>
    <xf numFmtId="49" fontId="2" fillId="3" borderId="16" xfId="0" applyNumberFormat="1" applyFont="1" applyFill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49" fontId="2" fillId="3" borderId="14" xfId="0" applyNumberFormat="1" applyFont="1" applyFill="1" applyBorder="1" applyAlignment="1">
      <alignment horizontal="left" vertical="top"/>
    </xf>
    <xf numFmtId="49" fontId="1" fillId="3" borderId="27" xfId="0" applyNumberFormat="1" applyFont="1" applyFill="1" applyBorder="1" applyAlignment="1">
      <alignment horizontal="left" vertical="top"/>
    </xf>
    <xf numFmtId="49" fontId="1" fillId="3" borderId="28" xfId="0" applyNumberFormat="1" applyFont="1" applyFill="1" applyBorder="1" applyAlignment="1">
      <alignment horizontal="left" vertical="top"/>
    </xf>
    <xf numFmtId="49" fontId="1" fillId="3" borderId="17" xfId="0" applyNumberFormat="1" applyFont="1" applyFill="1" applyBorder="1" applyAlignment="1">
      <alignment horizontal="left" vertical="top"/>
    </xf>
    <xf numFmtId="49" fontId="1" fillId="3" borderId="29" xfId="0" applyNumberFormat="1" applyFont="1" applyFill="1" applyBorder="1" applyAlignment="1">
      <alignment horizontal="left" vertical="top"/>
    </xf>
    <xf numFmtId="4" fontId="1" fillId="3" borderId="3" xfId="0" applyNumberFormat="1" applyFont="1" applyFill="1" applyBorder="1" applyAlignment="1">
      <alignment vertical="top" shrinkToFit="1"/>
    </xf>
    <xf numFmtId="49" fontId="1" fillId="3" borderId="20" xfId="0" applyNumberFormat="1" applyFont="1" applyFill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49" fontId="1" fillId="3" borderId="2" xfId="0" applyNumberFormat="1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49" fontId="1" fillId="3" borderId="8" xfId="0" applyNumberFormat="1" applyFont="1" applyFill="1" applyBorder="1" applyAlignment="1">
      <alignment horizontal="left" vertical="top"/>
    </xf>
    <xf numFmtId="49" fontId="2" fillId="3" borderId="2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3" borderId="2" xfId="0" applyFont="1" applyFill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3"/>
  <sheetViews>
    <sheetView tabSelected="1" view="pageBreakPreview" zoomScale="160" zoomScaleNormal="160" zoomScaleSheetLayoutView="160" workbookViewId="0">
      <selection activeCell="A2" sqref="A2:D2"/>
    </sheetView>
  </sheetViews>
  <sheetFormatPr defaultRowHeight="15" x14ac:dyDescent="0.25"/>
  <cols>
    <col min="1" max="1" width="6.5703125" customWidth="1"/>
    <col min="2" max="2" width="9" customWidth="1"/>
    <col min="3" max="3" width="7" customWidth="1"/>
    <col min="4" max="4" width="49.140625" customWidth="1"/>
    <col min="5" max="5" width="14.42578125" customWidth="1"/>
    <col min="6" max="6" width="14.85546875" customWidth="1"/>
    <col min="7" max="7" width="21.42578125" customWidth="1"/>
    <col min="8" max="8" width="13" bestFit="1" customWidth="1"/>
  </cols>
  <sheetData>
    <row r="1" spans="1:8" x14ac:dyDescent="0.25">
      <c r="A1" s="110"/>
      <c r="B1" s="102"/>
      <c r="C1" s="102"/>
      <c r="D1" s="102"/>
      <c r="E1" s="103" t="s">
        <v>189</v>
      </c>
      <c r="F1" s="103"/>
      <c r="G1" s="103"/>
    </row>
    <row r="2" spans="1:8" x14ac:dyDescent="0.25">
      <c r="A2" s="110"/>
      <c r="B2" s="102"/>
      <c r="C2" s="102"/>
      <c r="D2" s="102"/>
      <c r="E2" s="101" t="s">
        <v>244</v>
      </c>
      <c r="F2" s="101"/>
      <c r="G2" s="101"/>
    </row>
    <row r="3" spans="1:8" x14ac:dyDescent="0.25">
      <c r="A3" s="1"/>
      <c r="B3" s="1"/>
      <c r="C3" s="1"/>
      <c r="D3" s="1"/>
      <c r="E3" s="102"/>
      <c r="F3" s="102"/>
      <c r="G3" s="102"/>
    </row>
    <row r="4" spans="1:8" x14ac:dyDescent="0.25">
      <c r="A4" s="110" t="s">
        <v>191</v>
      </c>
      <c r="B4" s="102"/>
      <c r="C4" s="102"/>
      <c r="D4" s="102"/>
      <c r="E4" s="102"/>
      <c r="F4" s="102"/>
      <c r="G4" s="102"/>
    </row>
    <row r="5" spans="1:8" ht="15.75" thickBot="1" x14ac:dyDescent="0.3">
      <c r="A5" s="1"/>
      <c r="B5" s="1"/>
      <c r="C5" s="1"/>
      <c r="D5" s="1"/>
      <c r="E5" s="1"/>
      <c r="F5" s="1"/>
      <c r="G5" s="1"/>
    </row>
    <row r="6" spans="1:8" ht="28.5" customHeight="1" x14ac:dyDescent="0.25">
      <c r="A6" s="104" t="s">
        <v>0</v>
      </c>
      <c r="B6" s="106" t="s">
        <v>1</v>
      </c>
      <c r="C6" s="106" t="s">
        <v>2</v>
      </c>
      <c r="D6" s="106" t="s">
        <v>3</v>
      </c>
      <c r="E6" s="47" t="s">
        <v>183</v>
      </c>
      <c r="F6" s="108" t="s">
        <v>184</v>
      </c>
      <c r="G6" s="109"/>
    </row>
    <row r="7" spans="1:8" ht="42" customHeight="1" x14ac:dyDescent="0.25">
      <c r="A7" s="105"/>
      <c r="B7" s="107"/>
      <c r="C7" s="107"/>
      <c r="D7" s="107"/>
      <c r="E7" s="14" t="s">
        <v>192</v>
      </c>
      <c r="F7" s="15" t="s">
        <v>185</v>
      </c>
      <c r="G7" s="48" t="s">
        <v>186</v>
      </c>
    </row>
    <row r="8" spans="1:8" ht="21.75" customHeight="1" x14ac:dyDescent="0.25">
      <c r="A8" s="49"/>
      <c r="B8" s="16"/>
      <c r="C8" s="16"/>
      <c r="D8" s="17" t="s">
        <v>188</v>
      </c>
      <c r="E8" s="38">
        <f>SUM(E9+E14+E20+E40+E49+E59+E78+E86+E93+E96+E106+E117+E144+E147+E160+E178+E190+E202+E205+E208)</f>
        <v>93309230</v>
      </c>
      <c r="F8" s="38">
        <f>SUM(F9+F14+F20+F40+F49+F59+F78+F86+F93+F96+F106+F117+F144+F147+F160+F178+F190+F202+F205+F208)</f>
        <v>64313124</v>
      </c>
      <c r="G8" s="50">
        <f>SUM(G9+G14+G20+G40+G49+G59+G78+G86+G93+G96+G106+G117+G144+G147+G160+G178+G190+G202+G205+G208)</f>
        <v>28996106</v>
      </c>
      <c r="H8" s="3"/>
    </row>
    <row r="9" spans="1:8" ht="22.5" customHeight="1" x14ac:dyDescent="0.25">
      <c r="A9" s="51" t="s">
        <v>5</v>
      </c>
      <c r="B9" s="5"/>
      <c r="C9" s="5" t="s">
        <v>4</v>
      </c>
      <c r="D9" s="6" t="s">
        <v>6</v>
      </c>
      <c r="E9" s="7">
        <f t="shared" ref="E9:G9" si="0">SUM(E10+E12)</f>
        <v>20000</v>
      </c>
      <c r="F9" s="7">
        <f t="shared" si="0"/>
        <v>20000</v>
      </c>
      <c r="G9" s="52">
        <f t="shared" si="0"/>
        <v>0</v>
      </c>
    </row>
    <row r="10" spans="1:8" ht="34.5" customHeight="1" x14ac:dyDescent="0.25">
      <c r="A10" s="53"/>
      <c r="B10" s="8" t="s">
        <v>7</v>
      </c>
      <c r="C10" s="18" t="s">
        <v>4</v>
      </c>
      <c r="D10" s="11" t="s">
        <v>8</v>
      </c>
      <c r="E10" s="10">
        <f t="shared" ref="E10:G10" si="1">SUM(E11)</f>
        <v>5000</v>
      </c>
      <c r="F10" s="10">
        <f t="shared" si="1"/>
        <v>5000</v>
      </c>
      <c r="G10" s="54">
        <f t="shared" si="1"/>
        <v>0</v>
      </c>
    </row>
    <row r="11" spans="1:8" ht="67.5" customHeight="1" x14ac:dyDescent="0.25">
      <c r="A11" s="55"/>
      <c r="B11" s="9"/>
      <c r="C11" s="19" t="s">
        <v>9</v>
      </c>
      <c r="D11" s="20" t="s">
        <v>226</v>
      </c>
      <c r="E11" s="21">
        <v>5000</v>
      </c>
      <c r="F11" s="21">
        <v>5000</v>
      </c>
      <c r="G11" s="56">
        <v>0</v>
      </c>
    </row>
    <row r="12" spans="1:8" ht="24.75" customHeight="1" x14ac:dyDescent="0.25">
      <c r="A12" s="53"/>
      <c r="B12" s="8" t="s">
        <v>210</v>
      </c>
      <c r="C12" s="18" t="s">
        <v>4</v>
      </c>
      <c r="D12" s="11" t="s">
        <v>64</v>
      </c>
      <c r="E12" s="10">
        <f t="shared" ref="E12:G12" si="2">SUM(E13)</f>
        <v>15000</v>
      </c>
      <c r="F12" s="10">
        <f t="shared" si="2"/>
        <v>15000</v>
      </c>
      <c r="G12" s="54">
        <f t="shared" si="2"/>
        <v>0</v>
      </c>
    </row>
    <row r="13" spans="1:8" ht="56.25" customHeight="1" x14ac:dyDescent="0.25">
      <c r="A13" s="55"/>
      <c r="B13" s="9"/>
      <c r="C13" s="19" t="s">
        <v>9</v>
      </c>
      <c r="D13" s="20" t="s">
        <v>226</v>
      </c>
      <c r="E13" s="21">
        <v>15000</v>
      </c>
      <c r="F13" s="21">
        <v>15000</v>
      </c>
      <c r="G13" s="56"/>
    </row>
    <row r="14" spans="1:8" ht="21" customHeight="1" x14ac:dyDescent="0.25">
      <c r="A14" s="57" t="s">
        <v>11</v>
      </c>
      <c r="B14" s="5"/>
      <c r="C14" s="29" t="s">
        <v>4</v>
      </c>
      <c r="D14" s="6" t="s">
        <v>12</v>
      </c>
      <c r="E14" s="7">
        <f t="shared" ref="E14:G14" si="3">SUM(E17+E15)</f>
        <v>182531</v>
      </c>
      <c r="F14" s="7">
        <f t="shared" si="3"/>
        <v>182531</v>
      </c>
      <c r="G14" s="52">
        <f t="shared" si="3"/>
        <v>0</v>
      </c>
      <c r="H14" s="2"/>
    </row>
    <row r="15" spans="1:8" ht="23.25" customHeight="1" x14ac:dyDescent="0.25">
      <c r="A15" s="53"/>
      <c r="B15" s="8" t="s">
        <v>13</v>
      </c>
      <c r="C15" s="18" t="s">
        <v>4</v>
      </c>
      <c r="D15" s="11" t="s">
        <v>14</v>
      </c>
      <c r="E15" s="10">
        <f t="shared" ref="E15:G15" si="4">SUM(E16)</f>
        <v>66000</v>
      </c>
      <c r="F15" s="10">
        <f t="shared" si="4"/>
        <v>66000</v>
      </c>
      <c r="G15" s="58">
        <f t="shared" si="4"/>
        <v>0</v>
      </c>
    </row>
    <row r="16" spans="1:8" ht="70.5" customHeight="1" x14ac:dyDescent="0.25">
      <c r="A16" s="55"/>
      <c r="B16" s="9"/>
      <c r="C16" s="19" t="s">
        <v>15</v>
      </c>
      <c r="D16" s="20" t="s">
        <v>16</v>
      </c>
      <c r="E16" s="21">
        <v>66000</v>
      </c>
      <c r="F16" s="21">
        <v>66000</v>
      </c>
      <c r="G16" s="56">
        <v>0</v>
      </c>
    </row>
    <row r="17" spans="1:8" ht="23.25" customHeight="1" x14ac:dyDescent="0.25">
      <c r="A17" s="53"/>
      <c r="B17" s="8" t="s">
        <v>211</v>
      </c>
      <c r="C17" s="18" t="s">
        <v>4</v>
      </c>
      <c r="D17" s="11" t="s">
        <v>64</v>
      </c>
      <c r="E17" s="10">
        <f t="shared" ref="E17:G17" si="5">SUM(E18:E19)</f>
        <v>116531</v>
      </c>
      <c r="F17" s="10">
        <f t="shared" si="5"/>
        <v>116531</v>
      </c>
      <c r="G17" s="58">
        <f t="shared" si="5"/>
        <v>0</v>
      </c>
      <c r="H17" s="2"/>
    </row>
    <row r="18" spans="1:8" ht="58.5" customHeight="1" x14ac:dyDescent="0.25">
      <c r="A18" s="55"/>
      <c r="B18" s="9"/>
      <c r="C18" s="19" t="s">
        <v>9</v>
      </c>
      <c r="D18" s="20" t="s">
        <v>226</v>
      </c>
      <c r="E18" s="21">
        <v>37131</v>
      </c>
      <c r="F18" s="21">
        <v>37131</v>
      </c>
      <c r="G18" s="56">
        <v>0</v>
      </c>
    </row>
    <row r="19" spans="1:8" ht="67.5" customHeight="1" x14ac:dyDescent="0.25">
      <c r="A19" s="55"/>
      <c r="B19" s="9"/>
      <c r="C19" s="19" t="s">
        <v>195</v>
      </c>
      <c r="D19" s="23" t="s">
        <v>227</v>
      </c>
      <c r="E19" s="21">
        <v>79400</v>
      </c>
      <c r="F19" s="21">
        <v>79400</v>
      </c>
      <c r="G19" s="56">
        <v>0</v>
      </c>
    </row>
    <row r="20" spans="1:8" ht="24" customHeight="1" x14ac:dyDescent="0.25">
      <c r="A20" s="57" t="s">
        <v>17</v>
      </c>
      <c r="B20" s="5"/>
      <c r="C20" s="29" t="s">
        <v>4</v>
      </c>
      <c r="D20" s="6" t="s">
        <v>18</v>
      </c>
      <c r="E20" s="7">
        <f>SUM(E21+E23+E35+E38)</f>
        <v>27433462</v>
      </c>
      <c r="F20" s="7">
        <f>SUM(F21+F23+F35+F38)</f>
        <v>2578974</v>
      </c>
      <c r="G20" s="52">
        <f>SUM(G21+G23+G35+G38)</f>
        <v>24854488</v>
      </c>
    </row>
    <row r="21" spans="1:8" ht="21.75" customHeight="1" x14ac:dyDescent="0.25">
      <c r="A21" s="53"/>
      <c r="B21" s="8" t="s">
        <v>19</v>
      </c>
      <c r="C21" s="35"/>
      <c r="D21" s="36" t="s">
        <v>20</v>
      </c>
      <c r="E21" s="37">
        <f t="shared" ref="E21:G21" si="6">SUM(E22)</f>
        <v>0</v>
      </c>
      <c r="F21" s="37">
        <f t="shared" si="6"/>
        <v>0</v>
      </c>
      <c r="G21" s="59">
        <f t="shared" si="6"/>
        <v>0</v>
      </c>
    </row>
    <row r="22" spans="1:8" ht="40.5" customHeight="1" x14ac:dyDescent="0.25">
      <c r="A22" s="55"/>
      <c r="B22" s="9"/>
      <c r="C22" s="19" t="s">
        <v>193</v>
      </c>
      <c r="D22" s="20" t="s">
        <v>194</v>
      </c>
      <c r="E22" s="21">
        <v>0</v>
      </c>
      <c r="F22" s="21">
        <v>0</v>
      </c>
      <c r="G22" s="56">
        <v>0</v>
      </c>
    </row>
    <row r="23" spans="1:8" ht="25.5" customHeight="1" x14ac:dyDescent="0.25">
      <c r="A23" s="53"/>
      <c r="B23" s="8" t="s">
        <v>23</v>
      </c>
      <c r="C23" s="18" t="s">
        <v>4</v>
      </c>
      <c r="D23" s="11" t="s">
        <v>24</v>
      </c>
      <c r="E23" s="10">
        <f>SUM(E24:E34)</f>
        <v>23823962</v>
      </c>
      <c r="F23" s="10">
        <f>SUM(F24:F34)</f>
        <v>577474</v>
      </c>
      <c r="G23" s="54">
        <f>SUM(G24:G34)</f>
        <v>23246488</v>
      </c>
    </row>
    <row r="24" spans="1:8" ht="40.5" customHeight="1" x14ac:dyDescent="0.25">
      <c r="A24" s="55"/>
      <c r="B24" s="39"/>
      <c r="C24" s="22" t="s">
        <v>25</v>
      </c>
      <c r="D24" s="23" t="s">
        <v>26</v>
      </c>
      <c r="E24" s="24">
        <v>397</v>
      </c>
      <c r="F24" s="24">
        <v>397</v>
      </c>
      <c r="G24" s="60">
        <v>0</v>
      </c>
    </row>
    <row r="25" spans="1:8" ht="73.5" customHeight="1" x14ac:dyDescent="0.25">
      <c r="A25" s="55"/>
      <c r="B25" s="42"/>
      <c r="C25" s="22" t="s">
        <v>27</v>
      </c>
      <c r="D25" s="23" t="s">
        <v>28</v>
      </c>
      <c r="E25" s="24">
        <v>169545</v>
      </c>
      <c r="F25" s="24">
        <v>169545</v>
      </c>
      <c r="G25" s="60">
        <v>0</v>
      </c>
    </row>
    <row r="26" spans="1:8" ht="23.25" customHeight="1" x14ac:dyDescent="0.25">
      <c r="A26" s="55"/>
      <c r="B26" s="42"/>
      <c r="C26" s="22" t="s">
        <v>35</v>
      </c>
      <c r="D26" s="23" t="s">
        <v>36</v>
      </c>
      <c r="E26" s="24">
        <v>8988</v>
      </c>
      <c r="F26" s="24"/>
      <c r="G26" s="60">
        <v>8988</v>
      </c>
    </row>
    <row r="27" spans="1:8" ht="25.5" customHeight="1" x14ac:dyDescent="0.25">
      <c r="A27" s="55"/>
      <c r="B27" s="42"/>
      <c r="C27" s="22" t="s">
        <v>29</v>
      </c>
      <c r="D27" s="23" t="s">
        <v>30</v>
      </c>
      <c r="E27" s="24">
        <v>2532</v>
      </c>
      <c r="F27" s="24">
        <v>2532</v>
      </c>
      <c r="G27" s="60">
        <v>0</v>
      </c>
    </row>
    <row r="28" spans="1:8" ht="37.5" customHeight="1" x14ac:dyDescent="0.25">
      <c r="A28" s="55"/>
      <c r="B28" s="42"/>
      <c r="C28" s="22" t="s">
        <v>31</v>
      </c>
      <c r="D28" s="23" t="s">
        <v>32</v>
      </c>
      <c r="E28" s="24">
        <v>0</v>
      </c>
      <c r="F28" s="24">
        <v>0</v>
      </c>
      <c r="G28" s="60">
        <v>0</v>
      </c>
    </row>
    <row r="29" spans="1:8" ht="24" customHeight="1" x14ac:dyDescent="0.25">
      <c r="A29" s="55"/>
      <c r="B29" s="42"/>
      <c r="C29" s="22" t="s">
        <v>33</v>
      </c>
      <c r="D29" s="23" t="s">
        <v>34</v>
      </c>
      <c r="E29" s="24">
        <v>0</v>
      </c>
      <c r="F29" s="24">
        <v>0</v>
      </c>
      <c r="G29" s="60">
        <v>0</v>
      </c>
    </row>
    <row r="30" spans="1:8" ht="66.75" customHeight="1" x14ac:dyDescent="0.25">
      <c r="A30" s="55"/>
      <c r="B30" s="42"/>
      <c r="C30" s="22" t="s">
        <v>195</v>
      </c>
      <c r="D30" s="23" t="s">
        <v>227</v>
      </c>
      <c r="E30" s="24">
        <v>405000</v>
      </c>
      <c r="F30" s="24">
        <v>405000</v>
      </c>
      <c r="G30" s="60">
        <v>0</v>
      </c>
    </row>
    <row r="31" spans="1:8" ht="35.25" customHeight="1" x14ac:dyDescent="0.25">
      <c r="A31" s="82"/>
      <c r="B31" s="44"/>
      <c r="C31" s="22" t="s">
        <v>193</v>
      </c>
      <c r="D31" s="23" t="s">
        <v>194</v>
      </c>
      <c r="E31" s="24">
        <v>0</v>
      </c>
      <c r="F31" s="24">
        <v>0</v>
      </c>
      <c r="G31" s="60">
        <v>0</v>
      </c>
      <c r="H31" s="2"/>
    </row>
    <row r="32" spans="1:8" ht="67.5" customHeight="1" x14ac:dyDescent="0.25">
      <c r="A32" s="65"/>
      <c r="B32" s="45"/>
      <c r="C32" s="22" t="s">
        <v>37</v>
      </c>
      <c r="D32" s="23" t="s">
        <v>234</v>
      </c>
      <c r="E32" s="24">
        <v>0</v>
      </c>
      <c r="F32" s="24">
        <v>0</v>
      </c>
      <c r="G32" s="60">
        <v>0</v>
      </c>
    </row>
    <row r="33" spans="1:7" ht="69" customHeight="1" x14ac:dyDescent="0.25">
      <c r="A33" s="55"/>
      <c r="B33" s="44"/>
      <c r="C33" s="19" t="s">
        <v>38</v>
      </c>
      <c r="D33" s="20" t="s">
        <v>197</v>
      </c>
      <c r="E33" s="21">
        <v>0</v>
      </c>
      <c r="F33" s="21">
        <v>0</v>
      </c>
      <c r="G33" s="56">
        <v>0</v>
      </c>
    </row>
    <row r="34" spans="1:7" ht="53.25" customHeight="1" x14ac:dyDescent="0.25">
      <c r="A34" s="55"/>
      <c r="B34" s="44"/>
      <c r="C34" s="22" t="s">
        <v>196</v>
      </c>
      <c r="D34" s="23" t="s">
        <v>228</v>
      </c>
      <c r="E34" s="24">
        <v>23237500</v>
      </c>
      <c r="F34" s="24">
        <v>0</v>
      </c>
      <c r="G34" s="60">
        <v>23237500</v>
      </c>
    </row>
    <row r="35" spans="1:7" ht="38.25" customHeight="1" x14ac:dyDescent="0.25">
      <c r="A35" s="53"/>
      <c r="B35" s="8" t="s">
        <v>39</v>
      </c>
      <c r="C35" s="22"/>
      <c r="D35" s="11" t="s">
        <v>40</v>
      </c>
      <c r="E35" s="10">
        <f>SUM(E36:E37)</f>
        <v>3605500</v>
      </c>
      <c r="F35" s="10">
        <f>SUM(F36)</f>
        <v>1997500</v>
      </c>
      <c r="G35" s="54">
        <f>SUM(G37)</f>
        <v>1608000</v>
      </c>
    </row>
    <row r="36" spans="1:7" ht="54" customHeight="1" x14ac:dyDescent="0.25">
      <c r="A36" s="55"/>
      <c r="B36" s="95"/>
      <c r="C36" s="22" t="s">
        <v>41</v>
      </c>
      <c r="D36" s="23" t="s">
        <v>42</v>
      </c>
      <c r="E36" s="24">
        <v>1997500</v>
      </c>
      <c r="F36" s="24">
        <v>1997500</v>
      </c>
      <c r="G36" s="60">
        <v>0</v>
      </c>
    </row>
    <row r="37" spans="1:7" ht="67.5" customHeight="1" x14ac:dyDescent="0.25">
      <c r="A37" s="55"/>
      <c r="B37" s="98"/>
      <c r="C37" s="19" t="s">
        <v>43</v>
      </c>
      <c r="D37" s="20" t="s">
        <v>44</v>
      </c>
      <c r="E37" s="21">
        <v>1608000</v>
      </c>
      <c r="F37" s="21">
        <v>0</v>
      </c>
      <c r="G37" s="56">
        <v>1608000</v>
      </c>
    </row>
    <row r="38" spans="1:7" ht="24.75" customHeight="1" x14ac:dyDescent="0.25">
      <c r="A38" s="55"/>
      <c r="B38" s="8" t="s">
        <v>223</v>
      </c>
      <c r="C38" s="22"/>
      <c r="D38" s="11" t="s">
        <v>64</v>
      </c>
      <c r="E38" s="10">
        <f t="shared" ref="E38:G38" si="7">SUM(E39:E39)</f>
        <v>4000</v>
      </c>
      <c r="F38" s="10">
        <f t="shared" si="7"/>
        <v>4000</v>
      </c>
      <c r="G38" s="54">
        <f t="shared" si="7"/>
        <v>0</v>
      </c>
    </row>
    <row r="39" spans="1:7" ht="27.75" customHeight="1" x14ac:dyDescent="0.25">
      <c r="A39" s="55"/>
      <c r="B39" s="39"/>
      <c r="C39" s="22" t="s">
        <v>73</v>
      </c>
      <c r="D39" s="23" t="s">
        <v>224</v>
      </c>
      <c r="E39" s="24">
        <v>4000</v>
      </c>
      <c r="F39" s="24">
        <v>4000</v>
      </c>
      <c r="G39" s="60">
        <v>0</v>
      </c>
    </row>
    <row r="40" spans="1:7" ht="21" customHeight="1" x14ac:dyDescent="0.25">
      <c r="A40" s="57" t="s">
        <v>45</v>
      </c>
      <c r="B40" s="5"/>
      <c r="C40" s="30"/>
      <c r="D40" s="6" t="s">
        <v>46</v>
      </c>
      <c r="E40" s="7">
        <f>SUM(E41)</f>
        <v>2681487</v>
      </c>
      <c r="F40" s="7">
        <f>SUM(F41)</f>
        <v>381487</v>
      </c>
      <c r="G40" s="52">
        <f>SUM(G41)</f>
        <v>2300000</v>
      </c>
    </row>
    <row r="41" spans="1:7" ht="37.5" customHeight="1" x14ac:dyDescent="0.25">
      <c r="A41" s="53"/>
      <c r="B41" s="8" t="s">
        <v>47</v>
      </c>
      <c r="C41" s="18" t="s">
        <v>4</v>
      </c>
      <c r="D41" s="11" t="s">
        <v>48</v>
      </c>
      <c r="E41" s="10">
        <f>SUM(E42:E47)</f>
        <v>2681487</v>
      </c>
      <c r="F41" s="10">
        <f>SUM(F42:F47)</f>
        <v>381487</v>
      </c>
      <c r="G41" s="54">
        <f>SUM(G42:G47)</f>
        <v>2300000</v>
      </c>
    </row>
    <row r="42" spans="1:7" ht="39.75" customHeight="1" x14ac:dyDescent="0.25">
      <c r="A42" s="55"/>
      <c r="B42" s="95"/>
      <c r="C42" s="22" t="s">
        <v>49</v>
      </c>
      <c r="D42" s="23" t="s">
        <v>50</v>
      </c>
      <c r="E42" s="24">
        <v>1100</v>
      </c>
      <c r="F42" s="24">
        <v>1100</v>
      </c>
      <c r="G42" s="60">
        <v>0</v>
      </c>
    </row>
    <row r="43" spans="1:7" ht="36.75" customHeight="1" x14ac:dyDescent="0.25">
      <c r="A43" s="55"/>
      <c r="B43" s="97"/>
      <c r="C43" s="22" t="s">
        <v>51</v>
      </c>
      <c r="D43" s="23" t="s">
        <v>52</v>
      </c>
      <c r="E43" s="24">
        <v>76000</v>
      </c>
      <c r="F43" s="24">
        <v>76000</v>
      </c>
      <c r="G43" s="60">
        <v>0</v>
      </c>
    </row>
    <row r="44" spans="1:7" ht="72" customHeight="1" x14ac:dyDescent="0.25">
      <c r="A44" s="55"/>
      <c r="B44" s="97"/>
      <c r="C44" s="22" t="s">
        <v>27</v>
      </c>
      <c r="D44" s="23" t="s">
        <v>28</v>
      </c>
      <c r="E44" s="24">
        <v>160200</v>
      </c>
      <c r="F44" s="24">
        <v>160200</v>
      </c>
      <c r="G44" s="60">
        <v>0</v>
      </c>
    </row>
    <row r="45" spans="1:7" ht="43.5" customHeight="1" x14ac:dyDescent="0.25">
      <c r="A45" s="55"/>
      <c r="B45" s="97"/>
      <c r="C45" s="19" t="s">
        <v>55</v>
      </c>
      <c r="D45" s="20" t="s">
        <v>56</v>
      </c>
      <c r="E45" s="21">
        <v>2300000</v>
      </c>
      <c r="F45" s="21">
        <v>0</v>
      </c>
      <c r="G45" s="56">
        <v>2300000</v>
      </c>
    </row>
    <row r="46" spans="1:7" ht="54" customHeight="1" x14ac:dyDescent="0.25">
      <c r="A46" s="55"/>
      <c r="B46" s="97"/>
      <c r="C46" s="22" t="s">
        <v>9</v>
      </c>
      <c r="D46" s="20" t="s">
        <v>226</v>
      </c>
      <c r="E46" s="24">
        <v>54187</v>
      </c>
      <c r="F46" s="24">
        <v>54187</v>
      </c>
      <c r="G46" s="60">
        <v>0</v>
      </c>
    </row>
    <row r="47" spans="1:7" ht="54" customHeight="1" x14ac:dyDescent="0.25">
      <c r="A47" s="55"/>
      <c r="B47" s="97"/>
      <c r="C47" s="22" t="s">
        <v>53</v>
      </c>
      <c r="D47" s="23" t="s">
        <v>54</v>
      </c>
      <c r="E47" s="24">
        <v>90000</v>
      </c>
      <c r="F47" s="24">
        <v>90000</v>
      </c>
      <c r="G47" s="60">
        <v>0</v>
      </c>
    </row>
    <row r="48" spans="1:7" ht="38.25" hidden="1" customHeight="1" x14ac:dyDescent="0.25">
      <c r="A48" s="55"/>
      <c r="B48" s="98"/>
    </row>
    <row r="49" spans="1:7" ht="25.5" customHeight="1" x14ac:dyDescent="0.25">
      <c r="A49" s="57" t="s">
        <v>57</v>
      </c>
      <c r="B49" s="5"/>
      <c r="C49" s="30"/>
      <c r="D49" s="6" t="s">
        <v>58</v>
      </c>
      <c r="E49" s="7">
        <f>SUM(E52+E55+E57+E50)</f>
        <v>1117346</v>
      </c>
      <c r="F49" s="7">
        <f>SUM(F52+F55+F57+F50)</f>
        <v>1117346</v>
      </c>
      <c r="G49" s="52">
        <f>SUM(G52+G55+G57+G50)</f>
        <v>0</v>
      </c>
    </row>
    <row r="50" spans="1:7" ht="31.5" customHeight="1" x14ac:dyDescent="0.25">
      <c r="A50" s="53"/>
      <c r="B50" s="8" t="s">
        <v>212</v>
      </c>
      <c r="C50" s="18" t="s">
        <v>4</v>
      </c>
      <c r="D50" s="11" t="s">
        <v>229</v>
      </c>
      <c r="E50" s="10">
        <f>SUM(E51)</f>
        <v>2380</v>
      </c>
      <c r="F50" s="10">
        <f t="shared" ref="F50" si="8">SUM(F51)</f>
        <v>2380</v>
      </c>
      <c r="G50" s="54">
        <v>0</v>
      </c>
    </row>
    <row r="51" spans="1:7" ht="60" customHeight="1" x14ac:dyDescent="0.25">
      <c r="A51" s="55"/>
      <c r="B51" s="9"/>
      <c r="C51" s="19" t="s">
        <v>9</v>
      </c>
      <c r="D51" s="20" t="s">
        <v>226</v>
      </c>
      <c r="E51" s="21">
        <v>2380</v>
      </c>
      <c r="F51" s="21">
        <v>2380</v>
      </c>
      <c r="G51" s="56">
        <v>0</v>
      </c>
    </row>
    <row r="52" spans="1:7" ht="39" customHeight="1" x14ac:dyDescent="0.25">
      <c r="A52" s="53"/>
      <c r="B52" s="8" t="s">
        <v>59</v>
      </c>
      <c r="C52" s="18" t="s">
        <v>4</v>
      </c>
      <c r="D52" s="11" t="s">
        <v>60</v>
      </c>
      <c r="E52" s="10">
        <f t="shared" ref="E52:G52" si="9">SUM(E53+E54)</f>
        <v>190018</v>
      </c>
      <c r="F52" s="10">
        <f t="shared" si="9"/>
        <v>190018</v>
      </c>
      <c r="G52" s="54">
        <f t="shared" si="9"/>
        <v>0</v>
      </c>
    </row>
    <row r="53" spans="1:7" ht="24" customHeight="1" x14ac:dyDescent="0.25">
      <c r="A53" s="55"/>
      <c r="B53" s="95"/>
      <c r="C53" s="19" t="s">
        <v>65</v>
      </c>
      <c r="D53" s="20" t="s">
        <v>66</v>
      </c>
      <c r="E53" s="21">
        <v>15000</v>
      </c>
      <c r="F53" s="21">
        <v>15000</v>
      </c>
      <c r="G53" s="56">
        <v>0</v>
      </c>
    </row>
    <row r="54" spans="1:7" ht="57.75" customHeight="1" x14ac:dyDescent="0.25">
      <c r="A54" s="55"/>
      <c r="B54" s="99"/>
      <c r="C54" s="19" t="s">
        <v>9</v>
      </c>
      <c r="D54" s="20" t="s">
        <v>226</v>
      </c>
      <c r="E54" s="21">
        <v>175018</v>
      </c>
      <c r="F54" s="21">
        <v>175018</v>
      </c>
      <c r="G54" s="56">
        <v>0</v>
      </c>
    </row>
    <row r="55" spans="1:7" ht="22.5" customHeight="1" x14ac:dyDescent="0.25">
      <c r="A55" s="53"/>
      <c r="B55" s="41" t="s">
        <v>61</v>
      </c>
      <c r="C55" s="22"/>
      <c r="D55" s="11" t="s">
        <v>62</v>
      </c>
      <c r="E55" s="10">
        <f t="shared" ref="E55:G55" si="10">SUM(E56)</f>
        <v>574948</v>
      </c>
      <c r="F55" s="10">
        <f t="shared" si="10"/>
        <v>574948</v>
      </c>
      <c r="G55" s="58">
        <f t="shared" si="10"/>
        <v>0</v>
      </c>
    </row>
    <row r="56" spans="1:7" ht="57" customHeight="1" x14ac:dyDescent="0.25">
      <c r="A56" s="55"/>
      <c r="B56" s="39"/>
      <c r="C56" s="19" t="s">
        <v>9</v>
      </c>
      <c r="D56" s="20" t="s">
        <v>10</v>
      </c>
      <c r="E56" s="21">
        <v>574948</v>
      </c>
      <c r="F56" s="21">
        <v>574948</v>
      </c>
      <c r="G56" s="56">
        <v>0</v>
      </c>
    </row>
    <row r="57" spans="1:7" ht="27" customHeight="1" x14ac:dyDescent="0.25">
      <c r="A57" s="83"/>
      <c r="B57" s="8" t="s">
        <v>63</v>
      </c>
      <c r="C57" s="22"/>
      <c r="D57" s="11" t="s">
        <v>64</v>
      </c>
      <c r="E57" s="10">
        <f t="shared" ref="E57:G57" si="11">SUM(E58)</f>
        <v>350000</v>
      </c>
      <c r="F57" s="10">
        <f t="shared" si="11"/>
        <v>350000</v>
      </c>
      <c r="G57" s="58">
        <f t="shared" si="11"/>
        <v>0</v>
      </c>
    </row>
    <row r="58" spans="1:7" ht="26.25" customHeight="1" x14ac:dyDescent="0.25">
      <c r="A58" s="84"/>
      <c r="B58" s="9"/>
      <c r="C58" s="22" t="s">
        <v>65</v>
      </c>
      <c r="D58" s="23" t="s">
        <v>66</v>
      </c>
      <c r="E58" s="24">
        <v>350000</v>
      </c>
      <c r="F58" s="24">
        <v>350000</v>
      </c>
      <c r="G58" s="60">
        <v>0</v>
      </c>
    </row>
    <row r="59" spans="1:7" ht="24" customHeight="1" x14ac:dyDescent="0.25">
      <c r="A59" s="51" t="s">
        <v>67</v>
      </c>
      <c r="B59" s="34"/>
      <c r="C59" s="30"/>
      <c r="D59" s="6" t="s">
        <v>68</v>
      </c>
      <c r="E59" s="7">
        <f t="shared" ref="E59:G59" si="12">SUM(E60+E62+E67+E70)</f>
        <v>349210</v>
      </c>
      <c r="F59" s="7">
        <f t="shared" si="12"/>
        <v>174215</v>
      </c>
      <c r="G59" s="52">
        <f t="shared" si="12"/>
        <v>174995</v>
      </c>
    </row>
    <row r="60" spans="1:7" ht="23.25" customHeight="1" x14ac:dyDescent="0.25">
      <c r="A60" s="53"/>
      <c r="B60" s="8" t="s">
        <v>69</v>
      </c>
      <c r="C60" s="18" t="s">
        <v>4</v>
      </c>
      <c r="D60" s="11" t="s">
        <v>70</v>
      </c>
      <c r="E60" s="10">
        <f t="shared" ref="E60:G60" si="13">SUM(E61)</f>
        <v>684</v>
      </c>
      <c r="F60" s="10">
        <f t="shared" si="13"/>
        <v>684</v>
      </c>
      <c r="G60" s="58">
        <f t="shared" si="13"/>
        <v>0</v>
      </c>
    </row>
    <row r="61" spans="1:7" ht="60.75" customHeight="1" x14ac:dyDescent="0.25">
      <c r="A61" s="55"/>
      <c r="B61" s="9"/>
      <c r="C61" s="19" t="s">
        <v>9</v>
      </c>
      <c r="D61" s="20" t="s">
        <v>226</v>
      </c>
      <c r="E61" s="21">
        <v>684</v>
      </c>
      <c r="F61" s="21">
        <v>684</v>
      </c>
      <c r="G61" s="56"/>
    </row>
    <row r="62" spans="1:7" ht="22.5" customHeight="1" x14ac:dyDescent="0.25">
      <c r="A62" s="55"/>
      <c r="B62" s="8" t="s">
        <v>71</v>
      </c>
      <c r="C62" s="22"/>
      <c r="D62" s="11" t="s">
        <v>72</v>
      </c>
      <c r="E62" s="10">
        <f t="shared" ref="E62:G62" si="14">SUM(E63:E66)</f>
        <v>238111</v>
      </c>
      <c r="F62" s="10">
        <f t="shared" si="14"/>
        <v>88111</v>
      </c>
      <c r="G62" s="54">
        <f t="shared" si="14"/>
        <v>150000</v>
      </c>
    </row>
    <row r="63" spans="1:7" ht="21" customHeight="1" x14ac:dyDescent="0.25">
      <c r="A63" s="55"/>
      <c r="B63" s="95"/>
      <c r="C63" s="9" t="s">
        <v>73</v>
      </c>
      <c r="D63" s="23" t="s">
        <v>74</v>
      </c>
      <c r="E63" s="24">
        <v>0</v>
      </c>
      <c r="F63" s="24">
        <v>0</v>
      </c>
      <c r="G63" s="60">
        <v>0</v>
      </c>
    </row>
    <row r="64" spans="1:7" ht="26.25" customHeight="1" x14ac:dyDescent="0.25">
      <c r="A64" s="53"/>
      <c r="B64" s="97"/>
      <c r="C64" s="9" t="s">
        <v>35</v>
      </c>
      <c r="D64" s="23" t="s">
        <v>36</v>
      </c>
      <c r="E64" s="24">
        <v>0</v>
      </c>
      <c r="F64" s="24">
        <v>0</v>
      </c>
      <c r="G64" s="60">
        <v>0</v>
      </c>
    </row>
    <row r="65" spans="1:7" ht="24.75" customHeight="1" x14ac:dyDescent="0.25">
      <c r="A65" s="55"/>
      <c r="B65" s="98"/>
      <c r="C65" s="9" t="s">
        <v>33</v>
      </c>
      <c r="D65" s="23" t="s">
        <v>34</v>
      </c>
      <c r="E65" s="24">
        <v>88111</v>
      </c>
      <c r="F65" s="24">
        <v>88111</v>
      </c>
      <c r="G65" s="60">
        <v>0</v>
      </c>
    </row>
    <row r="66" spans="1:7" ht="72.75" customHeight="1" x14ac:dyDescent="0.25">
      <c r="A66" s="55"/>
      <c r="B66" s="44"/>
      <c r="C66" s="9" t="s">
        <v>219</v>
      </c>
      <c r="D66" s="23" t="s">
        <v>230</v>
      </c>
      <c r="E66" s="24">
        <v>150000</v>
      </c>
      <c r="F66" s="24">
        <v>0</v>
      </c>
      <c r="G66" s="60">
        <v>150000</v>
      </c>
    </row>
    <row r="67" spans="1:7" ht="28.5" customHeight="1" x14ac:dyDescent="0.25">
      <c r="A67" s="55"/>
      <c r="B67" s="8" t="s">
        <v>75</v>
      </c>
      <c r="C67" s="9"/>
      <c r="D67" s="11" t="s">
        <v>76</v>
      </c>
      <c r="E67" s="10">
        <f>SUM(E68:E69)</f>
        <v>0</v>
      </c>
      <c r="F67" s="10">
        <f>SUM(F68:F69)</f>
        <v>0</v>
      </c>
      <c r="G67" s="58">
        <f>SUM(G68:G69)</f>
        <v>0</v>
      </c>
    </row>
    <row r="68" spans="1:7" ht="58.5" customHeight="1" x14ac:dyDescent="0.25">
      <c r="A68" s="55"/>
      <c r="B68" s="99"/>
      <c r="C68" s="9" t="s">
        <v>9</v>
      </c>
      <c r="D68" s="20" t="s">
        <v>226</v>
      </c>
      <c r="E68" s="24">
        <v>0</v>
      </c>
      <c r="F68" s="24">
        <v>0</v>
      </c>
      <c r="G68" s="60">
        <v>0</v>
      </c>
    </row>
    <row r="69" spans="1:7" ht="57" customHeight="1" x14ac:dyDescent="0.25">
      <c r="A69" s="55"/>
      <c r="B69" s="98"/>
      <c r="C69" s="9" t="s">
        <v>77</v>
      </c>
      <c r="D69" s="23" t="s">
        <v>232</v>
      </c>
      <c r="E69" s="24">
        <v>0</v>
      </c>
      <c r="F69" s="24">
        <v>0</v>
      </c>
      <c r="G69" s="60">
        <v>0</v>
      </c>
    </row>
    <row r="70" spans="1:7" ht="21.75" customHeight="1" x14ac:dyDescent="0.25">
      <c r="A70" s="55"/>
      <c r="B70" s="8" t="s">
        <v>190</v>
      </c>
      <c r="C70" s="9"/>
      <c r="D70" s="11" t="s">
        <v>64</v>
      </c>
      <c r="E70" s="10">
        <f t="shared" ref="E70:G70" si="15">SUM(E71:E77)</f>
        <v>110415</v>
      </c>
      <c r="F70" s="10">
        <f t="shared" si="15"/>
        <v>85420</v>
      </c>
      <c r="G70" s="58">
        <f t="shared" si="15"/>
        <v>24995</v>
      </c>
    </row>
    <row r="71" spans="1:7" ht="24" customHeight="1" x14ac:dyDescent="0.25">
      <c r="A71" s="55"/>
      <c r="B71" s="100"/>
      <c r="C71" s="9" t="s">
        <v>73</v>
      </c>
      <c r="D71" s="23" t="s">
        <v>74</v>
      </c>
      <c r="E71" s="24">
        <v>11000</v>
      </c>
      <c r="F71" s="24">
        <v>11000</v>
      </c>
      <c r="G71" s="60">
        <v>0</v>
      </c>
    </row>
    <row r="72" spans="1:7" ht="24" customHeight="1" x14ac:dyDescent="0.25">
      <c r="A72" s="53"/>
      <c r="B72" s="97"/>
      <c r="C72" s="9" t="s">
        <v>29</v>
      </c>
      <c r="D72" s="23" t="s">
        <v>30</v>
      </c>
      <c r="E72" s="24">
        <v>0</v>
      </c>
      <c r="F72" s="24">
        <v>0</v>
      </c>
      <c r="G72" s="60">
        <v>0</v>
      </c>
    </row>
    <row r="73" spans="1:7" ht="25.5" customHeight="1" x14ac:dyDescent="0.25">
      <c r="A73" s="53"/>
      <c r="B73" s="97"/>
      <c r="C73" s="39" t="s">
        <v>33</v>
      </c>
      <c r="D73" s="20" t="s">
        <v>34</v>
      </c>
      <c r="E73" s="21">
        <v>4000</v>
      </c>
      <c r="F73" s="21">
        <v>4000</v>
      </c>
      <c r="G73" s="56">
        <v>0</v>
      </c>
    </row>
    <row r="74" spans="1:7" ht="87" customHeight="1" x14ac:dyDescent="0.25">
      <c r="A74" s="53"/>
      <c r="B74" s="43"/>
      <c r="C74" s="39" t="s">
        <v>130</v>
      </c>
      <c r="D74" s="23" t="s">
        <v>231</v>
      </c>
      <c r="E74" s="21">
        <v>67622</v>
      </c>
      <c r="F74" s="21">
        <v>67622</v>
      </c>
      <c r="G74" s="56">
        <v>0</v>
      </c>
    </row>
    <row r="75" spans="1:7" ht="87" customHeight="1" x14ac:dyDescent="0.25">
      <c r="A75" s="53"/>
      <c r="B75" s="43"/>
      <c r="C75" s="39" t="s">
        <v>131</v>
      </c>
      <c r="D75" s="23" t="s">
        <v>231</v>
      </c>
      <c r="E75" s="21">
        <v>2798</v>
      </c>
      <c r="F75" s="21">
        <v>2798</v>
      </c>
      <c r="G75" s="56">
        <v>0</v>
      </c>
    </row>
    <row r="76" spans="1:7" ht="86.25" customHeight="1" x14ac:dyDescent="0.25">
      <c r="A76" s="53"/>
      <c r="B76" s="43"/>
      <c r="C76" s="39" t="s">
        <v>216</v>
      </c>
      <c r="D76" s="23" t="s">
        <v>231</v>
      </c>
      <c r="E76" s="21">
        <v>21065</v>
      </c>
      <c r="F76" s="21">
        <v>0</v>
      </c>
      <c r="G76" s="56">
        <v>21065</v>
      </c>
    </row>
    <row r="77" spans="1:7" ht="87" customHeight="1" x14ac:dyDescent="0.25">
      <c r="A77" s="53"/>
      <c r="B77" s="43"/>
      <c r="C77" s="39" t="s">
        <v>217</v>
      </c>
      <c r="D77" s="23" t="s">
        <v>231</v>
      </c>
      <c r="E77" s="21">
        <v>3930</v>
      </c>
      <c r="F77" s="21">
        <v>0</v>
      </c>
      <c r="G77" s="56">
        <v>3930</v>
      </c>
    </row>
    <row r="78" spans="1:7" ht="23.25" customHeight="1" x14ac:dyDescent="0.25">
      <c r="A78" s="51" t="s">
        <v>78</v>
      </c>
      <c r="B78" s="5"/>
      <c r="C78" s="31"/>
      <c r="D78" s="6" t="s">
        <v>79</v>
      </c>
      <c r="E78" s="7">
        <f t="shared" ref="E78:G78" si="16">SUM(E84+E79+E81)</f>
        <v>49300</v>
      </c>
      <c r="F78" s="7">
        <f t="shared" si="16"/>
        <v>49300</v>
      </c>
      <c r="G78" s="52">
        <f t="shared" si="16"/>
        <v>0</v>
      </c>
    </row>
    <row r="79" spans="1:7" ht="23.25" customHeight="1" x14ac:dyDescent="0.25">
      <c r="A79" s="61"/>
      <c r="B79" s="8" t="s">
        <v>213</v>
      </c>
      <c r="C79" s="9"/>
      <c r="D79" s="11" t="s">
        <v>214</v>
      </c>
      <c r="E79" s="10">
        <f t="shared" ref="E79:G79" si="17">SUM(E80)</f>
        <v>1300</v>
      </c>
      <c r="F79" s="10">
        <f t="shared" si="17"/>
        <v>1300</v>
      </c>
      <c r="G79" s="54">
        <f t="shared" si="17"/>
        <v>0</v>
      </c>
    </row>
    <row r="80" spans="1:7" ht="57.75" customHeight="1" x14ac:dyDescent="0.25">
      <c r="A80" s="66"/>
      <c r="B80" s="46"/>
      <c r="C80" s="28" t="s">
        <v>9</v>
      </c>
      <c r="D80" s="20" t="s">
        <v>226</v>
      </c>
      <c r="E80" s="21">
        <v>1300</v>
      </c>
      <c r="F80" s="24">
        <v>1300</v>
      </c>
      <c r="G80" s="60"/>
    </row>
    <row r="81" spans="1:7" ht="25.5" customHeight="1" x14ac:dyDescent="0.25">
      <c r="A81" s="66"/>
      <c r="B81" s="8" t="s">
        <v>215</v>
      </c>
      <c r="C81" s="9"/>
      <c r="D81" s="11" t="s">
        <v>76</v>
      </c>
      <c r="E81" s="24">
        <f t="shared" ref="E81:G81" si="18">SUM(E82:E83)</f>
        <v>48000</v>
      </c>
      <c r="F81" s="24">
        <f t="shared" si="18"/>
        <v>48000</v>
      </c>
      <c r="G81" s="60">
        <f t="shared" si="18"/>
        <v>0</v>
      </c>
    </row>
    <row r="82" spans="1:7" ht="58.5" customHeight="1" x14ac:dyDescent="0.25">
      <c r="A82" s="62"/>
      <c r="B82" s="8"/>
      <c r="C82" s="90" t="s">
        <v>9</v>
      </c>
      <c r="D82" s="20" t="s">
        <v>226</v>
      </c>
      <c r="E82" s="91">
        <v>19000</v>
      </c>
      <c r="F82" s="24">
        <v>19000</v>
      </c>
      <c r="G82" s="60">
        <v>0</v>
      </c>
    </row>
    <row r="83" spans="1:7" ht="69" customHeight="1" x14ac:dyDescent="0.25">
      <c r="A83" s="85"/>
      <c r="B83" s="8"/>
      <c r="C83" s="9" t="s">
        <v>77</v>
      </c>
      <c r="D83" s="23" t="s">
        <v>232</v>
      </c>
      <c r="E83" s="24">
        <v>29000</v>
      </c>
      <c r="F83" s="24">
        <v>29000</v>
      </c>
      <c r="G83" s="60">
        <v>0</v>
      </c>
    </row>
    <row r="84" spans="1:7" ht="21" customHeight="1" x14ac:dyDescent="0.25">
      <c r="A84" s="66"/>
      <c r="B84" s="8" t="s">
        <v>80</v>
      </c>
      <c r="C84" s="8" t="s">
        <v>4</v>
      </c>
      <c r="D84" s="11" t="s">
        <v>64</v>
      </c>
      <c r="E84" s="10">
        <f t="shared" ref="E84:G84" si="19">SUM(E85)</f>
        <v>0</v>
      </c>
      <c r="F84" s="10">
        <f t="shared" si="19"/>
        <v>0</v>
      </c>
      <c r="G84" s="54">
        <f t="shared" si="19"/>
        <v>0</v>
      </c>
    </row>
    <row r="85" spans="1:7" ht="69" customHeight="1" x14ac:dyDescent="0.25">
      <c r="A85" s="62"/>
      <c r="B85" s="39"/>
      <c r="C85" s="39" t="s">
        <v>198</v>
      </c>
      <c r="D85" s="20" t="s">
        <v>238</v>
      </c>
      <c r="E85" s="24">
        <v>0</v>
      </c>
      <c r="F85" s="24">
        <v>0</v>
      </c>
      <c r="G85" s="60">
        <v>0</v>
      </c>
    </row>
    <row r="86" spans="1:7" ht="37.5" customHeight="1" x14ac:dyDescent="0.25">
      <c r="A86" s="51" t="s">
        <v>81</v>
      </c>
      <c r="B86" s="32"/>
      <c r="C86" s="33"/>
      <c r="D86" s="6" t="s">
        <v>82</v>
      </c>
      <c r="E86" s="7">
        <f t="shared" ref="E86:G86" si="20">SUM(E87+E90)</f>
        <v>5004730</v>
      </c>
      <c r="F86" s="7">
        <f t="shared" si="20"/>
        <v>5004730</v>
      </c>
      <c r="G86" s="52">
        <f t="shared" si="20"/>
        <v>0</v>
      </c>
    </row>
    <row r="87" spans="1:7" ht="39.75" customHeight="1" x14ac:dyDescent="0.25">
      <c r="A87" s="55"/>
      <c r="B87" s="8" t="s">
        <v>83</v>
      </c>
      <c r="C87" s="8" t="s">
        <v>4</v>
      </c>
      <c r="D87" s="11" t="s">
        <v>84</v>
      </c>
      <c r="E87" s="10">
        <f>SUM(E88:E89)</f>
        <v>5004730</v>
      </c>
      <c r="F87" s="10">
        <f>SUM(F88:F89)</f>
        <v>5004730</v>
      </c>
      <c r="G87" s="58">
        <f>SUM(G88:G89)</f>
        <v>0</v>
      </c>
    </row>
    <row r="88" spans="1:7" ht="60.75" customHeight="1" x14ac:dyDescent="0.25">
      <c r="A88" s="55"/>
      <c r="B88" s="99"/>
      <c r="C88" s="9" t="s">
        <v>9</v>
      </c>
      <c r="D88" s="20" t="s">
        <v>226</v>
      </c>
      <c r="E88" s="24">
        <v>5004730</v>
      </c>
      <c r="F88" s="24">
        <v>5004730</v>
      </c>
      <c r="G88" s="60">
        <v>0</v>
      </c>
    </row>
    <row r="89" spans="1:7" ht="54" customHeight="1" x14ac:dyDescent="0.25">
      <c r="A89" s="55"/>
      <c r="B89" s="97"/>
      <c r="C89" s="9" t="s">
        <v>53</v>
      </c>
      <c r="D89" s="23" t="s">
        <v>54</v>
      </c>
      <c r="E89" s="24">
        <v>0</v>
      </c>
      <c r="F89" s="24">
        <v>0</v>
      </c>
      <c r="G89" s="60">
        <v>0</v>
      </c>
    </row>
    <row r="90" spans="1:7" ht="25.5" customHeight="1" x14ac:dyDescent="0.25">
      <c r="A90" s="63"/>
      <c r="B90" s="26">
        <v>75495</v>
      </c>
      <c r="C90" s="8"/>
      <c r="D90" s="11" t="s">
        <v>64</v>
      </c>
      <c r="E90" s="10">
        <f t="shared" ref="E90:G90" si="21">SUM(E91:E92)</f>
        <v>0</v>
      </c>
      <c r="F90" s="10">
        <f t="shared" si="21"/>
        <v>0</v>
      </c>
      <c r="G90" s="54">
        <f t="shared" si="21"/>
        <v>0</v>
      </c>
    </row>
    <row r="91" spans="1:7" ht="53.25" customHeight="1" x14ac:dyDescent="0.25">
      <c r="A91" s="53"/>
      <c r="B91" s="111"/>
      <c r="C91" s="9" t="s">
        <v>199</v>
      </c>
      <c r="D91" s="23" t="s">
        <v>239</v>
      </c>
      <c r="E91" s="24">
        <v>0</v>
      </c>
      <c r="F91" s="24">
        <v>0</v>
      </c>
      <c r="G91" s="60">
        <v>0</v>
      </c>
    </row>
    <row r="92" spans="1:7" ht="53.25" customHeight="1" x14ac:dyDescent="0.25">
      <c r="A92" s="55"/>
      <c r="B92" s="97"/>
      <c r="C92" s="39" t="s">
        <v>200</v>
      </c>
      <c r="D92" s="20" t="s">
        <v>240</v>
      </c>
      <c r="E92" s="21">
        <v>0</v>
      </c>
      <c r="F92" s="21">
        <v>0</v>
      </c>
      <c r="G92" s="56">
        <v>0</v>
      </c>
    </row>
    <row r="93" spans="1:7" ht="23.25" customHeight="1" x14ac:dyDescent="0.25">
      <c r="A93" s="51" t="s">
        <v>85</v>
      </c>
      <c r="B93" s="5"/>
      <c r="C93" s="31"/>
      <c r="D93" s="6" t="s">
        <v>86</v>
      </c>
      <c r="E93" s="7">
        <f t="shared" ref="E93" si="22">SUM(E94)</f>
        <v>132000</v>
      </c>
      <c r="F93" s="7">
        <f>SUM(F94)</f>
        <v>132000</v>
      </c>
      <c r="G93" s="52">
        <f>SUM(G94)</f>
        <v>0</v>
      </c>
    </row>
    <row r="94" spans="1:7" ht="21.75" customHeight="1" x14ac:dyDescent="0.25">
      <c r="A94" s="53"/>
      <c r="B94" s="8" t="s">
        <v>87</v>
      </c>
      <c r="C94" s="8" t="s">
        <v>4</v>
      </c>
      <c r="D94" s="11" t="s">
        <v>88</v>
      </c>
      <c r="E94" s="10">
        <f t="shared" ref="E94" si="23">SUM(E95)</f>
        <v>132000</v>
      </c>
      <c r="F94" s="10">
        <f>SUM(F95)</f>
        <v>132000</v>
      </c>
      <c r="G94" s="58">
        <f>SUM(G95)</f>
        <v>0</v>
      </c>
    </row>
    <row r="95" spans="1:7" ht="55.5" customHeight="1" x14ac:dyDescent="0.25">
      <c r="A95" s="55"/>
      <c r="B95" s="40"/>
      <c r="C95" s="39" t="s">
        <v>9</v>
      </c>
      <c r="D95" s="20" t="s">
        <v>226</v>
      </c>
      <c r="E95" s="21">
        <v>132000</v>
      </c>
      <c r="F95" s="21">
        <v>132000</v>
      </c>
      <c r="G95" s="56">
        <v>0</v>
      </c>
    </row>
    <row r="96" spans="1:7" ht="80.25" customHeight="1" x14ac:dyDescent="0.25">
      <c r="A96" s="51" t="s">
        <v>89</v>
      </c>
      <c r="B96" s="5"/>
      <c r="C96" s="31"/>
      <c r="D96" s="6" t="s">
        <v>90</v>
      </c>
      <c r="E96" s="7">
        <f>SUM(E97+E103)</f>
        <v>7689219</v>
      </c>
      <c r="F96" s="7">
        <f>SUM(F97+F103)</f>
        <v>7689219</v>
      </c>
      <c r="G96" s="52">
        <f>SUM(G97+G103)</f>
        <v>0</v>
      </c>
    </row>
    <row r="97" spans="1:7" ht="54.75" customHeight="1" x14ac:dyDescent="0.25">
      <c r="A97" s="55"/>
      <c r="B97" s="8" t="s">
        <v>91</v>
      </c>
      <c r="C97" s="9" t="s">
        <v>4</v>
      </c>
      <c r="D97" s="11" t="s">
        <v>92</v>
      </c>
      <c r="E97" s="10">
        <f>SUM(E98:E102)</f>
        <v>870824</v>
      </c>
      <c r="F97" s="10">
        <f>SUM(F98:F102)</f>
        <v>870824</v>
      </c>
      <c r="G97" s="54">
        <f>SUM(G98:G102)</f>
        <v>0</v>
      </c>
    </row>
    <row r="98" spans="1:7" ht="27" customHeight="1" x14ac:dyDescent="0.25">
      <c r="A98" s="55"/>
      <c r="B98" s="99"/>
      <c r="C98" s="9" t="s">
        <v>93</v>
      </c>
      <c r="D98" s="23" t="s">
        <v>94</v>
      </c>
      <c r="E98" s="24">
        <v>400000</v>
      </c>
      <c r="F98" s="24">
        <v>400000</v>
      </c>
      <c r="G98" s="60">
        <v>0</v>
      </c>
    </row>
    <row r="99" spans="1:7" ht="54" customHeight="1" x14ac:dyDescent="0.25">
      <c r="A99" s="55"/>
      <c r="B99" s="97"/>
      <c r="C99" s="9" t="s">
        <v>95</v>
      </c>
      <c r="D99" s="23" t="s">
        <v>96</v>
      </c>
      <c r="E99" s="24">
        <v>383824</v>
      </c>
      <c r="F99" s="24">
        <v>383824</v>
      </c>
      <c r="G99" s="60">
        <v>0</v>
      </c>
    </row>
    <row r="100" spans="1:7" ht="42" customHeight="1" x14ac:dyDescent="0.25">
      <c r="A100" s="53"/>
      <c r="B100" s="97"/>
      <c r="C100" s="9" t="s">
        <v>97</v>
      </c>
      <c r="D100" s="23" t="s">
        <v>233</v>
      </c>
      <c r="E100" s="24">
        <v>2000</v>
      </c>
      <c r="F100" s="24">
        <v>2000</v>
      </c>
      <c r="G100" s="60">
        <v>0</v>
      </c>
    </row>
    <row r="101" spans="1:7" ht="38.25" customHeight="1" x14ac:dyDescent="0.25">
      <c r="A101" s="55"/>
      <c r="B101" s="97"/>
      <c r="C101" s="9" t="s">
        <v>98</v>
      </c>
      <c r="D101" s="23" t="s">
        <v>99</v>
      </c>
      <c r="E101" s="24">
        <v>5000</v>
      </c>
      <c r="F101" s="24">
        <v>5000</v>
      </c>
      <c r="G101" s="60">
        <v>0</v>
      </c>
    </row>
    <row r="102" spans="1:7" ht="26.25" customHeight="1" x14ac:dyDescent="0.25">
      <c r="A102" s="55"/>
      <c r="B102" s="97"/>
      <c r="C102" s="9" t="s">
        <v>100</v>
      </c>
      <c r="D102" s="23" t="s">
        <v>101</v>
      </c>
      <c r="E102" s="24">
        <v>80000</v>
      </c>
      <c r="F102" s="24">
        <v>80000</v>
      </c>
      <c r="G102" s="60">
        <v>0</v>
      </c>
    </row>
    <row r="103" spans="1:7" ht="52.5" customHeight="1" x14ac:dyDescent="0.25">
      <c r="A103" s="63"/>
      <c r="B103" s="8" t="s">
        <v>102</v>
      </c>
      <c r="C103" s="9"/>
      <c r="D103" s="11" t="s">
        <v>103</v>
      </c>
      <c r="E103" s="10">
        <f>SUM(E104:E105)</f>
        <v>6818395</v>
      </c>
      <c r="F103" s="10">
        <f>SUM(F104:F105)</f>
        <v>6818395</v>
      </c>
      <c r="G103" s="58">
        <f>SUM(G104:G105)</f>
        <v>0</v>
      </c>
    </row>
    <row r="104" spans="1:7" ht="24" customHeight="1" x14ac:dyDescent="0.25">
      <c r="A104" s="53"/>
      <c r="B104" s="99"/>
      <c r="C104" s="9" t="s">
        <v>104</v>
      </c>
      <c r="D104" s="23" t="s">
        <v>105</v>
      </c>
      <c r="E104" s="24">
        <v>6364554</v>
      </c>
      <c r="F104" s="24">
        <v>6364554</v>
      </c>
      <c r="G104" s="60">
        <v>0</v>
      </c>
    </row>
    <row r="105" spans="1:7" ht="27" customHeight="1" x14ac:dyDescent="0.25">
      <c r="A105" s="55"/>
      <c r="B105" s="97"/>
      <c r="C105" s="39" t="s">
        <v>106</v>
      </c>
      <c r="D105" s="20" t="s">
        <v>107</v>
      </c>
      <c r="E105" s="21">
        <v>453841</v>
      </c>
      <c r="F105" s="21">
        <v>453841</v>
      </c>
      <c r="G105" s="56">
        <v>0</v>
      </c>
    </row>
    <row r="106" spans="1:7" ht="26.25" customHeight="1" x14ac:dyDescent="0.25">
      <c r="A106" s="51" t="s">
        <v>108</v>
      </c>
      <c r="B106" s="5"/>
      <c r="C106" s="31"/>
      <c r="D106" s="6" t="s">
        <v>109</v>
      </c>
      <c r="E106" s="7">
        <f t="shared" ref="E106:G106" si="24">SUM(E107+E111+E113+E115+E109)</f>
        <v>38963580</v>
      </c>
      <c r="F106" s="7">
        <f t="shared" si="24"/>
        <v>38963580</v>
      </c>
      <c r="G106" s="52">
        <f t="shared" si="24"/>
        <v>0</v>
      </c>
    </row>
    <row r="107" spans="1:7" ht="49.5" customHeight="1" x14ac:dyDescent="0.25">
      <c r="A107" s="88"/>
      <c r="B107" s="100" t="s">
        <v>110</v>
      </c>
      <c r="C107" s="8" t="s">
        <v>4</v>
      </c>
      <c r="D107" s="11" t="s">
        <v>111</v>
      </c>
      <c r="E107" s="10">
        <f>SUM(E108)</f>
        <v>19741916</v>
      </c>
      <c r="F107" s="10">
        <f>SUM(F108)</f>
        <v>19741916</v>
      </c>
      <c r="G107" s="58">
        <f>SUM(G108)</f>
        <v>0</v>
      </c>
    </row>
    <row r="108" spans="1:7" ht="25.5" customHeight="1" x14ac:dyDescent="0.25">
      <c r="A108" s="86"/>
      <c r="B108" s="98"/>
      <c r="C108" s="9" t="s">
        <v>112</v>
      </c>
      <c r="D108" s="23" t="s">
        <v>113</v>
      </c>
      <c r="E108" s="24">
        <v>19741916</v>
      </c>
      <c r="F108" s="24">
        <v>19741916</v>
      </c>
      <c r="G108" s="60">
        <v>0</v>
      </c>
    </row>
    <row r="109" spans="1:7" ht="53.25" customHeight="1" x14ac:dyDescent="0.25">
      <c r="A109" s="65"/>
      <c r="B109" s="100" t="s">
        <v>203</v>
      </c>
      <c r="C109" s="9"/>
      <c r="D109" s="11" t="s">
        <v>204</v>
      </c>
      <c r="E109" s="10">
        <f t="shared" ref="E109:E111" si="25">SUM(E110)</f>
        <v>0</v>
      </c>
      <c r="F109" s="10">
        <f>SUM(F110)</f>
        <v>0</v>
      </c>
      <c r="G109" s="58">
        <f>SUM(G110)</f>
        <v>0</v>
      </c>
    </row>
    <row r="110" spans="1:7" ht="23.25" customHeight="1" x14ac:dyDescent="0.25">
      <c r="A110" s="53"/>
      <c r="B110" s="98"/>
      <c r="C110" s="9" t="s">
        <v>205</v>
      </c>
      <c r="D110" s="23" t="s">
        <v>206</v>
      </c>
      <c r="E110" s="24">
        <v>0</v>
      </c>
      <c r="F110" s="24">
        <v>0</v>
      </c>
      <c r="G110" s="60">
        <v>0</v>
      </c>
    </row>
    <row r="111" spans="1:7" ht="41.25" customHeight="1" x14ac:dyDescent="0.25">
      <c r="A111" s="55"/>
      <c r="B111" s="100" t="s">
        <v>114</v>
      </c>
      <c r="C111" s="9"/>
      <c r="D111" s="11" t="s">
        <v>115</v>
      </c>
      <c r="E111" s="10">
        <f t="shared" si="25"/>
        <v>14468476</v>
      </c>
      <c r="F111" s="10">
        <f>SUM(F112)</f>
        <v>14468476</v>
      </c>
      <c r="G111" s="58">
        <f>SUM(G112)</f>
        <v>0</v>
      </c>
    </row>
    <row r="112" spans="1:7" ht="25.5" customHeight="1" x14ac:dyDescent="0.25">
      <c r="A112" s="53"/>
      <c r="B112" s="98"/>
      <c r="C112" s="9" t="s">
        <v>112</v>
      </c>
      <c r="D112" s="23" t="s">
        <v>113</v>
      </c>
      <c r="E112" s="24">
        <v>14468476</v>
      </c>
      <c r="F112" s="24">
        <v>14468476</v>
      </c>
      <c r="G112" s="60">
        <v>0</v>
      </c>
    </row>
    <row r="113" spans="1:7" ht="25.5" customHeight="1" x14ac:dyDescent="0.25">
      <c r="A113" s="53"/>
      <c r="B113" s="8" t="s">
        <v>201</v>
      </c>
      <c r="C113" s="9"/>
      <c r="D113" s="11" t="s">
        <v>202</v>
      </c>
      <c r="E113" s="10">
        <f t="shared" ref="E113:G113" si="26">SUM(E114)</f>
        <v>0</v>
      </c>
      <c r="F113" s="10">
        <f t="shared" si="26"/>
        <v>0</v>
      </c>
      <c r="G113" s="54">
        <f t="shared" si="26"/>
        <v>0</v>
      </c>
    </row>
    <row r="114" spans="1:7" ht="54" customHeight="1" x14ac:dyDescent="0.25">
      <c r="A114" s="53"/>
      <c r="B114" s="9"/>
      <c r="C114" s="9" t="s">
        <v>199</v>
      </c>
      <c r="D114" s="23" t="s">
        <v>239</v>
      </c>
      <c r="E114" s="24">
        <v>0</v>
      </c>
      <c r="F114" s="24">
        <v>0</v>
      </c>
      <c r="G114" s="60">
        <v>0</v>
      </c>
    </row>
    <row r="115" spans="1:7" ht="36.75" customHeight="1" x14ac:dyDescent="0.25">
      <c r="A115" s="53"/>
      <c r="B115" s="8" t="s">
        <v>116</v>
      </c>
      <c r="C115" s="9"/>
      <c r="D115" s="11" t="s">
        <v>117</v>
      </c>
      <c r="E115" s="10">
        <f>SUM(E116)</f>
        <v>4753188</v>
      </c>
      <c r="F115" s="10">
        <f>SUM(F116)</f>
        <v>4753188</v>
      </c>
      <c r="G115" s="54">
        <f>SUM(G116)</f>
        <v>0</v>
      </c>
    </row>
    <row r="116" spans="1:7" ht="24" customHeight="1" x14ac:dyDescent="0.25">
      <c r="A116" s="53"/>
      <c r="B116" s="42"/>
      <c r="C116" s="39" t="s">
        <v>112</v>
      </c>
      <c r="D116" s="20" t="s">
        <v>113</v>
      </c>
      <c r="E116" s="21">
        <v>4753188</v>
      </c>
      <c r="F116" s="21">
        <v>4753188</v>
      </c>
      <c r="G116" s="56">
        <v>0</v>
      </c>
    </row>
    <row r="117" spans="1:7" ht="27.75" customHeight="1" x14ac:dyDescent="0.25">
      <c r="A117" s="51" t="s">
        <v>118</v>
      </c>
      <c r="B117" s="5"/>
      <c r="C117" s="31"/>
      <c r="D117" s="6" t="s">
        <v>119</v>
      </c>
      <c r="E117" s="7">
        <f t="shared" ref="E117:G117" si="27">SUM(E120+E126+E131+E138+E140+E118)</f>
        <v>853687</v>
      </c>
      <c r="F117" s="7">
        <f t="shared" si="27"/>
        <v>266006</v>
      </c>
      <c r="G117" s="52">
        <f t="shared" si="27"/>
        <v>587681</v>
      </c>
    </row>
    <row r="118" spans="1:7" ht="21.75" customHeight="1" x14ac:dyDescent="0.25">
      <c r="A118" s="55"/>
      <c r="B118" s="8" t="s">
        <v>207</v>
      </c>
      <c r="C118" s="9"/>
      <c r="D118" s="11" t="s">
        <v>208</v>
      </c>
      <c r="E118" s="10">
        <f t="shared" ref="E118:G118" si="28">SUM(E119)</f>
        <v>0</v>
      </c>
      <c r="F118" s="10">
        <f t="shared" si="28"/>
        <v>0</v>
      </c>
      <c r="G118" s="54">
        <f t="shared" si="28"/>
        <v>0</v>
      </c>
    </row>
    <row r="119" spans="1:7" ht="40.5" customHeight="1" x14ac:dyDescent="0.25">
      <c r="A119" s="55"/>
      <c r="B119" s="8"/>
      <c r="C119" s="9" t="s">
        <v>140</v>
      </c>
      <c r="D119" s="23" t="s">
        <v>235</v>
      </c>
      <c r="E119" s="24">
        <v>0</v>
      </c>
      <c r="F119" s="24">
        <v>0</v>
      </c>
      <c r="G119" s="60">
        <v>0</v>
      </c>
    </row>
    <row r="120" spans="1:7" ht="24" customHeight="1" x14ac:dyDescent="0.25">
      <c r="A120" s="55"/>
      <c r="B120" s="8" t="s">
        <v>120</v>
      </c>
      <c r="C120" s="8" t="s">
        <v>4</v>
      </c>
      <c r="D120" s="11" t="s">
        <v>121</v>
      </c>
      <c r="E120" s="10">
        <f>SUM(E121:E125)</f>
        <v>19363</v>
      </c>
      <c r="F120" s="10">
        <f>SUM(F121:F125)</f>
        <v>19363</v>
      </c>
      <c r="G120" s="54">
        <f>SUM(G121:G125)</f>
        <v>0</v>
      </c>
    </row>
    <row r="121" spans="1:7" ht="51.75" customHeight="1" x14ac:dyDescent="0.25">
      <c r="A121" s="53"/>
      <c r="B121" s="99"/>
      <c r="C121" s="9" t="s">
        <v>122</v>
      </c>
      <c r="D121" s="23" t="s">
        <v>123</v>
      </c>
      <c r="E121" s="24">
        <v>450</v>
      </c>
      <c r="F121" s="24">
        <v>450</v>
      </c>
      <c r="G121" s="60">
        <v>0</v>
      </c>
    </row>
    <row r="122" spans="1:7" ht="26.25" customHeight="1" x14ac:dyDescent="0.25">
      <c r="A122" s="55"/>
      <c r="B122" s="97"/>
      <c r="C122" s="9" t="s">
        <v>73</v>
      </c>
      <c r="D122" s="23" t="s">
        <v>74</v>
      </c>
      <c r="E122" s="24">
        <v>107</v>
      </c>
      <c r="F122" s="24">
        <v>107</v>
      </c>
      <c r="G122" s="60">
        <v>0</v>
      </c>
    </row>
    <row r="123" spans="1:7" ht="71.25" customHeight="1" x14ac:dyDescent="0.25">
      <c r="A123" s="55"/>
      <c r="B123" s="97"/>
      <c r="C123" s="9" t="s">
        <v>27</v>
      </c>
      <c r="D123" s="23" t="s">
        <v>28</v>
      </c>
      <c r="E123" s="24">
        <v>17434</v>
      </c>
      <c r="F123" s="24">
        <v>17434</v>
      </c>
      <c r="G123" s="60">
        <v>0</v>
      </c>
    </row>
    <row r="124" spans="1:7" ht="23.25" customHeight="1" x14ac:dyDescent="0.25">
      <c r="A124" s="55"/>
      <c r="B124" s="97"/>
      <c r="C124" s="9" t="s">
        <v>65</v>
      </c>
      <c r="D124" s="23" t="s">
        <v>66</v>
      </c>
      <c r="E124" s="24">
        <v>372</v>
      </c>
      <c r="F124" s="24">
        <v>372</v>
      </c>
      <c r="G124" s="60">
        <v>0</v>
      </c>
    </row>
    <row r="125" spans="1:7" ht="24" customHeight="1" x14ac:dyDescent="0.25">
      <c r="A125" s="53"/>
      <c r="B125" s="98"/>
      <c r="C125" s="9" t="s">
        <v>33</v>
      </c>
      <c r="D125" s="23" t="s">
        <v>34</v>
      </c>
      <c r="E125" s="24">
        <v>1000</v>
      </c>
      <c r="F125" s="24">
        <v>1000</v>
      </c>
      <c r="G125" s="60">
        <v>0</v>
      </c>
    </row>
    <row r="126" spans="1:7" ht="24.75" customHeight="1" x14ac:dyDescent="0.25">
      <c r="A126" s="55"/>
      <c r="B126" s="8" t="s">
        <v>124</v>
      </c>
      <c r="C126" s="9"/>
      <c r="D126" s="11" t="s">
        <v>125</v>
      </c>
      <c r="E126" s="10">
        <f t="shared" ref="E126:G126" si="29">SUM(E127:E130)</f>
        <v>645981</v>
      </c>
      <c r="F126" s="10">
        <f t="shared" si="29"/>
        <v>58300</v>
      </c>
      <c r="G126" s="54">
        <f t="shared" si="29"/>
        <v>587681</v>
      </c>
    </row>
    <row r="127" spans="1:7" ht="26.25" customHeight="1" x14ac:dyDescent="0.25">
      <c r="A127" s="55"/>
      <c r="B127" s="99"/>
      <c r="C127" s="9" t="s">
        <v>73</v>
      </c>
      <c r="D127" s="23" t="s">
        <v>74</v>
      </c>
      <c r="E127" s="24">
        <v>700</v>
      </c>
      <c r="F127" s="24">
        <v>700</v>
      </c>
      <c r="G127" s="60">
        <v>0</v>
      </c>
    </row>
    <row r="128" spans="1:7" ht="72.75" customHeight="1" x14ac:dyDescent="0.25">
      <c r="A128" s="55"/>
      <c r="B128" s="97"/>
      <c r="C128" s="9" t="s">
        <v>27</v>
      </c>
      <c r="D128" s="23" t="s">
        <v>28</v>
      </c>
      <c r="E128" s="24">
        <v>35600</v>
      </c>
      <c r="F128" s="24">
        <v>35600</v>
      </c>
      <c r="G128" s="60">
        <v>0</v>
      </c>
    </row>
    <row r="129" spans="1:7" ht="24.75" customHeight="1" x14ac:dyDescent="0.25">
      <c r="A129" s="55"/>
      <c r="B129" s="98"/>
      <c r="C129" s="9" t="s">
        <v>33</v>
      </c>
      <c r="D129" s="23" t="s">
        <v>34</v>
      </c>
      <c r="E129" s="24">
        <v>22000</v>
      </c>
      <c r="F129" s="24">
        <v>22000</v>
      </c>
      <c r="G129" s="60">
        <v>0</v>
      </c>
    </row>
    <row r="130" spans="1:7" ht="66" customHeight="1" x14ac:dyDescent="0.25">
      <c r="A130" s="55"/>
      <c r="B130" s="44"/>
      <c r="C130" s="9" t="s">
        <v>37</v>
      </c>
      <c r="D130" s="23" t="s">
        <v>234</v>
      </c>
      <c r="E130" s="24">
        <v>587681</v>
      </c>
      <c r="F130" s="24">
        <v>0</v>
      </c>
      <c r="G130" s="60">
        <v>587681</v>
      </c>
    </row>
    <row r="131" spans="1:7" ht="25.5" customHeight="1" x14ac:dyDescent="0.25">
      <c r="A131" s="55"/>
      <c r="B131" s="8" t="s">
        <v>126</v>
      </c>
      <c r="C131" s="9"/>
      <c r="D131" s="11" t="s">
        <v>127</v>
      </c>
      <c r="E131" s="10">
        <f>SUM(E132:E137)</f>
        <v>45001</v>
      </c>
      <c r="F131" s="10">
        <f>SUM(F132:F136)</f>
        <v>45001</v>
      </c>
      <c r="G131" s="54">
        <f>SUM(G137)</f>
        <v>0</v>
      </c>
    </row>
    <row r="132" spans="1:7" ht="57.75" customHeight="1" x14ac:dyDescent="0.25">
      <c r="A132" s="55"/>
      <c r="B132" s="99"/>
      <c r="C132" s="9" t="s">
        <v>122</v>
      </c>
      <c r="D132" s="23" t="s">
        <v>123</v>
      </c>
      <c r="E132" s="24">
        <v>250</v>
      </c>
      <c r="F132" s="24">
        <v>250</v>
      </c>
      <c r="G132" s="60">
        <v>0</v>
      </c>
    </row>
    <row r="133" spans="1:7" ht="24.75" customHeight="1" x14ac:dyDescent="0.25">
      <c r="A133" s="53"/>
      <c r="B133" s="97"/>
      <c r="C133" s="9" t="s">
        <v>73</v>
      </c>
      <c r="D133" s="23" t="s">
        <v>74</v>
      </c>
      <c r="E133" s="24">
        <v>0</v>
      </c>
      <c r="F133" s="24">
        <v>0</v>
      </c>
      <c r="G133" s="60">
        <v>0</v>
      </c>
    </row>
    <row r="134" spans="1:7" ht="70.5" customHeight="1" x14ac:dyDescent="0.25">
      <c r="A134" s="55"/>
      <c r="B134" s="97"/>
      <c r="C134" s="9" t="s">
        <v>27</v>
      </c>
      <c r="D134" s="23" t="s">
        <v>28</v>
      </c>
      <c r="E134" s="24">
        <v>35311</v>
      </c>
      <c r="F134" s="24">
        <v>35311</v>
      </c>
      <c r="G134" s="60">
        <v>0</v>
      </c>
    </row>
    <row r="135" spans="1:7" ht="23.25" customHeight="1" x14ac:dyDescent="0.25">
      <c r="A135" s="53"/>
      <c r="B135" s="97"/>
      <c r="C135" s="9" t="s">
        <v>65</v>
      </c>
      <c r="D135" s="23" t="s">
        <v>66</v>
      </c>
      <c r="E135" s="24">
        <v>9440</v>
      </c>
      <c r="F135" s="24">
        <v>9440</v>
      </c>
      <c r="G135" s="60">
        <v>0</v>
      </c>
    </row>
    <row r="136" spans="1:7" ht="38.25" customHeight="1" x14ac:dyDescent="0.25">
      <c r="A136" s="55"/>
      <c r="B136" s="97"/>
      <c r="C136" s="9" t="s">
        <v>31</v>
      </c>
      <c r="D136" s="23" t="s">
        <v>32</v>
      </c>
      <c r="E136" s="24">
        <v>0</v>
      </c>
      <c r="F136" s="24">
        <v>0</v>
      </c>
      <c r="G136" s="60">
        <v>0</v>
      </c>
    </row>
    <row r="137" spans="1:7" ht="27" customHeight="1" x14ac:dyDescent="0.25">
      <c r="A137" s="87"/>
      <c r="B137" s="98"/>
      <c r="C137" s="9" t="s">
        <v>33</v>
      </c>
      <c r="D137" s="23" t="s">
        <v>34</v>
      </c>
      <c r="E137" s="24">
        <v>0</v>
      </c>
      <c r="F137" s="24">
        <v>0</v>
      </c>
      <c r="G137" s="60">
        <v>0</v>
      </c>
    </row>
    <row r="138" spans="1:7" ht="85.5" customHeight="1" x14ac:dyDescent="0.25">
      <c r="A138" s="88"/>
      <c r="B138" s="8" t="s">
        <v>128</v>
      </c>
      <c r="C138" s="9"/>
      <c r="D138" s="11" t="s">
        <v>187</v>
      </c>
      <c r="E138" s="10">
        <f>SUM(E139)</f>
        <v>0</v>
      </c>
      <c r="F138" s="10">
        <f>SUM(F139)</f>
        <v>0</v>
      </c>
      <c r="G138" s="54">
        <f>SUM(G139)</f>
        <v>0</v>
      </c>
    </row>
    <row r="139" spans="1:7" ht="70.5" customHeight="1" x14ac:dyDescent="0.25">
      <c r="A139" s="53"/>
      <c r="B139" s="27"/>
      <c r="C139" s="9" t="s">
        <v>9</v>
      </c>
      <c r="D139" s="20" t="s">
        <v>226</v>
      </c>
      <c r="E139" s="24">
        <v>0</v>
      </c>
      <c r="F139" s="24">
        <v>0</v>
      </c>
      <c r="G139" s="60">
        <v>0</v>
      </c>
    </row>
    <row r="140" spans="1:7" ht="24.75" customHeight="1" x14ac:dyDescent="0.25">
      <c r="A140" s="53"/>
      <c r="B140" s="8" t="s">
        <v>129</v>
      </c>
      <c r="C140" s="9"/>
      <c r="D140" s="11" t="s">
        <v>64</v>
      </c>
      <c r="E140" s="10">
        <f>SUM(E141:E143)</f>
        <v>143342</v>
      </c>
      <c r="F140" s="10">
        <f>SUM(F141:F143)</f>
        <v>143342</v>
      </c>
      <c r="G140" s="54">
        <f>SUM(G141:G143)</f>
        <v>0</v>
      </c>
    </row>
    <row r="141" spans="1:7" ht="96" customHeight="1" x14ac:dyDescent="0.25">
      <c r="A141" s="53"/>
      <c r="B141" s="97"/>
      <c r="C141" s="9" t="s">
        <v>130</v>
      </c>
      <c r="D141" s="23" t="s">
        <v>231</v>
      </c>
      <c r="E141" s="24">
        <v>44342</v>
      </c>
      <c r="F141" s="24">
        <v>44342</v>
      </c>
      <c r="G141" s="60">
        <v>0</v>
      </c>
    </row>
    <row r="142" spans="1:7" ht="96" customHeight="1" x14ac:dyDescent="0.25">
      <c r="A142" s="53"/>
      <c r="B142" s="97"/>
      <c r="C142" s="9" t="s">
        <v>131</v>
      </c>
      <c r="D142" s="23" t="s">
        <v>231</v>
      </c>
      <c r="E142" s="24">
        <v>0</v>
      </c>
      <c r="F142" s="24">
        <v>0</v>
      </c>
      <c r="G142" s="60">
        <v>0</v>
      </c>
    </row>
    <row r="143" spans="1:7" ht="64.5" customHeight="1" x14ac:dyDescent="0.25">
      <c r="A143" s="53"/>
      <c r="B143" s="98"/>
      <c r="C143" s="9" t="s">
        <v>77</v>
      </c>
      <c r="D143" s="23" t="s">
        <v>232</v>
      </c>
      <c r="E143" s="24">
        <v>99000</v>
      </c>
      <c r="F143" s="24">
        <v>99000</v>
      </c>
      <c r="G143" s="60">
        <v>0</v>
      </c>
    </row>
    <row r="144" spans="1:7" ht="23.25" customHeight="1" x14ac:dyDescent="0.25">
      <c r="A144" s="51" t="s">
        <v>132</v>
      </c>
      <c r="B144" s="5"/>
      <c r="C144" s="31"/>
      <c r="D144" s="6" t="s">
        <v>133</v>
      </c>
      <c r="E144" s="7">
        <f t="shared" ref="E144:G144" si="30">SUM(E145)</f>
        <v>0</v>
      </c>
      <c r="F144" s="7">
        <f t="shared" si="30"/>
        <v>0</v>
      </c>
      <c r="G144" s="52">
        <f t="shared" si="30"/>
        <v>0</v>
      </c>
    </row>
    <row r="145" spans="1:7" ht="66.75" customHeight="1" x14ac:dyDescent="0.25">
      <c r="A145" s="55"/>
      <c r="B145" s="8" t="s">
        <v>134</v>
      </c>
      <c r="C145" s="9"/>
      <c r="D145" s="11" t="s">
        <v>135</v>
      </c>
      <c r="E145" s="10">
        <f>SUM(E146)</f>
        <v>0</v>
      </c>
      <c r="F145" s="10">
        <f>SUM(F146)</f>
        <v>0</v>
      </c>
      <c r="G145" s="54">
        <v>0</v>
      </c>
    </row>
    <row r="146" spans="1:7" ht="57" customHeight="1" x14ac:dyDescent="0.25">
      <c r="A146" s="55"/>
      <c r="B146" s="40"/>
      <c r="C146" s="39" t="s">
        <v>9</v>
      </c>
      <c r="D146" s="20" t="s">
        <v>226</v>
      </c>
      <c r="E146" s="21">
        <v>0</v>
      </c>
      <c r="F146" s="21">
        <v>0</v>
      </c>
      <c r="G146" s="56">
        <v>0</v>
      </c>
    </row>
    <row r="147" spans="1:7" ht="25.5" customHeight="1" x14ac:dyDescent="0.25">
      <c r="A147" s="51" t="s">
        <v>136</v>
      </c>
      <c r="B147" s="5"/>
      <c r="C147" s="31"/>
      <c r="D147" s="6" t="s">
        <v>137</v>
      </c>
      <c r="E147" s="7">
        <f t="shared" ref="E147:G147" si="31">SUM(E148+E153+E155+E157)</f>
        <v>4591344</v>
      </c>
      <c r="F147" s="7">
        <f t="shared" si="31"/>
        <v>4591344</v>
      </c>
      <c r="G147" s="52">
        <f t="shared" si="31"/>
        <v>0</v>
      </c>
    </row>
    <row r="148" spans="1:7" ht="23.25" customHeight="1" x14ac:dyDescent="0.25">
      <c r="A148" s="92"/>
      <c r="B148" s="8" t="s">
        <v>138</v>
      </c>
      <c r="C148" s="8" t="s">
        <v>4</v>
      </c>
      <c r="D148" s="11" t="s">
        <v>139</v>
      </c>
      <c r="E148" s="10">
        <f>SUM(E149:E152)</f>
        <v>3856032</v>
      </c>
      <c r="F148" s="10">
        <f>SUM(F149:F151)</f>
        <v>3856032</v>
      </c>
      <c r="G148" s="54">
        <f>SUM(G152:G152)</f>
        <v>0</v>
      </c>
    </row>
    <row r="149" spans="1:7" ht="22.5" customHeight="1" x14ac:dyDescent="0.25">
      <c r="A149" s="93"/>
      <c r="B149" s="99"/>
      <c r="C149" s="9" t="s">
        <v>65</v>
      </c>
      <c r="D149" s="23" t="s">
        <v>66</v>
      </c>
      <c r="E149" s="24">
        <v>2605700</v>
      </c>
      <c r="F149" s="24">
        <v>2605700</v>
      </c>
      <c r="G149" s="60">
        <v>0</v>
      </c>
    </row>
    <row r="150" spans="1:7" ht="26.25" customHeight="1" x14ac:dyDescent="0.25">
      <c r="A150" s="93"/>
      <c r="B150" s="97"/>
      <c r="C150" s="9" t="s">
        <v>33</v>
      </c>
      <c r="D150" s="23" t="s">
        <v>34</v>
      </c>
      <c r="E150" s="24">
        <v>300</v>
      </c>
      <c r="F150" s="24">
        <v>300</v>
      </c>
      <c r="G150" s="60">
        <v>0</v>
      </c>
    </row>
    <row r="151" spans="1:7" ht="38.25" customHeight="1" x14ac:dyDescent="0.25">
      <c r="A151" s="93"/>
      <c r="B151" s="97"/>
      <c r="C151" s="9" t="s">
        <v>140</v>
      </c>
      <c r="D151" s="23" t="s">
        <v>235</v>
      </c>
      <c r="E151" s="24">
        <v>1250032</v>
      </c>
      <c r="F151" s="24">
        <v>1250032</v>
      </c>
      <c r="G151" s="60">
        <v>0</v>
      </c>
    </row>
    <row r="152" spans="1:7" ht="56.25" customHeight="1" x14ac:dyDescent="0.25">
      <c r="A152" s="93"/>
      <c r="B152" s="97"/>
      <c r="C152" s="9" t="s">
        <v>209</v>
      </c>
      <c r="D152" s="23" t="s">
        <v>241</v>
      </c>
      <c r="E152" s="24">
        <v>0</v>
      </c>
      <c r="F152" s="24">
        <v>0</v>
      </c>
      <c r="G152" s="60">
        <v>0</v>
      </c>
    </row>
    <row r="153" spans="1:7" ht="27" customHeight="1" x14ac:dyDescent="0.25">
      <c r="A153" s="93"/>
      <c r="B153" s="8" t="s">
        <v>141</v>
      </c>
      <c r="C153" s="8"/>
      <c r="D153" s="11" t="s">
        <v>142</v>
      </c>
      <c r="E153" s="10">
        <f>SUM(E154:E154)</f>
        <v>722262</v>
      </c>
      <c r="F153" s="10">
        <f>SUM(F154:F154)</f>
        <v>722262</v>
      </c>
      <c r="G153" s="54">
        <f>SUM(G154:G154)</f>
        <v>0</v>
      </c>
    </row>
    <row r="154" spans="1:7" ht="56.25" customHeight="1" x14ac:dyDescent="0.25">
      <c r="A154" s="93"/>
      <c r="B154" s="40"/>
      <c r="C154" s="9" t="s">
        <v>9</v>
      </c>
      <c r="D154" s="20" t="s">
        <v>226</v>
      </c>
      <c r="E154" s="24">
        <v>722262</v>
      </c>
      <c r="F154" s="24">
        <v>722262</v>
      </c>
      <c r="G154" s="60">
        <v>0</v>
      </c>
    </row>
    <row r="155" spans="1:7" ht="42.75" customHeight="1" x14ac:dyDescent="0.25">
      <c r="A155" s="93"/>
      <c r="B155" s="8" t="s">
        <v>143</v>
      </c>
      <c r="C155" s="8"/>
      <c r="D155" s="11" t="s">
        <v>144</v>
      </c>
      <c r="E155" s="10">
        <f>SUM(E156)</f>
        <v>12600</v>
      </c>
      <c r="F155" s="10">
        <f>SUM(F156)</f>
        <v>12600</v>
      </c>
      <c r="G155" s="54">
        <f>SUM(G156)</f>
        <v>0</v>
      </c>
    </row>
    <row r="156" spans="1:7" ht="55.5" customHeight="1" x14ac:dyDescent="0.25">
      <c r="A156" s="93"/>
      <c r="B156" s="40"/>
      <c r="C156" s="9" t="s">
        <v>9</v>
      </c>
      <c r="D156" s="20" t="s">
        <v>226</v>
      </c>
      <c r="E156" s="24">
        <v>12600</v>
      </c>
      <c r="F156" s="24">
        <v>12600</v>
      </c>
      <c r="G156" s="60">
        <v>0</v>
      </c>
    </row>
    <row r="157" spans="1:7" ht="26.25" customHeight="1" x14ac:dyDescent="0.25">
      <c r="A157" s="93"/>
      <c r="B157" s="8" t="s">
        <v>145</v>
      </c>
      <c r="C157" s="9"/>
      <c r="D157" s="11" t="s">
        <v>146</v>
      </c>
      <c r="E157" s="10">
        <f t="shared" ref="E157:G157" si="32">SUM(E158+E159)</f>
        <v>450</v>
      </c>
      <c r="F157" s="10">
        <f t="shared" si="32"/>
        <v>450</v>
      </c>
      <c r="G157" s="54">
        <f t="shared" si="32"/>
        <v>0</v>
      </c>
    </row>
    <row r="158" spans="1:7" ht="22.5" customHeight="1" x14ac:dyDescent="0.25">
      <c r="A158" s="93"/>
      <c r="B158" s="95"/>
      <c r="C158" s="9" t="s">
        <v>218</v>
      </c>
      <c r="D158" s="23" t="s">
        <v>242</v>
      </c>
      <c r="E158" s="24">
        <v>0</v>
      </c>
      <c r="F158" s="24">
        <v>0</v>
      </c>
      <c r="G158" s="60">
        <v>0</v>
      </c>
    </row>
    <row r="159" spans="1:7" ht="29.25" customHeight="1" x14ac:dyDescent="0.25">
      <c r="A159" s="66"/>
      <c r="B159" s="96"/>
      <c r="C159" s="9" t="s">
        <v>33</v>
      </c>
      <c r="D159" s="23" t="s">
        <v>34</v>
      </c>
      <c r="E159" s="24">
        <v>450</v>
      </c>
      <c r="F159" s="24">
        <v>450</v>
      </c>
      <c r="G159" s="60">
        <v>0</v>
      </c>
    </row>
    <row r="160" spans="1:7" ht="40.5" customHeight="1" x14ac:dyDescent="0.25">
      <c r="A160" s="51" t="s">
        <v>147</v>
      </c>
      <c r="B160" s="5"/>
      <c r="C160" s="31"/>
      <c r="D160" s="6" t="s">
        <v>148</v>
      </c>
      <c r="E160" s="7">
        <f>SUM(E161+E165+E167+E169+E176)</f>
        <v>856435</v>
      </c>
      <c r="F160" s="7">
        <f>SUM(F161+F165+F167+F169+F176)</f>
        <v>856435</v>
      </c>
      <c r="G160" s="67">
        <f>SUM(G161+G165+G167+G169+G176)</f>
        <v>0</v>
      </c>
    </row>
    <row r="161" spans="1:7" ht="40.5" customHeight="1" x14ac:dyDescent="0.25">
      <c r="A161" s="89"/>
      <c r="B161" s="8" t="s">
        <v>149</v>
      </c>
      <c r="C161" s="8" t="s">
        <v>4</v>
      </c>
      <c r="D161" s="11" t="s">
        <v>150</v>
      </c>
      <c r="E161" s="10">
        <f t="shared" ref="E161:G161" si="33">SUM(E162:E164)</f>
        <v>277081</v>
      </c>
      <c r="F161" s="10">
        <f t="shared" si="33"/>
        <v>277081</v>
      </c>
      <c r="G161" s="54">
        <f t="shared" si="33"/>
        <v>0</v>
      </c>
    </row>
    <row r="162" spans="1:7" ht="58.5" customHeight="1" x14ac:dyDescent="0.25">
      <c r="A162" s="85"/>
      <c r="B162" s="41"/>
      <c r="C162" s="9" t="s">
        <v>199</v>
      </c>
      <c r="D162" s="23" t="s">
        <v>239</v>
      </c>
      <c r="E162" s="24">
        <v>0</v>
      </c>
      <c r="F162" s="24">
        <v>0</v>
      </c>
      <c r="G162" s="60">
        <v>0</v>
      </c>
    </row>
    <row r="163" spans="1:7" ht="56.25" customHeight="1" x14ac:dyDescent="0.25">
      <c r="A163" s="66"/>
      <c r="B163" s="95"/>
      <c r="C163" s="9" t="s">
        <v>9</v>
      </c>
      <c r="D163" s="20" t="s">
        <v>226</v>
      </c>
      <c r="E163" s="24">
        <v>276825</v>
      </c>
      <c r="F163" s="24">
        <v>276825</v>
      </c>
      <c r="G163" s="60">
        <v>0</v>
      </c>
    </row>
    <row r="164" spans="1:7" ht="54.75" customHeight="1" x14ac:dyDescent="0.25">
      <c r="A164" s="66"/>
      <c r="B164" s="98"/>
      <c r="C164" s="9" t="s">
        <v>53</v>
      </c>
      <c r="D164" s="23" t="s">
        <v>54</v>
      </c>
      <c r="E164" s="24">
        <v>256</v>
      </c>
      <c r="F164" s="24">
        <v>256</v>
      </c>
      <c r="G164" s="60">
        <v>0</v>
      </c>
    </row>
    <row r="165" spans="1:7" ht="26.25" customHeight="1" x14ac:dyDescent="0.25">
      <c r="A165" s="66"/>
      <c r="B165" s="8" t="s">
        <v>151</v>
      </c>
      <c r="C165" s="9"/>
      <c r="D165" s="11" t="s">
        <v>152</v>
      </c>
      <c r="E165" s="10">
        <f t="shared" ref="E165" si="34">SUM(E166)</f>
        <v>417154</v>
      </c>
      <c r="F165" s="10">
        <f>SUM(F166)</f>
        <v>417154</v>
      </c>
      <c r="G165" s="54">
        <f>SUM(G166)</f>
        <v>0</v>
      </c>
    </row>
    <row r="166" spans="1:7" ht="38.25" customHeight="1" x14ac:dyDescent="0.25">
      <c r="A166" s="66"/>
      <c r="B166" s="27"/>
      <c r="C166" s="9" t="s">
        <v>153</v>
      </c>
      <c r="D166" s="23" t="s">
        <v>225</v>
      </c>
      <c r="E166" s="24">
        <v>417154</v>
      </c>
      <c r="F166" s="24">
        <v>417154</v>
      </c>
      <c r="G166" s="60">
        <v>0</v>
      </c>
    </row>
    <row r="167" spans="1:7" ht="40.5" customHeight="1" x14ac:dyDescent="0.25">
      <c r="A167" s="66"/>
      <c r="B167" s="8" t="s">
        <v>154</v>
      </c>
      <c r="C167" s="9"/>
      <c r="D167" s="11" t="s">
        <v>155</v>
      </c>
      <c r="E167" s="10">
        <f t="shared" ref="E167" si="35">SUM(E168)</f>
        <v>25000</v>
      </c>
      <c r="F167" s="10">
        <f>SUM(F168)</f>
        <v>25000</v>
      </c>
      <c r="G167" s="54">
        <f>SUM(G168)</f>
        <v>0</v>
      </c>
    </row>
    <row r="168" spans="1:7" ht="24.75" customHeight="1" x14ac:dyDescent="0.25">
      <c r="A168" s="66"/>
      <c r="B168" s="40"/>
      <c r="C168" s="28" t="s">
        <v>33</v>
      </c>
      <c r="D168" s="64" t="s">
        <v>34</v>
      </c>
      <c r="E168" s="24">
        <v>25000</v>
      </c>
      <c r="F168" s="24">
        <v>25000</v>
      </c>
      <c r="G168" s="68">
        <v>0</v>
      </c>
    </row>
    <row r="169" spans="1:7" ht="28.5" customHeight="1" x14ac:dyDescent="0.25">
      <c r="A169" s="66"/>
      <c r="B169" s="8" t="s">
        <v>156</v>
      </c>
      <c r="C169" s="9"/>
      <c r="D169" s="11" t="s">
        <v>157</v>
      </c>
      <c r="E169" s="10">
        <f t="shared" ref="E169" si="36">SUM(E170:E175)</f>
        <v>137200</v>
      </c>
      <c r="F169" s="10">
        <f>SUM(F170:F175)</f>
        <v>137200</v>
      </c>
      <c r="G169" s="54">
        <f>SUM(G170:G175)</f>
        <v>0</v>
      </c>
    </row>
    <row r="170" spans="1:7" ht="39.75" customHeight="1" x14ac:dyDescent="0.25">
      <c r="A170" s="66"/>
      <c r="B170" s="99"/>
      <c r="C170" s="9" t="s">
        <v>98</v>
      </c>
      <c r="D170" s="23" t="s">
        <v>99</v>
      </c>
      <c r="E170" s="24">
        <v>0</v>
      </c>
      <c r="F170" s="24">
        <v>0</v>
      </c>
      <c r="G170" s="60">
        <v>0</v>
      </c>
    </row>
    <row r="171" spans="1:7" ht="57.75" customHeight="1" x14ac:dyDescent="0.25">
      <c r="A171" s="66"/>
      <c r="B171" s="97"/>
      <c r="C171" s="9" t="s">
        <v>158</v>
      </c>
      <c r="D171" s="23" t="s">
        <v>159</v>
      </c>
      <c r="E171" s="24">
        <v>0</v>
      </c>
      <c r="F171" s="24">
        <v>0</v>
      </c>
      <c r="G171" s="60">
        <v>0</v>
      </c>
    </row>
    <row r="172" spans="1:7" ht="39.75" customHeight="1" x14ac:dyDescent="0.25">
      <c r="A172" s="66"/>
      <c r="B172" s="97"/>
      <c r="C172" s="9" t="s">
        <v>25</v>
      </c>
      <c r="D172" s="23" t="s">
        <v>26</v>
      </c>
      <c r="E172" s="24">
        <v>0</v>
      </c>
      <c r="F172" s="24">
        <v>0</v>
      </c>
      <c r="G172" s="60">
        <v>0</v>
      </c>
    </row>
    <row r="173" spans="1:7" ht="24" customHeight="1" x14ac:dyDescent="0.25">
      <c r="A173" s="66"/>
      <c r="B173" s="97"/>
      <c r="C173" s="9" t="s">
        <v>73</v>
      </c>
      <c r="D173" s="23" t="s">
        <v>74</v>
      </c>
      <c r="E173" s="24">
        <v>0</v>
      </c>
      <c r="F173" s="24">
        <v>0</v>
      </c>
      <c r="G173" s="60">
        <v>0</v>
      </c>
    </row>
    <row r="174" spans="1:7" ht="73.5" customHeight="1" x14ac:dyDescent="0.25">
      <c r="A174" s="66"/>
      <c r="B174" s="97"/>
      <c r="C174" s="9" t="s">
        <v>27</v>
      </c>
      <c r="D174" s="23" t="s">
        <v>28</v>
      </c>
      <c r="E174" s="24">
        <v>22000</v>
      </c>
      <c r="F174" s="24">
        <v>22000</v>
      </c>
      <c r="G174" s="60">
        <v>0</v>
      </c>
    </row>
    <row r="175" spans="1:7" ht="25.5" customHeight="1" x14ac:dyDescent="0.25">
      <c r="A175" s="66"/>
      <c r="B175" s="98"/>
      <c r="C175" s="9" t="s">
        <v>33</v>
      </c>
      <c r="D175" s="23" t="s">
        <v>34</v>
      </c>
      <c r="E175" s="24">
        <v>115200</v>
      </c>
      <c r="F175" s="24">
        <v>115200</v>
      </c>
      <c r="G175" s="60">
        <v>0</v>
      </c>
    </row>
    <row r="176" spans="1:7" ht="23.25" customHeight="1" x14ac:dyDescent="0.25">
      <c r="A176" s="66"/>
      <c r="B176" s="8" t="s">
        <v>160</v>
      </c>
      <c r="C176" s="9"/>
      <c r="D176" s="11" t="s">
        <v>64</v>
      </c>
      <c r="E176" s="10">
        <f>SUM(E177:E177)</f>
        <v>0</v>
      </c>
      <c r="F176" s="10">
        <f>SUM(F177:F177)</f>
        <v>0</v>
      </c>
      <c r="G176" s="58">
        <f>SUM(G177:G177)</f>
        <v>0</v>
      </c>
    </row>
    <row r="177" spans="1:7" ht="57" customHeight="1" x14ac:dyDescent="0.25">
      <c r="A177" s="62"/>
      <c r="B177" s="42"/>
      <c r="C177" s="9" t="s">
        <v>9</v>
      </c>
      <c r="D177" s="20" t="s">
        <v>226</v>
      </c>
      <c r="E177" s="24">
        <v>0</v>
      </c>
      <c r="F177" s="24">
        <v>0</v>
      </c>
      <c r="G177" s="60">
        <v>0</v>
      </c>
    </row>
    <row r="178" spans="1:7" ht="24.75" customHeight="1" x14ac:dyDescent="0.25">
      <c r="A178" s="51" t="s">
        <v>161</v>
      </c>
      <c r="B178" s="5"/>
      <c r="C178" s="31"/>
      <c r="D178" s="6" t="s">
        <v>162</v>
      </c>
      <c r="E178" s="7">
        <f>SUM(E179+E186+E188)</f>
        <v>133823</v>
      </c>
      <c r="F178" s="7">
        <f>SUM(F179+F186+F188)</f>
        <v>133823</v>
      </c>
      <c r="G178" s="52">
        <f>SUM(G179+G186+G188)</f>
        <v>0</v>
      </c>
    </row>
    <row r="179" spans="1:7" ht="38.25" customHeight="1" x14ac:dyDescent="0.25">
      <c r="A179" s="92"/>
      <c r="B179" s="8" t="s">
        <v>163</v>
      </c>
      <c r="C179" s="8" t="s">
        <v>4</v>
      </c>
      <c r="D179" s="11" t="s">
        <v>164</v>
      </c>
      <c r="E179" s="10">
        <f>SUM(E180:E185)</f>
        <v>29823</v>
      </c>
      <c r="F179" s="10">
        <f>SUM(F180:F185)</f>
        <v>29823</v>
      </c>
      <c r="G179" s="54">
        <f>SUM(G180:G185)</f>
        <v>0</v>
      </c>
    </row>
    <row r="180" spans="1:7" ht="36" customHeight="1" x14ac:dyDescent="0.25">
      <c r="A180" s="93"/>
      <c r="B180" s="99"/>
      <c r="C180" s="9" t="s">
        <v>25</v>
      </c>
      <c r="D180" s="23" t="s">
        <v>26</v>
      </c>
      <c r="E180" s="24">
        <v>123</v>
      </c>
      <c r="F180" s="24">
        <v>123</v>
      </c>
      <c r="G180" s="60">
        <v>0</v>
      </c>
    </row>
    <row r="181" spans="1:7" ht="70.5" customHeight="1" x14ac:dyDescent="0.25">
      <c r="A181" s="93"/>
      <c r="B181" s="97"/>
      <c r="C181" s="9" t="s">
        <v>27</v>
      </c>
      <c r="D181" s="23" t="s">
        <v>28</v>
      </c>
      <c r="E181" s="24">
        <v>3000</v>
      </c>
      <c r="F181" s="24">
        <v>3000</v>
      </c>
      <c r="G181" s="60">
        <v>0</v>
      </c>
    </row>
    <row r="182" spans="1:7" ht="25.5" customHeight="1" x14ac:dyDescent="0.25">
      <c r="A182" s="93"/>
      <c r="B182" s="97"/>
      <c r="C182" s="9" t="s">
        <v>65</v>
      </c>
      <c r="D182" s="23" t="s">
        <v>66</v>
      </c>
      <c r="E182" s="24">
        <v>20000</v>
      </c>
      <c r="F182" s="24">
        <v>20000</v>
      </c>
      <c r="G182" s="60">
        <v>0</v>
      </c>
    </row>
    <row r="183" spans="1:7" ht="24" customHeight="1" x14ac:dyDescent="0.25">
      <c r="A183" s="93"/>
      <c r="B183" s="97"/>
      <c r="C183" s="9" t="s">
        <v>29</v>
      </c>
      <c r="D183" s="23" t="s">
        <v>30</v>
      </c>
      <c r="E183" s="24">
        <v>1700</v>
      </c>
      <c r="F183" s="24">
        <v>1700</v>
      </c>
      <c r="G183" s="60">
        <v>0</v>
      </c>
    </row>
    <row r="184" spans="1:7" ht="23.25" customHeight="1" x14ac:dyDescent="0.25">
      <c r="A184" s="93"/>
      <c r="B184" s="97"/>
      <c r="C184" s="9" t="s">
        <v>218</v>
      </c>
      <c r="D184" s="23" t="s">
        <v>242</v>
      </c>
      <c r="E184" s="24">
        <v>0</v>
      </c>
      <c r="F184" s="24">
        <v>0</v>
      </c>
      <c r="G184" s="60">
        <v>0</v>
      </c>
    </row>
    <row r="185" spans="1:7" ht="26.25" customHeight="1" x14ac:dyDescent="0.25">
      <c r="A185" s="93"/>
      <c r="B185" s="98"/>
      <c r="C185" s="9" t="s">
        <v>33</v>
      </c>
      <c r="D185" s="23" t="s">
        <v>34</v>
      </c>
      <c r="E185" s="24">
        <v>5000</v>
      </c>
      <c r="F185" s="24">
        <v>5000</v>
      </c>
      <c r="G185" s="60">
        <v>0</v>
      </c>
    </row>
    <row r="186" spans="1:7" ht="53.25" customHeight="1" x14ac:dyDescent="0.25">
      <c r="A186" s="93"/>
      <c r="B186" s="8" t="s">
        <v>165</v>
      </c>
      <c r="C186" s="9"/>
      <c r="D186" s="11" t="s">
        <v>166</v>
      </c>
      <c r="E186" s="10">
        <f t="shared" ref="E186" si="37">SUM(E187)</f>
        <v>4000</v>
      </c>
      <c r="F186" s="10">
        <f>SUM(F187)</f>
        <v>4000</v>
      </c>
      <c r="G186" s="54">
        <f>SUM(G187)</f>
        <v>0</v>
      </c>
    </row>
    <row r="187" spans="1:7" ht="24.75" customHeight="1" x14ac:dyDescent="0.25">
      <c r="A187" s="93"/>
      <c r="B187" s="27"/>
      <c r="C187" s="9" t="s">
        <v>33</v>
      </c>
      <c r="D187" s="23" t="s">
        <v>34</v>
      </c>
      <c r="E187" s="24">
        <v>4000</v>
      </c>
      <c r="F187" s="24">
        <v>4000</v>
      </c>
      <c r="G187" s="60">
        <v>0</v>
      </c>
    </row>
    <row r="188" spans="1:7" ht="24" customHeight="1" x14ac:dyDescent="0.25">
      <c r="A188" s="93"/>
      <c r="B188" s="8" t="s">
        <v>167</v>
      </c>
      <c r="C188" s="9"/>
      <c r="D188" s="11" t="s">
        <v>168</v>
      </c>
      <c r="E188" s="10">
        <f t="shared" ref="E188" si="38">SUM(E189)</f>
        <v>100000</v>
      </c>
      <c r="F188" s="10">
        <f>SUM(F189)</f>
        <v>100000</v>
      </c>
      <c r="G188" s="54">
        <f>SUM(G189)</f>
        <v>0</v>
      </c>
    </row>
    <row r="189" spans="1:7" ht="26.25" customHeight="1" x14ac:dyDescent="0.25">
      <c r="A189" s="94"/>
      <c r="B189" s="27"/>
      <c r="C189" s="39" t="s">
        <v>33</v>
      </c>
      <c r="D189" s="20" t="s">
        <v>34</v>
      </c>
      <c r="E189" s="21">
        <v>100000</v>
      </c>
      <c r="F189" s="21">
        <v>100000</v>
      </c>
      <c r="G189" s="56">
        <v>0</v>
      </c>
    </row>
    <row r="190" spans="1:7" ht="23.25" customHeight="1" x14ac:dyDescent="0.25">
      <c r="A190" s="69">
        <v>855</v>
      </c>
      <c r="B190" s="5"/>
      <c r="C190" s="31"/>
      <c r="D190" s="6" t="s">
        <v>169</v>
      </c>
      <c r="E190" s="7">
        <f>SUM(E191+E195)</f>
        <v>2060134</v>
      </c>
      <c r="F190" s="7">
        <f>SUM(F191+F195)</f>
        <v>2060134</v>
      </c>
      <c r="G190" s="52">
        <f>SUM(G191+G195)</f>
        <v>0</v>
      </c>
    </row>
    <row r="191" spans="1:7" ht="22.5" customHeight="1" x14ac:dyDescent="0.25">
      <c r="A191" s="70"/>
      <c r="B191" s="25" t="s">
        <v>170</v>
      </c>
      <c r="C191" s="12" t="s">
        <v>4</v>
      </c>
      <c r="D191" s="71" t="s">
        <v>171</v>
      </c>
      <c r="E191" s="10">
        <f>SUM(E192:E194)</f>
        <v>682098</v>
      </c>
      <c r="F191" s="10">
        <f>SUM(F192:F194)</f>
        <v>682098</v>
      </c>
      <c r="G191" s="54">
        <f>SUM(G192:G194)</f>
        <v>0</v>
      </c>
    </row>
    <row r="192" spans="1:7" ht="96.75" customHeight="1" x14ac:dyDescent="0.25">
      <c r="A192" s="70"/>
      <c r="B192" s="97"/>
      <c r="C192" s="9" t="s">
        <v>172</v>
      </c>
      <c r="D192" s="23" t="s">
        <v>243</v>
      </c>
      <c r="E192" s="24">
        <v>0</v>
      </c>
      <c r="F192" s="24">
        <v>0</v>
      </c>
      <c r="G192" s="60">
        <v>0</v>
      </c>
    </row>
    <row r="193" spans="1:7" ht="52.5" customHeight="1" x14ac:dyDescent="0.25">
      <c r="A193" s="70"/>
      <c r="B193" s="97"/>
      <c r="C193" s="9" t="s">
        <v>173</v>
      </c>
      <c r="D193" s="23" t="s">
        <v>236</v>
      </c>
      <c r="E193" s="24">
        <v>80484</v>
      </c>
      <c r="F193" s="24">
        <v>80484</v>
      </c>
      <c r="G193" s="60">
        <v>0</v>
      </c>
    </row>
    <row r="194" spans="1:7" ht="79.5" customHeight="1" x14ac:dyDescent="0.25">
      <c r="A194" s="70"/>
      <c r="B194" s="98"/>
      <c r="C194" s="9" t="s">
        <v>174</v>
      </c>
      <c r="D194" s="23" t="s">
        <v>237</v>
      </c>
      <c r="E194" s="24">
        <v>601614</v>
      </c>
      <c r="F194" s="24">
        <v>601614</v>
      </c>
      <c r="G194" s="60">
        <v>0</v>
      </c>
    </row>
    <row r="195" spans="1:7" ht="38.25" customHeight="1" x14ac:dyDescent="0.25">
      <c r="A195" s="53"/>
      <c r="B195" s="8" t="s">
        <v>175</v>
      </c>
      <c r="C195" s="9"/>
      <c r="D195" s="11" t="s">
        <v>176</v>
      </c>
      <c r="E195" s="10">
        <f>SUM(E196:E201)</f>
        <v>1378036</v>
      </c>
      <c r="F195" s="10">
        <f>SUM(F196:F201)</f>
        <v>1378036</v>
      </c>
      <c r="G195" s="54">
        <f>SUM(G196:G201)</f>
        <v>0</v>
      </c>
    </row>
    <row r="196" spans="1:7" ht="75" x14ac:dyDescent="0.25">
      <c r="A196" s="53"/>
      <c r="B196" s="95"/>
      <c r="C196" s="9" t="s">
        <v>27</v>
      </c>
      <c r="D196" s="23" t="s">
        <v>28</v>
      </c>
      <c r="E196" s="24">
        <v>12000</v>
      </c>
      <c r="F196" s="24">
        <v>12000</v>
      </c>
      <c r="G196" s="60">
        <v>0</v>
      </c>
    </row>
    <row r="197" spans="1:7" ht="26.25" customHeight="1" x14ac:dyDescent="0.25">
      <c r="A197" s="53"/>
      <c r="B197" s="97"/>
      <c r="C197" s="9" t="s">
        <v>33</v>
      </c>
      <c r="D197" s="23" t="s">
        <v>34</v>
      </c>
      <c r="E197" s="24">
        <v>0</v>
      </c>
      <c r="F197" s="24">
        <v>0</v>
      </c>
      <c r="G197" s="60">
        <v>0</v>
      </c>
    </row>
    <row r="198" spans="1:7" ht="54.75" customHeight="1" x14ac:dyDescent="0.25">
      <c r="A198" s="53"/>
      <c r="B198" s="97"/>
      <c r="C198" s="9" t="s">
        <v>199</v>
      </c>
      <c r="D198" s="23" t="s">
        <v>239</v>
      </c>
      <c r="E198" s="24">
        <v>0</v>
      </c>
      <c r="F198" s="24">
        <v>0</v>
      </c>
      <c r="G198" s="60">
        <v>0</v>
      </c>
    </row>
    <row r="199" spans="1:7" ht="96.75" customHeight="1" x14ac:dyDescent="0.25">
      <c r="A199" s="53"/>
      <c r="B199" s="97"/>
      <c r="C199" s="9" t="s">
        <v>172</v>
      </c>
      <c r="D199" s="23" t="s">
        <v>243</v>
      </c>
      <c r="E199" s="24">
        <v>0</v>
      </c>
      <c r="F199" s="24">
        <v>0</v>
      </c>
      <c r="G199" s="60">
        <v>0</v>
      </c>
    </row>
    <row r="200" spans="1:7" ht="52.5" customHeight="1" x14ac:dyDescent="0.25">
      <c r="A200" s="53"/>
      <c r="B200" s="97"/>
      <c r="C200" s="9" t="s">
        <v>173</v>
      </c>
      <c r="D200" s="23" t="s">
        <v>236</v>
      </c>
      <c r="E200" s="24">
        <v>85907</v>
      </c>
      <c r="F200" s="24">
        <v>85907</v>
      </c>
      <c r="G200" s="60">
        <v>0</v>
      </c>
    </row>
    <row r="201" spans="1:7" ht="81" customHeight="1" x14ac:dyDescent="0.25">
      <c r="A201" s="53"/>
      <c r="B201" s="98"/>
      <c r="C201" s="39" t="s">
        <v>174</v>
      </c>
      <c r="D201" s="23" t="s">
        <v>237</v>
      </c>
      <c r="E201" s="21">
        <v>1280129</v>
      </c>
      <c r="F201" s="21">
        <v>1280129</v>
      </c>
      <c r="G201" s="56">
        <v>0</v>
      </c>
    </row>
    <row r="202" spans="1:7" ht="36.75" customHeight="1" x14ac:dyDescent="0.25">
      <c r="A202" s="51" t="s">
        <v>177</v>
      </c>
      <c r="B202" s="5"/>
      <c r="C202" s="5"/>
      <c r="D202" s="6" t="s">
        <v>178</v>
      </c>
      <c r="E202" s="7">
        <f t="shared" ref="E202" si="39">SUM(E203)</f>
        <v>92000</v>
      </c>
      <c r="F202" s="7">
        <f>SUM(F203)</f>
        <v>92000</v>
      </c>
      <c r="G202" s="52">
        <f>SUM(G203)</f>
        <v>0</v>
      </c>
    </row>
    <row r="203" spans="1:7" ht="51" customHeight="1" x14ac:dyDescent="0.25">
      <c r="A203" s="72"/>
      <c r="B203" s="8" t="s">
        <v>179</v>
      </c>
      <c r="C203" s="8" t="s">
        <v>4</v>
      </c>
      <c r="D203" s="11" t="s">
        <v>180</v>
      </c>
      <c r="E203" s="10">
        <f t="shared" ref="E203" si="40">SUM(E204)</f>
        <v>92000</v>
      </c>
      <c r="F203" s="10">
        <f>SUM(F204)</f>
        <v>92000</v>
      </c>
      <c r="G203" s="54">
        <f>SUM(G204)</f>
        <v>0</v>
      </c>
    </row>
    <row r="204" spans="1:7" ht="26.25" customHeight="1" x14ac:dyDescent="0.25">
      <c r="A204" s="73"/>
      <c r="B204" s="42"/>
      <c r="C204" s="39" t="s">
        <v>73</v>
      </c>
      <c r="D204" s="20" t="s">
        <v>74</v>
      </c>
      <c r="E204" s="21">
        <v>92000</v>
      </c>
      <c r="F204" s="21">
        <v>92000</v>
      </c>
      <c r="G204" s="56">
        <v>0</v>
      </c>
    </row>
    <row r="205" spans="1:7" ht="36.75" customHeight="1" x14ac:dyDescent="0.25">
      <c r="A205" s="74">
        <v>921</v>
      </c>
      <c r="B205" s="5"/>
      <c r="C205" s="31"/>
      <c r="D205" s="6" t="s">
        <v>181</v>
      </c>
      <c r="E205" s="7">
        <f t="shared" ref="E205:G209" si="41">SUM(E206)</f>
        <v>20000</v>
      </c>
      <c r="F205" s="7">
        <f>SUM(F206)</f>
        <v>20000</v>
      </c>
      <c r="G205" s="52">
        <f>SUM(G206)</f>
        <v>0</v>
      </c>
    </row>
    <row r="206" spans="1:7" ht="24.75" customHeight="1" x14ac:dyDescent="0.25">
      <c r="A206" s="75"/>
      <c r="B206" s="8" t="s">
        <v>182</v>
      </c>
      <c r="C206" s="8" t="s">
        <v>4</v>
      </c>
      <c r="D206" s="11" t="s">
        <v>64</v>
      </c>
      <c r="E206" s="10">
        <f t="shared" si="41"/>
        <v>20000</v>
      </c>
      <c r="F206" s="10">
        <f t="shared" si="41"/>
        <v>20000</v>
      </c>
      <c r="G206" s="54">
        <f t="shared" si="41"/>
        <v>0</v>
      </c>
    </row>
    <row r="207" spans="1:7" ht="60.75" customHeight="1" x14ac:dyDescent="0.25">
      <c r="A207" s="75"/>
      <c r="B207" s="8"/>
      <c r="C207" s="9" t="s">
        <v>21</v>
      </c>
      <c r="D207" s="23" t="s">
        <v>22</v>
      </c>
      <c r="E207" s="24">
        <v>20000</v>
      </c>
      <c r="F207" s="24">
        <v>20000</v>
      </c>
      <c r="G207" s="60">
        <v>0</v>
      </c>
    </row>
    <row r="208" spans="1:7" ht="29.25" customHeight="1" x14ac:dyDescent="0.25">
      <c r="A208" s="74">
        <v>926</v>
      </c>
      <c r="B208" s="5"/>
      <c r="C208" s="31"/>
      <c r="D208" s="6" t="s">
        <v>221</v>
      </c>
      <c r="E208" s="7">
        <f t="shared" si="41"/>
        <v>1078942</v>
      </c>
      <c r="F208" s="7">
        <f>SUM(F209)</f>
        <v>0</v>
      </c>
      <c r="G208" s="52">
        <f>SUM(G209)</f>
        <v>1078942</v>
      </c>
    </row>
    <row r="209" spans="1:7" ht="24" customHeight="1" x14ac:dyDescent="0.25">
      <c r="A209" s="75"/>
      <c r="B209" s="8" t="s">
        <v>220</v>
      </c>
      <c r="C209" s="8" t="s">
        <v>4</v>
      </c>
      <c r="D209" s="11" t="s">
        <v>222</v>
      </c>
      <c r="E209" s="10">
        <f t="shared" si="41"/>
        <v>1078942</v>
      </c>
      <c r="F209" s="10">
        <f t="shared" si="41"/>
        <v>0</v>
      </c>
      <c r="G209" s="54">
        <f t="shared" si="41"/>
        <v>1078942</v>
      </c>
    </row>
    <row r="210" spans="1:7" ht="56.25" customHeight="1" thickBot="1" x14ac:dyDescent="0.3">
      <c r="A210" s="76"/>
      <c r="B210" s="77"/>
      <c r="C210" s="78" t="s">
        <v>196</v>
      </c>
      <c r="D210" s="79" t="s">
        <v>228</v>
      </c>
      <c r="E210" s="80">
        <v>1078942</v>
      </c>
      <c r="F210" s="80">
        <v>0</v>
      </c>
      <c r="G210" s="81">
        <v>1078942</v>
      </c>
    </row>
    <row r="211" spans="1:7" x14ac:dyDescent="0.25">
      <c r="B211" s="4"/>
      <c r="C211" s="13"/>
      <c r="D211" s="4"/>
      <c r="E211" s="4"/>
      <c r="F211" s="4"/>
      <c r="G211" s="4"/>
    </row>
    <row r="212" spans="1:7" x14ac:dyDescent="0.25">
      <c r="B212" s="1"/>
      <c r="C212" s="4"/>
      <c r="D212" s="1"/>
      <c r="E212" s="1"/>
      <c r="F212" s="1"/>
      <c r="G212" s="1"/>
    </row>
    <row r="213" spans="1:7" x14ac:dyDescent="0.25">
      <c r="C213" s="1"/>
    </row>
  </sheetData>
  <mergeCells count="38">
    <mergeCell ref="B196:B201"/>
    <mergeCell ref="B91:B92"/>
    <mergeCell ref="B107:B108"/>
    <mergeCell ref="B109:B110"/>
    <mergeCell ref="B111:B112"/>
    <mergeCell ref="B163:B164"/>
    <mergeCell ref="B170:B175"/>
    <mergeCell ref="B180:B185"/>
    <mergeCell ref="B127:B129"/>
    <mergeCell ref="B132:B137"/>
    <mergeCell ref="B141:B143"/>
    <mergeCell ref="B149:B152"/>
    <mergeCell ref="B98:B102"/>
    <mergeCell ref="B104:B105"/>
    <mergeCell ref="B121:B125"/>
    <mergeCell ref="B192:B194"/>
    <mergeCell ref="E2:G2"/>
    <mergeCell ref="E3:G3"/>
    <mergeCell ref="E4:G4"/>
    <mergeCell ref="E1:G1"/>
    <mergeCell ref="A6:A7"/>
    <mergeCell ref="B6:B7"/>
    <mergeCell ref="C6:C7"/>
    <mergeCell ref="D6:D7"/>
    <mergeCell ref="F6:G6"/>
    <mergeCell ref="A1:D1"/>
    <mergeCell ref="A2:D2"/>
    <mergeCell ref="A4:D4"/>
    <mergeCell ref="B36:B37"/>
    <mergeCell ref="B68:B69"/>
    <mergeCell ref="B88:B89"/>
    <mergeCell ref="B53:B54"/>
    <mergeCell ref="B71:B73"/>
    <mergeCell ref="A179:A189"/>
    <mergeCell ref="B158:B159"/>
    <mergeCell ref="A148:A158"/>
    <mergeCell ref="B63:B65"/>
    <mergeCell ref="B42:B48"/>
  </mergeCells>
  <pageMargins left="0.70866141732283472" right="0.70866141732283472" top="0.98425196850393704" bottom="0.70866141732283472" header="0" footer="0"/>
  <pageSetup paperSize="9" scale="71" fitToHeight="10" orientation="portrait" r:id="rId1"/>
  <rowBreaks count="6" manualBreakCount="6">
    <brk id="48" max="7" man="1"/>
    <brk id="99" max="7" man="1"/>
    <brk id="136" max="7" man="1"/>
    <brk id="159" max="7" man="1"/>
    <brk id="188" max="7" man="1"/>
    <brk id="1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Starostwo Powiatowe w Braniewie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 w Braniewie</dc:creator>
  <cp:lastModifiedBy>almorawska</cp:lastModifiedBy>
  <cp:lastPrinted>2022-12-21T06:31:33Z</cp:lastPrinted>
  <dcterms:created xsi:type="dcterms:W3CDTF">2021-11-05T13:27:45Z</dcterms:created>
  <dcterms:modified xsi:type="dcterms:W3CDTF">2022-12-21T06:31:37Z</dcterms:modified>
</cp:coreProperties>
</file>