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almorawska\Desktop\budzet 2024\"/>
    </mc:Choice>
  </mc:AlternateContent>
  <xr:revisionPtr revIDLastSave="0" documentId="13_ncr:1_{EF71D827-3807-421F-A3BA-0743B48596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Print_Area" localSheetId="0">Arkusz1!$A$1:$G$228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4" i="1" l="1"/>
  <c r="F224" i="1"/>
  <c r="G224" i="1"/>
  <c r="E222" i="1"/>
  <c r="F222" i="1"/>
  <c r="G222" i="1"/>
  <c r="E218" i="1"/>
  <c r="F218" i="1"/>
  <c r="G218" i="1"/>
  <c r="E204" i="1"/>
  <c r="F204" i="1"/>
  <c r="G204" i="1"/>
  <c r="G170" i="1"/>
  <c r="F170" i="1"/>
  <c r="E170" i="1"/>
  <c r="E137" i="1"/>
  <c r="F137" i="1"/>
  <c r="G137" i="1"/>
  <c r="E147" i="1"/>
  <c r="F147" i="1"/>
  <c r="G147" i="1"/>
  <c r="E145" i="1"/>
  <c r="F145" i="1"/>
  <c r="G145" i="1"/>
  <c r="E125" i="1"/>
  <c r="F125" i="1"/>
  <c r="G125" i="1"/>
  <c r="E74" i="1"/>
  <c r="F74" i="1"/>
  <c r="G74" i="1"/>
  <c r="E63" i="1"/>
  <c r="F63" i="1"/>
  <c r="G63" i="1"/>
  <c r="F221" i="1" l="1"/>
  <c r="E221" i="1"/>
  <c r="G221" i="1"/>
  <c r="G189" i="1"/>
  <c r="G116" i="1"/>
  <c r="G114" i="1"/>
  <c r="G112" i="1"/>
  <c r="G108" i="1"/>
  <c r="G99" i="1"/>
  <c r="G92" i="1"/>
  <c r="G71" i="1"/>
  <c r="G61" i="1"/>
  <c r="G58" i="1"/>
  <c r="G56" i="1"/>
  <c r="G15" i="1"/>
  <c r="E17" i="1"/>
  <c r="F17" i="1"/>
  <c r="G17" i="1"/>
  <c r="F23" i="1" l="1"/>
  <c r="E21" i="1"/>
  <c r="F21" i="1"/>
  <c r="G21" i="1"/>
  <c r="E40" i="1"/>
  <c r="F40" i="1"/>
  <c r="G40" i="1"/>
  <c r="E23" i="1"/>
  <c r="G23" i="1"/>
  <c r="G227" i="1"/>
  <c r="G226" i="1" s="1"/>
  <c r="F227" i="1"/>
  <c r="F226" i="1" s="1"/>
  <c r="E227" i="1"/>
  <c r="E226" i="1" s="1"/>
  <c r="G217" i="1"/>
  <c r="G209" i="1"/>
  <c r="G201" i="1"/>
  <c r="G199" i="1"/>
  <c r="G192" i="1"/>
  <c r="G181" i="1"/>
  <c r="G179" i="1"/>
  <c r="G177" i="1"/>
  <c r="G165" i="1"/>
  <c r="G163" i="1"/>
  <c r="G150" i="1"/>
  <c r="E132" i="1"/>
  <c r="F132" i="1"/>
  <c r="G132" i="1"/>
  <c r="G120" i="1"/>
  <c r="E118" i="1"/>
  <c r="F118" i="1"/>
  <c r="G118" i="1"/>
  <c r="G102" i="1"/>
  <c r="G101" i="1" s="1"/>
  <c r="G98" i="1"/>
  <c r="G89" i="1"/>
  <c r="E95" i="1"/>
  <c r="F95" i="1"/>
  <c r="G95" i="1"/>
  <c r="G203" i="1" l="1"/>
  <c r="G191" i="1"/>
  <c r="E53" i="1"/>
  <c r="F53" i="1"/>
  <c r="G53" i="1"/>
  <c r="G167" i="1"/>
  <c r="F167" i="1"/>
  <c r="E167" i="1"/>
  <c r="G86" i="1" l="1"/>
  <c r="F86" i="1"/>
  <c r="E86" i="1"/>
  <c r="E89" i="1"/>
  <c r="F89" i="1"/>
  <c r="G84" i="1"/>
  <c r="F84" i="1"/>
  <c r="E84" i="1"/>
  <c r="G50" i="1"/>
  <c r="F51" i="1"/>
  <c r="E51" i="1"/>
  <c r="G14" i="1"/>
  <c r="F15" i="1"/>
  <c r="E15" i="1"/>
  <c r="G12" i="1"/>
  <c r="F12" i="1"/>
  <c r="E12" i="1"/>
  <c r="G10" i="1"/>
  <c r="F10" i="1"/>
  <c r="E10" i="1"/>
  <c r="F83" i="1" l="1"/>
  <c r="E83" i="1"/>
  <c r="G83" i="1"/>
  <c r="G9" i="1"/>
  <c r="E9" i="1"/>
  <c r="F9" i="1"/>
  <c r="G60" i="1"/>
  <c r="G173" i="1"/>
  <c r="G172" i="1" s="1"/>
  <c r="F173" i="1"/>
  <c r="E173" i="1"/>
  <c r="G154" i="1"/>
  <c r="G123" i="1"/>
  <c r="G122" i="1" s="1"/>
  <c r="F123" i="1"/>
  <c r="E123" i="1"/>
  <c r="F114" i="1" l="1"/>
  <c r="E114" i="1"/>
  <c r="G91" i="1"/>
  <c r="F209" i="1" l="1"/>
  <c r="F201" i="1"/>
  <c r="F199" i="1"/>
  <c r="F192" i="1"/>
  <c r="F181" i="1"/>
  <c r="F179" i="1"/>
  <c r="F177" i="1"/>
  <c r="F158" i="1"/>
  <c r="F150" i="1"/>
  <c r="F122" i="1" s="1"/>
  <c r="F108" i="1"/>
  <c r="F102" i="1"/>
  <c r="E217" i="1"/>
  <c r="F217" i="1"/>
  <c r="E209" i="1"/>
  <c r="E201" i="1"/>
  <c r="E199" i="1"/>
  <c r="E192" i="1"/>
  <c r="F189" i="1"/>
  <c r="E189" i="1"/>
  <c r="E181" i="1"/>
  <c r="E179" i="1"/>
  <c r="E177" i="1"/>
  <c r="E165" i="1"/>
  <c r="E163" i="1"/>
  <c r="G158" i="1"/>
  <c r="G157" i="1" s="1"/>
  <c r="E158" i="1"/>
  <c r="E155" i="1"/>
  <c r="E154" i="1" s="1"/>
  <c r="E150" i="1"/>
  <c r="E122" i="1" s="1"/>
  <c r="E120" i="1"/>
  <c r="E116" i="1"/>
  <c r="E112" i="1"/>
  <c r="E108" i="1"/>
  <c r="E102" i="1"/>
  <c r="E99" i="1"/>
  <c r="E98" i="1" s="1"/>
  <c r="E92" i="1"/>
  <c r="E91" i="1" s="1"/>
  <c r="E71" i="1"/>
  <c r="F61" i="1"/>
  <c r="E61" i="1"/>
  <c r="F43" i="1"/>
  <c r="F42" i="1" s="1"/>
  <c r="F58" i="1"/>
  <c r="E58" i="1"/>
  <c r="F56" i="1"/>
  <c r="E56" i="1"/>
  <c r="G37" i="1"/>
  <c r="G20" i="1" s="1"/>
  <c r="F37" i="1"/>
  <c r="F20" i="1" s="1"/>
  <c r="E37" i="1"/>
  <c r="E20" i="1" s="1"/>
  <c r="F14" i="1"/>
  <c r="E14" i="1"/>
  <c r="E43" i="1"/>
  <c r="E42" i="1" s="1"/>
  <c r="F165" i="1"/>
  <c r="F163" i="1"/>
  <c r="F155" i="1"/>
  <c r="F154" i="1" s="1"/>
  <c r="F120" i="1"/>
  <c r="G111" i="1"/>
  <c r="F116" i="1"/>
  <c r="F112" i="1"/>
  <c r="F99" i="1"/>
  <c r="F98" i="1" s="1"/>
  <c r="F92" i="1"/>
  <c r="F91" i="1" s="1"/>
  <c r="F71" i="1"/>
  <c r="G43" i="1"/>
  <c r="G42" i="1" s="1"/>
  <c r="E157" i="1" l="1"/>
  <c r="F157" i="1"/>
  <c r="G8" i="1"/>
  <c r="E50" i="1"/>
  <c r="F50" i="1"/>
  <c r="E60" i="1"/>
  <c r="F60" i="1"/>
  <c r="F111" i="1"/>
  <c r="E111" i="1"/>
  <c r="E101" i="1"/>
  <c r="F101" i="1"/>
  <c r="F172" i="1"/>
  <c r="F191" i="1"/>
  <c r="F203" i="1"/>
  <c r="E203" i="1"/>
  <c r="E191" i="1"/>
  <c r="E172" i="1"/>
  <c r="E8" i="1" l="1"/>
  <c r="F8" i="1"/>
</calcChain>
</file>

<file path=xl/sharedStrings.xml><?xml version="1.0" encoding="utf-8"?>
<sst xmlns="http://schemas.openxmlformats.org/spreadsheetml/2006/main" count="475" uniqueCount="263">
  <si>
    <t>Dział</t>
  </si>
  <si>
    <t>Rozdz</t>
  </si>
  <si>
    <t>Par</t>
  </si>
  <si>
    <t>WYSZCZEGÓLNIENIE</t>
  </si>
  <si>
    <t xml:space="preserve">    </t>
  </si>
  <si>
    <t>010</t>
  </si>
  <si>
    <t xml:space="preserve">ROLNICTWO I ŁOWIECTWO  </t>
  </si>
  <si>
    <t>01005</t>
  </si>
  <si>
    <t xml:space="preserve">PRACE GEODEZYJNO-URZĄDZENIOWE NA POTRZEBY ROLNICTWA  </t>
  </si>
  <si>
    <t>2110</t>
  </si>
  <si>
    <t>Dotacje celowe otrzymane z budżetu państwa na zadania bieżące z zakresu administracji rządowej oraz inne zadania zlecone ustawami realizowane przez powiat</t>
  </si>
  <si>
    <t>020</t>
  </si>
  <si>
    <t xml:space="preserve">LEŚNICTWO  </t>
  </si>
  <si>
    <t>02001</t>
  </si>
  <si>
    <t xml:space="preserve">GOSPODARKA LEŚNA  </t>
  </si>
  <si>
    <t>2460</t>
  </si>
  <si>
    <t>Środki otrzymane od pozostałych jednostek zaliczanych do sektora finansów publicznych na realizację zadań bieżących jednostek zaliczanych do sektora finansów publicznych</t>
  </si>
  <si>
    <t>600</t>
  </si>
  <si>
    <t xml:space="preserve">TRANSPORT I ŁĄCZNOŚĆ  </t>
  </si>
  <si>
    <t>60004</t>
  </si>
  <si>
    <t xml:space="preserve">LOKALNY TRANSPORT ZBIOROWY  </t>
  </si>
  <si>
    <t>2710</t>
  </si>
  <si>
    <t>Dotacja celowa otrzymana z tytułu pomocy finansowej udzialanej między jednostkami samorządu terytorialnego na dofinansowanie własnych zadań bieżących</t>
  </si>
  <si>
    <t>60014</t>
  </si>
  <si>
    <t xml:space="preserve">DROGI PUBLICZNE POWIATOWE  </t>
  </si>
  <si>
    <t>0640</t>
  </si>
  <si>
    <t xml:space="preserve">Wpływy z tytułu koszów egzekucyjnych, opłaty komorniczej i kosztów upomnień  </t>
  </si>
  <si>
    <t>0750</t>
  </si>
  <si>
    <t>Wpływy z  najmu i dzierżawy składników majątkowych Skarbu Państwa, jednostek samorządu terytorialnego lub innych  jednostek zaliczanych do sektora finansów publicznych oraz innych umów  o podobnym charakterze</t>
  </si>
  <si>
    <t>0920</t>
  </si>
  <si>
    <t xml:space="preserve">Wpływy z pozostałych odsetek  </t>
  </si>
  <si>
    <t>0950</t>
  </si>
  <si>
    <t xml:space="preserve">Wpływy z tytułu kar i odszkodowań wynikających z umów  </t>
  </si>
  <si>
    <t>0970</t>
  </si>
  <si>
    <t xml:space="preserve">Wpływy z różnych dochodów  </t>
  </si>
  <si>
    <t>0870</t>
  </si>
  <si>
    <t xml:space="preserve">Wpływy ze sprzedaży składników majątkowych  </t>
  </si>
  <si>
    <t>6290</t>
  </si>
  <si>
    <t>Środki na dofinansowanie własnych inwestycji gmin (związków gmin), powiatów (związków powiatów), samorządów województw, pozyskane z innych źródeł</t>
  </si>
  <si>
    <t>6300</t>
  </si>
  <si>
    <t>60018</t>
  </si>
  <si>
    <t xml:space="preserve">DZIAŁALNOŚĆ RZĄDOWEGO FUNDUSZU ROZWOJU DRÓG  </t>
  </si>
  <si>
    <t>2170</t>
  </si>
  <si>
    <t xml:space="preserve">Środki otrzymane z państwowych funduszy celowych na realizację zadań bieżących jednostek sektora finansów publicznych </t>
  </si>
  <si>
    <t>6350</t>
  </si>
  <si>
    <t xml:space="preserve">Środki z państwowych funduszy celowych na finansowanie lub dofinansowanie kosztów realizacji inwestycji i zakupów inwestycyjnych jednostek sektora finansów publicznych </t>
  </si>
  <si>
    <t>700</t>
  </si>
  <si>
    <t xml:space="preserve">GOSPODARKA MIESZKANIOWA  </t>
  </si>
  <si>
    <t>70005</t>
  </si>
  <si>
    <t xml:space="preserve">GOSPODARKA GRUNTAMI I NIERUCHOMOŚCIAMI  </t>
  </si>
  <si>
    <t>0470</t>
  </si>
  <si>
    <t xml:space="preserve">Wpływy z opłat za trwały zarząd, użytkowanie i służebności  </t>
  </si>
  <si>
    <t>0550</t>
  </si>
  <si>
    <t xml:space="preserve">Wpływy z opłat z tytułu użytkowania wieczystego nieruchomości  </t>
  </si>
  <si>
    <t>2360</t>
  </si>
  <si>
    <t>Dochody jednostek samorządu terytorialnego związane z realizacją zadań z zakresu administracji rządowej oraz innych zadań zleconych ustawami</t>
  </si>
  <si>
    <t>0770</t>
  </si>
  <si>
    <t xml:space="preserve">Wpłaty z tytułu odpłatnego nabycia prawa własności oraz prawa użytkowania wieczystego nieruchomości </t>
  </si>
  <si>
    <t>710</t>
  </si>
  <si>
    <t xml:space="preserve">DZIAŁALNOŚĆ USŁUGOWA  </t>
  </si>
  <si>
    <t>71012</t>
  </si>
  <si>
    <t xml:space="preserve">ZADANIA  Z ZAKRESU GEODEZJI I KARTOGRAFII  </t>
  </si>
  <si>
    <t>71015</t>
  </si>
  <si>
    <t xml:space="preserve">NADZÓR BUDOWLANY  </t>
  </si>
  <si>
    <t>71095</t>
  </si>
  <si>
    <t xml:space="preserve">POZOSTAŁA DZIAŁALNOŚĆ  </t>
  </si>
  <si>
    <t>0830</t>
  </si>
  <si>
    <t xml:space="preserve">Wpływy z usług  </t>
  </si>
  <si>
    <t>750</t>
  </si>
  <si>
    <t xml:space="preserve">ADMINISTRACJA PUBLICZNA  </t>
  </si>
  <si>
    <t>75011</t>
  </si>
  <si>
    <t xml:space="preserve">URZĘDY WOJEWÓDZKIE  </t>
  </si>
  <si>
    <t>75020</t>
  </si>
  <si>
    <t xml:space="preserve">STAROSTWA POWIATOWE  </t>
  </si>
  <si>
    <t>0690</t>
  </si>
  <si>
    <t xml:space="preserve">Wpływy z różnych opłat  </t>
  </si>
  <si>
    <t>75045</t>
  </si>
  <si>
    <t xml:space="preserve">KWALIFIKACJA WOJSKOWA  </t>
  </si>
  <si>
    <t>2120</t>
  </si>
  <si>
    <t>Dotacje celowe otrzymane z budżetu państwa na zadania bieżące realizowane przez powiat na podstawie porozumień z organami administracji rządowej</t>
  </si>
  <si>
    <t>752</t>
  </si>
  <si>
    <t xml:space="preserve">OBRONA NARODOWA  </t>
  </si>
  <si>
    <t>75295</t>
  </si>
  <si>
    <t>754</t>
  </si>
  <si>
    <t xml:space="preserve">BEZPIECZEŃSTWO PUBLICZNE I OCHRONA PRZECIWPOŻAROWA  </t>
  </si>
  <si>
    <t>75411</t>
  </si>
  <si>
    <t xml:space="preserve">KOMENDY POWIATOWE PAŃSTWOWEJ STRAŻY POŻARNEJ  </t>
  </si>
  <si>
    <t>755</t>
  </si>
  <si>
    <t xml:space="preserve">WYMIAR SPRAWIEDLIWOŚCI  </t>
  </si>
  <si>
    <t>75515</t>
  </si>
  <si>
    <t xml:space="preserve">NIEODPŁATNA  POMOC  PRAWNA  </t>
  </si>
  <si>
    <t>756</t>
  </si>
  <si>
    <t xml:space="preserve">DOCHODY OD OSÓB PRAWNYCH, OD OSÓB FIZYCZNYCH I OD INNYCH  JEDNOSTEK NIEPOSIADAJĄCYCH OSOBOWOŚCI PRAWNEJ ORAZ WYDATKI ZWIĄZANE Z ICH POBOREM </t>
  </si>
  <si>
    <t>75618</t>
  </si>
  <si>
    <t xml:space="preserve">WPŁYWY Z INNYCH OPŁAT STANOWIĄCYCH DOCHODY JEDNOSTEK SAMORZĄDU TERYTORIALNEGO NA PODSTAWIE USTAW </t>
  </si>
  <si>
    <t>0420</t>
  </si>
  <si>
    <t xml:space="preserve">Wpływy z opłaty komunikacyjnej  </t>
  </si>
  <si>
    <t>0490</t>
  </si>
  <si>
    <t>Wpływy z innych lokalnych opłat pobieranych przez jednostki samorządu terytorialnego na podstawie odrębnych ustaw</t>
  </si>
  <si>
    <t>0570</t>
  </si>
  <si>
    <t xml:space="preserve">Wpływy  z tytułu grzywien ,mandatów i innych kar pieniężnych od osób  fizycznych  </t>
  </si>
  <si>
    <t>0620</t>
  </si>
  <si>
    <t xml:space="preserve">Wpływy z opłat za zezwolenia, akredytacje oraz opłaty ewidencyjne, w tym opłaty za częstotliwości  </t>
  </si>
  <si>
    <t>0650</t>
  </si>
  <si>
    <t>75622</t>
  </si>
  <si>
    <t xml:space="preserve">UDZIAŁY POWIATÓW W PODATKACH STANOWIĄCYCH DOCHÓD BUDŻETU PAŃSTWA </t>
  </si>
  <si>
    <t>0010</t>
  </si>
  <si>
    <t xml:space="preserve">Wpływy z podatku dochodowego od osób fizycznych  </t>
  </si>
  <si>
    <t>0020</t>
  </si>
  <si>
    <t xml:space="preserve">Wpływy z podatku dochodowego od osób prawnych  </t>
  </si>
  <si>
    <t>758</t>
  </si>
  <si>
    <t xml:space="preserve">RÓŻNE ROZLICZENIA  </t>
  </si>
  <si>
    <t>75801</t>
  </si>
  <si>
    <t xml:space="preserve">CZĘŚĆ OŚWIATOWA SUBWENCJI OGÓLNEJ DLA JEDNOSTEK SAMORZĄDU TERYTORIALNEGO </t>
  </si>
  <si>
    <t>2920</t>
  </si>
  <si>
    <t xml:space="preserve">Subwencje ogólne z budżetu państwa  </t>
  </si>
  <si>
    <t>75803</t>
  </si>
  <si>
    <t xml:space="preserve">CZĘŚĆ WYRÓWNAWCZA SUBWENCJI OGÓLNEJ DLA POWIATÓW  </t>
  </si>
  <si>
    <t>75832</t>
  </si>
  <si>
    <t xml:space="preserve">CZĘŚĆ RÓWNOWAŻĄCA SUBWENCJI OGÓLNEJ DLA POWIATÓW  </t>
  </si>
  <si>
    <t>801</t>
  </si>
  <si>
    <t xml:space="preserve">OŚWIATA I WYCHOWANIE  </t>
  </si>
  <si>
    <t>80115</t>
  </si>
  <si>
    <t xml:space="preserve">TECHNIKA  </t>
  </si>
  <si>
    <t>0610</t>
  </si>
  <si>
    <t xml:space="preserve">Wpływy z opłat egzaminacyjnych oraz opłat za wydanie świadectw, dyplomów, zaświadczeń, certyfikatów i ich duplikatów </t>
  </si>
  <si>
    <t>80117</t>
  </si>
  <si>
    <t xml:space="preserve">BRANŻOWE SZKOŁY I  I II STOPNIA  </t>
  </si>
  <si>
    <t>80120</t>
  </si>
  <si>
    <t xml:space="preserve">LICEA OGÓLNOKSZTAŁCĄCE  </t>
  </si>
  <si>
    <t>80153</t>
  </si>
  <si>
    <t>80195</t>
  </si>
  <si>
    <t>2057</t>
  </si>
  <si>
    <t>2059</t>
  </si>
  <si>
    <t>851</t>
  </si>
  <si>
    <t xml:space="preserve">OCHRONA ZDROWIA  </t>
  </si>
  <si>
    <t>85156</t>
  </si>
  <si>
    <t xml:space="preserve">SKŁADKI NA UBEZPIECZENIE ZDROWOTNE, ORAZ ŚWIADCZENIA DLA OSÓB NIEOBJĘTYCH OBOWIĄZKIEM UBEZPIECZENIA  ZDROWOTNEGO </t>
  </si>
  <si>
    <t>852</t>
  </si>
  <si>
    <t xml:space="preserve">POMOC SPOŁECZNA  </t>
  </si>
  <si>
    <t>85202</t>
  </si>
  <si>
    <t xml:space="preserve">DOMY POMOCY SPOŁECZNEJ  </t>
  </si>
  <si>
    <t>2130</t>
  </si>
  <si>
    <t xml:space="preserve">Dotacje celowe otrzymane z budżetu państwa na realizację bieżących zadań własnych powiatu </t>
  </si>
  <si>
    <t>85203</t>
  </si>
  <si>
    <t xml:space="preserve">OŚRODKI WSPARCIA  </t>
  </si>
  <si>
    <t>85205</t>
  </si>
  <si>
    <t xml:space="preserve">ZADANIA W ZAKRESIE PRZECIWDZIAŁANIA PRZEMOCY W RODZINIE  </t>
  </si>
  <si>
    <t>85218</t>
  </si>
  <si>
    <t xml:space="preserve">POWIATOWE CENTRA POMOCY RODZINIE  </t>
  </si>
  <si>
    <t>853</t>
  </si>
  <si>
    <t xml:space="preserve">POZOSTAŁE ZADANIA W ZAKRESIE POLITYKI SPOŁECZNEJ  </t>
  </si>
  <si>
    <t>85321</t>
  </si>
  <si>
    <t xml:space="preserve">ZESPOŁY DO SPRAW ORZEKANIA O NIEPEŁNOSPRAWNOŚCI  </t>
  </si>
  <si>
    <t>85322</t>
  </si>
  <si>
    <t xml:space="preserve">FUNDUSZ PRACY  </t>
  </si>
  <si>
    <t>2690</t>
  </si>
  <si>
    <t>Środki z Funduszu Pracy otrzymane przez powiat z przeznaczeniem na finansowanie kosztów wynagrodzenia i składek na ubezpieczenia społeczne pracowników urzędu pracy</t>
  </si>
  <si>
    <t>85324</t>
  </si>
  <si>
    <t xml:space="preserve">PAŃSTWOWY FUNDUSZ REHABILITACJI OSÓB NIEPEŁNOSPRAWNYCH  </t>
  </si>
  <si>
    <t>85333</t>
  </si>
  <si>
    <t xml:space="preserve">POWIATOWE URZĘDY PRACY  </t>
  </si>
  <si>
    <t>0630</t>
  </si>
  <si>
    <t xml:space="preserve">Wpływy z tytułu opłat i kosztów sądowych oraz innych opłat uiszczonych na rzecz Skarbu Państwa z tytułu postępowania sądowego i prokuratorskiego </t>
  </si>
  <si>
    <t>85395</t>
  </si>
  <si>
    <t>854</t>
  </si>
  <si>
    <t xml:space="preserve">EDUKACYJNA OPIEKA WYCHOWAWCZA  </t>
  </si>
  <si>
    <t>85403</t>
  </si>
  <si>
    <t xml:space="preserve">SPECJALNE OŚRODKI SZKOLNO-WYCHOWAWCZE  </t>
  </si>
  <si>
    <t>85406</t>
  </si>
  <si>
    <t xml:space="preserve">PORADNIE PSYCHOLOGICZNO-PEDAGOGICZNE, W TYM PORADNIE SPECJALISTYCZNE </t>
  </si>
  <si>
    <t>85410</t>
  </si>
  <si>
    <t xml:space="preserve">INTERNATY I BURSY SZKOLNE  </t>
  </si>
  <si>
    <t xml:space="preserve">RODZINA  </t>
  </si>
  <si>
    <t>85508</t>
  </si>
  <si>
    <t xml:space="preserve">RODZINY ZASTĘPCZE  </t>
  </si>
  <si>
    <t>2160</t>
  </si>
  <si>
    <t>Dotacje celowe otrzymane z budżetu państwa na zadania bieżące z zakresu administracji rządowej zlecowe powiatom, związane z realizacją dodatku wychowawczego oraz dodatku do zryczałtowanej kwoty stanowiących pomoc państwa w wychowywaniu dzieci</t>
  </si>
  <si>
    <t>2320</t>
  </si>
  <si>
    <t>Dotacje celowe otrzymane z powiatu na zadania bieżące realizowane na podstawie porozumień (umów) między jednostkami samorządu terytorialnego</t>
  </si>
  <si>
    <t>2900</t>
  </si>
  <si>
    <t>Wpływy z wpłat gmin i powiatów na rzecz innych jednostek samorządu terytorialnego oraz związków gmin lub związków powiatów na dofinansowanie zadań bieżących</t>
  </si>
  <si>
    <t>85510</t>
  </si>
  <si>
    <t xml:space="preserve">DZIAŁALNOŚĆ PLACÓWEK OPIEKUŃCZO-WYCHOWAWCZYCH  </t>
  </si>
  <si>
    <t>900</t>
  </si>
  <si>
    <t xml:space="preserve">GOSPODARKA KOMUNALNA I OCHRONA ŚRODOWISKA  </t>
  </si>
  <si>
    <t>90019</t>
  </si>
  <si>
    <t xml:space="preserve">WPŁYWY I WYDATKI ZWIĄZANE Z GROMADZENIEM ŚRODKÓW Z OPŁAT I KAR ZA KORZYSTANIE ZE ŚRODOWISKA </t>
  </si>
  <si>
    <t xml:space="preserve">KULTURA I OCHRONA DZIEDZICTWA NARODOWEGO  </t>
  </si>
  <si>
    <t>92195</t>
  </si>
  <si>
    <t>Plan</t>
  </si>
  <si>
    <t>z tego</t>
  </si>
  <si>
    <t>bieżące</t>
  </si>
  <si>
    <t>majątkowe</t>
  </si>
  <si>
    <t>ZAPEWNIENIE UCZNIOM PRAWA DO BEZPŁATNEGO DOSTĘPU DO PODRĘCZNIKÓW, MATERIAŁÓW EDUKACYJNYCH LUB MATERIAŁÓW ĆWICZENIOWYCH</t>
  </si>
  <si>
    <t>DOCHODY OGÓŁEM:</t>
  </si>
  <si>
    <r>
      <t xml:space="preserve">Załącznik nr 1  </t>
    </r>
    <r>
      <rPr>
        <sz val="11"/>
        <color theme="1"/>
        <rFont val="Times New Roman"/>
        <family val="1"/>
        <charset val="238"/>
      </rPr>
      <t>do Uchwały Rady Powiatu</t>
    </r>
  </si>
  <si>
    <t>75095</t>
  </si>
  <si>
    <t>2950</t>
  </si>
  <si>
    <t xml:space="preserve">Wpływy ze zwrotów niwykorzystanych dotacji oraz płatności </t>
  </si>
  <si>
    <t>2700</t>
  </si>
  <si>
    <t>6370</t>
  </si>
  <si>
    <t xml:space="preserve">Środki na dofinansowanie własnych zadań bieżacych gmin/związków gmin/,powiatów /związków powiatów/,samorządów województw,pozyskane z innych źródeł </t>
  </si>
  <si>
    <t>6420</t>
  </si>
  <si>
    <t xml:space="preserve">Dotacje celowe otrzymane z budżetu państwa na inwestycje i zakupy inwestycyjne realizowane przez powiat na podstawie porozumień z organami administracji rządowej </t>
  </si>
  <si>
    <t>2100</t>
  </si>
  <si>
    <t>Środki z Funduszu Pomocy na sfinansowanie lub dofinansowanie zadań bieżacych w zakresie pomocy obywatelom Ukrainy</t>
  </si>
  <si>
    <t>2440</t>
  </si>
  <si>
    <t xml:space="preserve">Dotacje otrzymaner z państwowych funduszy celowych na realizację zadań bieżacych jednostek dektora finansów publicznych </t>
  </si>
  <si>
    <t>75814</t>
  </si>
  <si>
    <t>RÓŻNE ROZLICZENIA  FINANSOWE</t>
  </si>
  <si>
    <t>75802</t>
  </si>
  <si>
    <t>UZUPEŁNIENIE SUBWENCJI OGÓLNEJ DLA JEDNOSTEK SAMORZĄDU TERYTORIALNEGO</t>
  </si>
  <si>
    <t>2760</t>
  </si>
  <si>
    <t>Środki na uzupełnienie dochodów powiatu</t>
  </si>
  <si>
    <t>80102</t>
  </si>
  <si>
    <t>SZKOŁY PODSTAWOWE SPECJALNE</t>
  </si>
  <si>
    <t>2180</t>
  </si>
  <si>
    <t>Środki z Funduszu Przeciwdzuiałania COVID-19 na finansowanie lub dofinansowanie realizacji zadań związanych z przeciwdziałaniem COVID -19</t>
  </si>
  <si>
    <t>01095</t>
  </si>
  <si>
    <t>02095</t>
  </si>
  <si>
    <t>71005</t>
  </si>
  <si>
    <t>PRACE GEOLOGICZNE  /NIEINWESTYCYJNE/</t>
  </si>
  <si>
    <t>75212</t>
  </si>
  <si>
    <t xml:space="preserve">POOSTAŁE WYDATKI OBRONNE </t>
  </si>
  <si>
    <t>75224</t>
  </si>
  <si>
    <t>Środki otrzymane z Rządowego Funduszu Polski Ład Program Inwestycji Strategicznych na realizację zadań inwestycyjnych</t>
  </si>
  <si>
    <t>6257</t>
  </si>
  <si>
    <t>6259</t>
  </si>
  <si>
    <t>0940</t>
  </si>
  <si>
    <t>Wpływy z rozliczeń /zwrotów z lat poprzzwdnich</t>
  </si>
  <si>
    <t>6260</t>
  </si>
  <si>
    <t>Dotacja otrzymana z państwowych funduszy celowych na finansowanie lub dofinansowanie kosztów realizacji inwestycji i zakupów inwestycyjnych jednostek sektora finansów publicznych</t>
  </si>
  <si>
    <t>92601</t>
  </si>
  <si>
    <t>KULTURA FIZYCZNA</t>
  </si>
  <si>
    <t xml:space="preserve">OBIEKTY SPORTOWE </t>
  </si>
  <si>
    <t>60095</t>
  </si>
  <si>
    <t>wpływy z różnych opłat</t>
  </si>
  <si>
    <t xml:space="preserve">Dotacje celowe w ramach programów finansowanych z udziałem środków europejskich oraz środków, o których mowa w art.. 5 lit. a i b ustawy, lub płatności w ramach budżetu środków europejskich, realizowanych przez jednostki samorządu terytorialnego  </t>
  </si>
  <si>
    <t>Plan dochodów wg działów, rozdziałów i paragrafów na rok 2024</t>
  </si>
  <si>
    <t xml:space="preserve"> na rok 2024</t>
  </si>
  <si>
    <t xml:space="preserve">Dotacja celowa otrzymana z tytułu pomocy finansowej udzielanej między jednostkami samorządu terytorialnego na dofinansowanie własnych zadań bieżących </t>
  </si>
  <si>
    <t>6258</t>
  </si>
  <si>
    <t xml:space="preserve">Dotacja celowa otrzymana z tytułu pomocy finansowej udzielanej między jednostkami samorządu terytorialnego na dofinansowanie własnych zadań inwestycyjnych i zakupów inwestycyjnych </t>
  </si>
  <si>
    <t>Środki z Funduszu Pomocy na sfinansowanie lub dofinansowanie zadań bieżących w zakresie pomocy obywatelom Ukrainy</t>
  </si>
  <si>
    <t>Wpływy z tytułu kosztów egzekucyjnych , opłaty komorniczej i kosztów upomnień</t>
  </si>
  <si>
    <t xml:space="preserve">Wpływy z tytułu opłat i kosztów sądowych oraz innych opłat uiszczanych na rzecz Skarbu Państwa z tytułu postępowania sądowego i prokuratorskiego </t>
  </si>
  <si>
    <t xml:space="preserve">Dotacja celowa otrzymana z budżetu państwa na realizację bieżących zadań własnych powiatu </t>
  </si>
  <si>
    <t>80134</t>
  </si>
  <si>
    <t>Szkoły Zawodowe Specjalne</t>
  </si>
  <si>
    <t>Środki z Funduszu Pomocy na finansowanie lub dofinansowanie zadań bieżących w zakresie pomocy obywatelom Ukrainy</t>
  </si>
  <si>
    <t>85295</t>
  </si>
  <si>
    <t>Wpływy z rozliczeń /zwrotów z lat ubiegłych</t>
  </si>
  <si>
    <t>0680</t>
  </si>
  <si>
    <t>Wpływy od rodziców z tytułu opłaty za pobyt dziecka w pieczy zastępczej</t>
  </si>
  <si>
    <t>0580</t>
  </si>
  <si>
    <t>Wpływy z tytułu grzywien i innych kar pieniężnych od osób prawnych i innych jednostek organizacyjnych</t>
  </si>
  <si>
    <t>92120</t>
  </si>
  <si>
    <t>OCHRONA ZABYTKÓW I OPIEKA NAD ZABYTKAMI</t>
  </si>
  <si>
    <t>6090</t>
  </si>
  <si>
    <t>Środki z Funduszu Przeciwdziałania COVID-19 na finansowanie lub dofinansowanie kosztów realizacji inwestycji i zakupów inwestycyjnych związanych z przeciwdziałaniem COVID-19</t>
  </si>
  <si>
    <t>Wpływy z opłat za wydanie prawa jazdy oraz innych dokumentów uprawniających do kierowania pojazdami</t>
  </si>
  <si>
    <t>Braniewskiego nr LII/341/23 z dnia 28 grudnia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</si>
</sst>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4" fontId="0" fillId="0" borderId="0" xfId="0" applyNumberFormat="1"/>
    <xf numFmtId="4" fontId="4" fillId="0" borderId="0" xfId="0" applyNumberFormat="1" applyFont="1"/>
    <xf numFmtId="0" fontId="3" fillId="0" borderId="0" xfId="0" applyFont="1" applyAlignment="1">
      <alignment vertical="top"/>
    </xf>
    <xf numFmtId="49" fontId="2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vertical="top" shrinkToFit="1"/>
    </xf>
    <xf numFmtId="49" fontId="2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left" vertical="top"/>
    </xf>
    <xf numFmtId="4" fontId="2" fillId="3" borderId="1" xfId="0" applyNumberFormat="1" applyFont="1" applyFill="1" applyBorder="1" applyAlignment="1">
      <alignment vertical="top" shrinkToFit="1"/>
    </xf>
    <xf numFmtId="49" fontId="2" fillId="3" borderId="1" xfId="0" applyNumberFormat="1" applyFont="1" applyFill="1" applyBorder="1" applyAlignment="1">
      <alignment horizontal="left" vertical="top" wrapText="1"/>
    </xf>
    <xf numFmtId="49" fontId="2" fillId="3" borderId="6" xfId="0" applyNumberFormat="1" applyFont="1" applyFill="1" applyBorder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4" xfId="0" applyFont="1" applyFill="1" applyBorder="1"/>
    <xf numFmtId="0" fontId="2" fillId="3" borderId="5" xfId="0" applyFont="1" applyFill="1" applyBorder="1" applyAlignment="1">
      <alignment horizontal="right" vertical="center"/>
    </xf>
    <xf numFmtId="49" fontId="2" fillId="3" borderId="5" xfId="0" applyNumberFormat="1" applyFont="1" applyFill="1" applyBorder="1" applyAlignment="1">
      <alignment horizontal="left" vertical="top"/>
    </xf>
    <xf numFmtId="49" fontId="1" fillId="3" borderId="9" xfId="0" applyNumberFormat="1" applyFont="1" applyFill="1" applyBorder="1" applyAlignment="1">
      <alignment horizontal="left" vertical="top"/>
    </xf>
    <xf numFmtId="49" fontId="1" fillId="3" borderId="2" xfId="0" applyNumberFormat="1" applyFont="1" applyFill="1" applyBorder="1" applyAlignment="1">
      <alignment horizontal="left" vertical="top" wrapText="1"/>
    </xf>
    <xf numFmtId="4" fontId="1" fillId="3" borderId="2" xfId="0" applyNumberFormat="1" applyFont="1" applyFill="1" applyBorder="1" applyAlignment="1">
      <alignment vertical="top" shrinkToFit="1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left" vertical="top" wrapText="1"/>
    </xf>
    <xf numFmtId="4" fontId="1" fillId="3" borderId="1" xfId="0" applyNumberFormat="1" applyFont="1" applyFill="1" applyBorder="1" applyAlignment="1">
      <alignment vertical="top" shrinkToFit="1"/>
    </xf>
    <xf numFmtId="49" fontId="2" fillId="3" borderId="3" xfId="0" applyNumberFormat="1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49" fontId="1" fillId="3" borderId="3" xfId="0" applyNumberFormat="1" applyFont="1" applyFill="1" applyBorder="1" applyAlignment="1">
      <alignment horizontal="left" vertical="top"/>
    </xf>
    <xf numFmtId="49" fontId="1" fillId="3" borderId="6" xfId="0" applyNumberFormat="1" applyFont="1" applyFill="1" applyBorder="1" applyAlignment="1">
      <alignment horizontal="left" vertical="top"/>
    </xf>
    <xf numFmtId="49" fontId="2" fillId="2" borderId="5" xfId="0" applyNumberFormat="1" applyFont="1" applyFill="1" applyBorder="1" applyAlignment="1">
      <alignment horizontal="left" vertical="top"/>
    </xf>
    <xf numFmtId="49" fontId="1" fillId="2" borderId="5" xfId="0" applyNumberFormat="1" applyFont="1" applyFill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left" vertical="top"/>
    </xf>
    <xf numFmtId="49" fontId="2" fillId="2" borderId="2" xfId="0" applyNumberFormat="1" applyFont="1" applyFill="1" applyBorder="1" applyAlignment="1">
      <alignment horizontal="left" vertical="top"/>
    </xf>
    <xf numFmtId="49" fontId="1" fillId="2" borderId="2" xfId="0" applyNumberFormat="1" applyFont="1" applyFill="1" applyBorder="1" applyAlignment="1">
      <alignment horizontal="left" vertical="top"/>
    </xf>
    <xf numFmtId="49" fontId="2" fillId="2" borderId="3" xfId="0" applyNumberFormat="1" applyFont="1" applyFill="1" applyBorder="1" applyAlignment="1">
      <alignment horizontal="left" vertical="top"/>
    </xf>
    <xf numFmtId="49" fontId="2" fillId="3" borderId="9" xfId="0" applyNumberFormat="1" applyFont="1" applyFill="1" applyBorder="1" applyAlignment="1">
      <alignment horizontal="left" vertical="top"/>
    </xf>
    <xf numFmtId="49" fontId="2" fillId="3" borderId="2" xfId="0" applyNumberFormat="1" applyFont="1" applyFill="1" applyBorder="1" applyAlignment="1">
      <alignment horizontal="left" vertical="top" wrapText="1"/>
    </xf>
    <xf numFmtId="4" fontId="2" fillId="3" borderId="2" xfId="0" applyNumberFormat="1" applyFont="1" applyFill="1" applyBorder="1" applyAlignment="1">
      <alignment vertical="top" shrinkToFit="1"/>
    </xf>
    <xf numFmtId="4" fontId="2" fillId="3" borderId="1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horizontal="left" vertical="top"/>
    </xf>
    <xf numFmtId="49" fontId="1" fillId="3" borderId="8" xfId="0" applyNumberFormat="1" applyFont="1" applyFill="1" applyBorder="1" applyAlignment="1">
      <alignment horizontal="left" vertical="top"/>
    </xf>
    <xf numFmtId="49" fontId="2" fillId="3" borderId="2" xfId="0" applyNumberFormat="1" applyFont="1" applyFill="1" applyBorder="1" applyAlignment="1">
      <alignment horizontal="left" vertical="top"/>
    </xf>
    <xf numFmtId="0" fontId="1" fillId="3" borderId="8" xfId="0" applyFont="1" applyFill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1" fillId="3" borderId="3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left" vertical="top"/>
    </xf>
    <xf numFmtId="49" fontId="2" fillId="3" borderId="8" xfId="0" applyNumberFormat="1" applyFont="1" applyFill="1" applyBorder="1" applyAlignment="1">
      <alignment horizontal="left" vertical="top"/>
    </xf>
    <xf numFmtId="0" fontId="2" fillId="3" borderId="11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/>
    <xf numFmtId="4" fontId="2" fillId="3" borderId="15" xfId="0" applyNumberFormat="1" applyFont="1" applyFill="1" applyBorder="1" applyAlignment="1">
      <alignment vertical="center"/>
    </xf>
    <xf numFmtId="49" fontId="2" fillId="2" borderId="17" xfId="0" applyNumberFormat="1" applyFont="1" applyFill="1" applyBorder="1" applyAlignment="1">
      <alignment horizontal="left" vertical="top"/>
    </xf>
    <xf numFmtId="4" fontId="2" fillId="2" borderId="15" xfId="0" applyNumberFormat="1" applyFont="1" applyFill="1" applyBorder="1" applyAlignment="1">
      <alignment horizontal="right" vertical="top" shrinkToFit="1"/>
    </xf>
    <xf numFmtId="49" fontId="2" fillId="3" borderId="18" xfId="0" applyNumberFormat="1" applyFont="1" applyFill="1" applyBorder="1" applyAlignment="1">
      <alignment horizontal="left" vertical="top"/>
    </xf>
    <xf numFmtId="4" fontId="2" fillId="3" borderId="15" xfId="0" applyNumberFormat="1" applyFont="1" applyFill="1" applyBorder="1" applyAlignment="1">
      <alignment horizontal="right" vertical="top" shrinkToFit="1"/>
    </xf>
    <xf numFmtId="49" fontId="1" fillId="3" borderId="18" xfId="0" applyNumberFormat="1" applyFont="1" applyFill="1" applyBorder="1" applyAlignment="1">
      <alignment horizontal="left" vertical="top"/>
    </xf>
    <xf numFmtId="4" fontId="1" fillId="3" borderId="19" xfId="0" applyNumberFormat="1" applyFont="1" applyFill="1" applyBorder="1" applyAlignment="1">
      <alignment horizontal="right" vertical="top" shrinkToFit="1"/>
    </xf>
    <xf numFmtId="49" fontId="2" fillId="2" borderId="16" xfId="0" applyNumberFormat="1" applyFont="1" applyFill="1" applyBorder="1" applyAlignment="1">
      <alignment horizontal="left" vertical="top"/>
    </xf>
    <xf numFmtId="4" fontId="2" fillId="3" borderId="15" xfId="0" applyNumberFormat="1" applyFont="1" applyFill="1" applyBorder="1" applyAlignment="1">
      <alignment vertical="top" shrinkToFit="1"/>
    </xf>
    <xf numFmtId="4" fontId="2" fillId="3" borderId="19" xfId="0" applyNumberFormat="1" applyFont="1" applyFill="1" applyBorder="1" applyAlignment="1">
      <alignment horizontal="right" vertical="top" shrinkToFit="1"/>
    </xf>
    <xf numFmtId="4" fontId="1" fillId="3" borderId="15" xfId="0" applyNumberFormat="1" applyFont="1" applyFill="1" applyBorder="1" applyAlignment="1">
      <alignment horizontal="right" vertical="top" shrinkToFit="1"/>
    </xf>
    <xf numFmtId="49" fontId="2" fillId="3" borderId="20" xfId="0" applyNumberFormat="1" applyFont="1" applyFill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49" fontId="2" fillId="3" borderId="17" xfId="0" applyNumberFormat="1" applyFont="1" applyFill="1" applyBorder="1" applyAlignment="1">
      <alignment horizontal="left" vertical="top"/>
    </xf>
    <xf numFmtId="49" fontId="1" fillId="3" borderId="0" xfId="0" applyNumberFormat="1" applyFont="1" applyFill="1" applyAlignment="1">
      <alignment horizontal="left" vertical="top" wrapText="1"/>
    </xf>
    <xf numFmtId="49" fontId="1" fillId="3" borderId="20" xfId="0" applyNumberFormat="1" applyFont="1" applyFill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4" fontId="2" fillId="2" borderId="15" xfId="0" applyNumberFormat="1" applyFont="1" applyFill="1" applyBorder="1" applyAlignment="1">
      <alignment vertical="top" shrinkToFit="1"/>
    </xf>
    <xf numFmtId="4" fontId="1" fillId="3" borderId="22" xfId="0" applyNumberFormat="1" applyFont="1" applyFill="1" applyBorder="1" applyAlignment="1">
      <alignment horizontal="right" vertical="top" shrinkToFit="1"/>
    </xf>
    <xf numFmtId="0" fontId="2" fillId="2" borderId="17" xfId="0" applyFont="1" applyFill="1" applyBorder="1" applyAlignment="1">
      <alignment horizontal="left" vertical="top"/>
    </xf>
    <xf numFmtId="0" fontId="1" fillId="3" borderId="21" xfId="0" applyFont="1" applyFill="1" applyBorder="1" applyAlignment="1">
      <alignment horizontal="left" vertical="top"/>
    </xf>
    <xf numFmtId="49" fontId="2" fillId="3" borderId="0" xfId="0" applyNumberFormat="1" applyFont="1" applyFill="1" applyAlignment="1">
      <alignment horizontal="left" vertical="top" wrapText="1"/>
    </xf>
    <xf numFmtId="0" fontId="2" fillId="3" borderId="18" xfId="0" applyFont="1" applyFill="1" applyBorder="1" applyAlignment="1">
      <alignment vertical="top"/>
    </xf>
    <xf numFmtId="0" fontId="1" fillId="3" borderId="18" xfId="0" applyFont="1" applyFill="1" applyBorder="1"/>
    <xf numFmtId="0" fontId="2" fillId="2" borderId="17" xfId="0" applyFont="1" applyFill="1" applyBorder="1"/>
    <xf numFmtId="0" fontId="1" fillId="0" borderId="18" xfId="0" applyFont="1" applyBorder="1"/>
    <xf numFmtId="0" fontId="1" fillId="0" borderId="23" xfId="0" applyFont="1" applyBorder="1"/>
    <xf numFmtId="49" fontId="2" fillId="3" borderId="24" xfId="0" applyNumberFormat="1" applyFont="1" applyFill="1" applyBorder="1" applyAlignment="1">
      <alignment horizontal="left" vertical="top"/>
    </xf>
    <xf numFmtId="49" fontId="1" fillId="3" borderId="25" xfId="0" applyNumberFormat="1" applyFont="1" applyFill="1" applyBorder="1" applyAlignment="1">
      <alignment horizontal="left" vertical="top"/>
    </xf>
    <xf numFmtId="49" fontId="1" fillId="3" borderId="24" xfId="0" applyNumberFormat="1" applyFont="1" applyFill="1" applyBorder="1" applyAlignment="1">
      <alignment horizontal="left" vertical="top" wrapText="1"/>
    </xf>
    <xf numFmtId="4" fontId="1" fillId="3" borderId="24" xfId="0" applyNumberFormat="1" applyFont="1" applyFill="1" applyBorder="1" applyAlignment="1">
      <alignment vertical="top" shrinkToFit="1"/>
    </xf>
    <xf numFmtId="4" fontId="1" fillId="3" borderId="26" xfId="0" applyNumberFormat="1" applyFont="1" applyFill="1" applyBorder="1" applyAlignment="1">
      <alignment horizontal="right" vertical="top" shrinkToFit="1"/>
    </xf>
    <xf numFmtId="49" fontId="1" fillId="3" borderId="14" xfId="0" applyNumberFormat="1" applyFont="1" applyFill="1" applyBorder="1" applyAlignment="1">
      <alignment horizontal="left" vertical="top"/>
    </xf>
    <xf numFmtId="49" fontId="2" fillId="3" borderId="27" xfId="0" applyNumberFormat="1" applyFont="1" applyFill="1" applyBorder="1" applyAlignment="1">
      <alignment horizontal="left" vertical="top"/>
    </xf>
    <xf numFmtId="49" fontId="2" fillId="3" borderId="16" xfId="0" applyNumberFormat="1" applyFont="1" applyFill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49" fontId="2" fillId="3" borderId="14" xfId="0" applyNumberFormat="1" applyFont="1" applyFill="1" applyBorder="1" applyAlignment="1">
      <alignment horizontal="left" vertical="top"/>
    </xf>
    <xf numFmtId="49" fontId="1" fillId="3" borderId="28" xfId="0" applyNumberFormat="1" applyFont="1" applyFill="1" applyBorder="1" applyAlignment="1">
      <alignment horizontal="left" vertical="top"/>
    </xf>
    <xf numFmtId="49" fontId="1" fillId="3" borderId="17" xfId="0" applyNumberFormat="1" applyFont="1" applyFill="1" applyBorder="1" applyAlignment="1">
      <alignment horizontal="left" vertical="top"/>
    </xf>
    <xf numFmtId="49" fontId="1" fillId="3" borderId="29" xfId="0" applyNumberFormat="1" applyFont="1" applyFill="1" applyBorder="1" applyAlignment="1">
      <alignment horizontal="left" vertical="top"/>
    </xf>
    <xf numFmtId="4" fontId="1" fillId="3" borderId="3" xfId="0" applyNumberFormat="1" applyFont="1" applyFill="1" applyBorder="1" applyAlignment="1">
      <alignment vertical="top" shrinkToFit="1"/>
    </xf>
    <xf numFmtId="49" fontId="1" fillId="3" borderId="21" xfId="0" applyNumberFormat="1" applyFont="1" applyFill="1" applyBorder="1" applyAlignment="1">
      <alignment horizontal="left" vertical="top"/>
    </xf>
    <xf numFmtId="4" fontId="1" fillId="3" borderId="15" xfId="0" applyNumberFormat="1" applyFont="1" applyFill="1" applyBorder="1" applyAlignment="1">
      <alignment vertical="top" shrinkToFit="1"/>
    </xf>
    <xf numFmtId="49" fontId="1" fillId="3" borderId="3" xfId="0" applyNumberFormat="1" applyFont="1" applyFill="1" applyBorder="1" applyAlignment="1">
      <alignment horizontal="center" vertical="top"/>
    </xf>
    <xf numFmtId="49" fontId="2" fillId="3" borderId="18" xfId="0" applyNumberFormat="1" applyFont="1" applyFill="1" applyBorder="1" applyAlignment="1">
      <alignment horizontal="center" vertical="top"/>
    </xf>
    <xf numFmtId="49" fontId="1" fillId="3" borderId="5" xfId="0" applyNumberFormat="1" applyFont="1" applyFill="1" applyBorder="1" applyAlignment="1">
      <alignment horizontal="left" vertical="top" wrapText="1"/>
    </xf>
    <xf numFmtId="49" fontId="1" fillId="3" borderId="20" xfId="0" applyNumberFormat="1" applyFont="1" applyFill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49" fontId="1" fillId="3" borderId="2" xfId="0" applyNumberFormat="1" applyFont="1" applyFill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1" fillId="3" borderId="8" xfId="0" applyFont="1" applyFill="1" applyBorder="1" applyAlignment="1">
      <alignment horizontal="left" vertical="top"/>
    </xf>
    <xf numFmtId="0" fontId="1" fillId="3" borderId="3" xfId="0" applyFont="1" applyFill="1" applyBorder="1" applyAlignment="1">
      <alignment horizontal="left" vertical="top"/>
    </xf>
    <xf numFmtId="49" fontId="1" fillId="3" borderId="2" xfId="0" applyNumberFormat="1" applyFont="1" applyFill="1" applyBorder="1" applyAlignment="1">
      <alignment horizontal="center" vertical="top"/>
    </xf>
    <xf numFmtId="49" fontId="1" fillId="3" borderId="8" xfId="0" applyNumberFormat="1" applyFont="1" applyFill="1" applyBorder="1" applyAlignment="1">
      <alignment horizontal="center" vertical="top"/>
    </xf>
    <xf numFmtId="49" fontId="1" fillId="3" borderId="3" xfId="0" applyNumberFormat="1" applyFont="1" applyFill="1" applyBorder="1" applyAlignment="1">
      <alignment horizontal="center" vertical="top"/>
    </xf>
    <xf numFmtId="49" fontId="2" fillId="3" borderId="21" xfId="0" applyNumberFormat="1" applyFont="1" applyFill="1" applyBorder="1" applyAlignment="1">
      <alignment horizontal="center" vertical="top"/>
    </xf>
    <xf numFmtId="49" fontId="2" fillId="3" borderId="14" xfId="0" applyNumberFormat="1" applyFont="1" applyFill="1" applyBorder="1" applyAlignment="1">
      <alignment horizontal="center" vertical="top"/>
    </xf>
    <xf numFmtId="49" fontId="1" fillId="3" borderId="8" xfId="0" applyNumberFormat="1" applyFont="1" applyFill="1" applyBorder="1" applyAlignment="1">
      <alignment horizontal="left" vertical="top"/>
    </xf>
    <xf numFmtId="49" fontId="2" fillId="3" borderId="2" xfId="0" applyNumberFormat="1" applyFont="1" applyFill="1" applyBorder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3" borderId="10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3" borderId="2" xfId="0" applyFont="1" applyFill="1" applyBorder="1" applyAlignment="1">
      <alignment horizontal="left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1"/>
  <sheetViews>
    <sheetView tabSelected="1" view="pageBreakPreview" zoomScale="160" zoomScaleNormal="160" zoomScaleSheetLayoutView="160" workbookViewId="0">
      <selection activeCell="D6" sqref="D6:D7"/>
    </sheetView>
  </sheetViews>
  <sheetFormatPr defaultRowHeight="15" x14ac:dyDescent="0.25"/>
  <cols>
    <col min="1" max="1" width="6.5703125" customWidth="1"/>
    <col min="2" max="2" width="9" customWidth="1"/>
    <col min="3" max="3" width="7" customWidth="1"/>
    <col min="4" max="4" width="49.140625" customWidth="1"/>
    <col min="5" max="5" width="14.42578125" customWidth="1"/>
    <col min="6" max="6" width="14.85546875" customWidth="1"/>
    <col min="7" max="7" width="14.7109375" customWidth="1"/>
    <col min="8" max="8" width="13" bestFit="1" customWidth="1"/>
  </cols>
  <sheetData>
    <row r="1" spans="1:8" x14ac:dyDescent="0.25">
      <c r="A1" s="119"/>
      <c r="B1" s="111"/>
      <c r="C1" s="111"/>
      <c r="D1" s="111"/>
      <c r="E1" s="112" t="s">
        <v>196</v>
      </c>
      <c r="F1" s="112"/>
      <c r="G1" s="112"/>
    </row>
    <row r="2" spans="1:8" x14ac:dyDescent="0.25">
      <c r="A2" s="119"/>
      <c r="B2" s="111"/>
      <c r="C2" s="111"/>
      <c r="D2" s="111"/>
      <c r="E2" s="110" t="s">
        <v>262</v>
      </c>
      <c r="F2" s="110"/>
      <c r="G2" s="110"/>
    </row>
    <row r="3" spans="1:8" x14ac:dyDescent="0.25">
      <c r="A3" s="1"/>
      <c r="B3" s="1"/>
      <c r="C3" s="1"/>
      <c r="D3" s="1"/>
      <c r="E3" s="111"/>
      <c r="F3" s="111"/>
      <c r="G3" s="111"/>
    </row>
    <row r="4" spans="1:8" x14ac:dyDescent="0.25">
      <c r="A4" s="119" t="s">
        <v>239</v>
      </c>
      <c r="B4" s="111"/>
      <c r="C4" s="111"/>
      <c r="D4" s="111"/>
      <c r="E4" s="111"/>
      <c r="F4" s="111"/>
      <c r="G4" s="111"/>
    </row>
    <row r="5" spans="1:8" ht="15.75" thickBot="1" x14ac:dyDescent="0.3">
      <c r="A5" s="1"/>
      <c r="B5" s="1"/>
      <c r="C5" s="1"/>
      <c r="D5" s="1"/>
      <c r="E5" s="1"/>
      <c r="F5" s="1"/>
      <c r="G5" s="1"/>
    </row>
    <row r="6" spans="1:8" ht="28.5" customHeight="1" x14ac:dyDescent="0.25">
      <c r="A6" s="113" t="s">
        <v>0</v>
      </c>
      <c r="B6" s="115" t="s">
        <v>1</v>
      </c>
      <c r="C6" s="115" t="s">
        <v>2</v>
      </c>
      <c r="D6" s="115" t="s">
        <v>3</v>
      </c>
      <c r="E6" s="47" t="s">
        <v>190</v>
      </c>
      <c r="F6" s="117" t="s">
        <v>191</v>
      </c>
      <c r="G6" s="118"/>
    </row>
    <row r="7" spans="1:8" ht="42" customHeight="1" x14ac:dyDescent="0.25">
      <c r="A7" s="114"/>
      <c r="B7" s="116"/>
      <c r="C7" s="116"/>
      <c r="D7" s="116"/>
      <c r="E7" s="14" t="s">
        <v>240</v>
      </c>
      <c r="F7" s="15" t="s">
        <v>192</v>
      </c>
      <c r="G7" s="48" t="s">
        <v>193</v>
      </c>
    </row>
    <row r="8" spans="1:8" ht="21.75" customHeight="1" x14ac:dyDescent="0.25">
      <c r="A8" s="49"/>
      <c r="B8" s="16"/>
      <c r="C8" s="16"/>
      <c r="D8" s="17" t="s">
        <v>195</v>
      </c>
      <c r="E8" s="38">
        <f>SUM(E9+E14+E20+E42+E50+E60+E83+E91+E98+E101+E111+E122+E154+E157+E172+E191+E203+E217+E221+E226)</f>
        <v>99478798</v>
      </c>
      <c r="F8" s="38">
        <f>SUM(F9+F14+F20+F42+F50+F60+F83+F91+F98+F101+F111+F122+F154+F157+F172+F191+F203+F217+F221+F226)</f>
        <v>81942209</v>
      </c>
      <c r="G8" s="50">
        <f>SUM(G9+G14+G20+G42+G50+G60+G83+G91+G98+G101+G111+G122+G154+G157+G172+G191+G203+G217+G221+G226)</f>
        <v>17536589</v>
      </c>
      <c r="H8" s="3"/>
    </row>
    <row r="9" spans="1:8" ht="22.5" customHeight="1" x14ac:dyDescent="0.25">
      <c r="A9" s="51" t="s">
        <v>5</v>
      </c>
      <c r="B9" s="5"/>
      <c r="C9" s="5" t="s">
        <v>4</v>
      </c>
      <c r="D9" s="6" t="s">
        <v>6</v>
      </c>
      <c r="E9" s="7">
        <f t="shared" ref="E9:G9" si="0">SUM(E10+E12)</f>
        <v>55555</v>
      </c>
      <c r="F9" s="7">
        <f t="shared" si="0"/>
        <v>55555</v>
      </c>
      <c r="G9" s="52">
        <f t="shared" si="0"/>
        <v>0</v>
      </c>
    </row>
    <row r="10" spans="1:8" ht="34.5" customHeight="1" x14ac:dyDescent="0.25">
      <c r="A10" s="53"/>
      <c r="B10" s="8" t="s">
        <v>7</v>
      </c>
      <c r="C10" s="18" t="s">
        <v>4</v>
      </c>
      <c r="D10" s="11" t="s">
        <v>8</v>
      </c>
      <c r="E10" s="10">
        <f t="shared" ref="E10:G10" si="1">SUM(E11)</f>
        <v>9000</v>
      </c>
      <c r="F10" s="10">
        <f t="shared" si="1"/>
        <v>9000</v>
      </c>
      <c r="G10" s="54">
        <f t="shared" si="1"/>
        <v>0</v>
      </c>
    </row>
    <row r="11" spans="1:8" ht="67.5" customHeight="1" x14ac:dyDescent="0.25">
      <c r="A11" s="55"/>
      <c r="B11" s="9"/>
      <c r="C11" s="19" t="s">
        <v>9</v>
      </c>
      <c r="D11" s="20" t="s">
        <v>10</v>
      </c>
      <c r="E11" s="21">
        <v>9000</v>
      </c>
      <c r="F11" s="21">
        <v>9000</v>
      </c>
      <c r="G11" s="56">
        <v>0</v>
      </c>
    </row>
    <row r="12" spans="1:8" ht="24.75" customHeight="1" x14ac:dyDescent="0.25">
      <c r="A12" s="53"/>
      <c r="B12" s="8" t="s">
        <v>219</v>
      </c>
      <c r="C12" s="18" t="s">
        <v>4</v>
      </c>
      <c r="D12" s="11" t="s">
        <v>65</v>
      </c>
      <c r="E12" s="10">
        <f t="shared" ref="E12:G12" si="2">SUM(E13)</f>
        <v>46555</v>
      </c>
      <c r="F12" s="10">
        <f t="shared" si="2"/>
        <v>46555</v>
      </c>
      <c r="G12" s="54">
        <f t="shared" si="2"/>
        <v>0</v>
      </c>
    </row>
    <row r="13" spans="1:8" ht="56.25" customHeight="1" x14ac:dyDescent="0.25">
      <c r="A13" s="55"/>
      <c r="B13" s="9"/>
      <c r="C13" s="19" t="s">
        <v>9</v>
      </c>
      <c r="D13" s="20" t="s">
        <v>10</v>
      </c>
      <c r="E13" s="21">
        <v>46555</v>
      </c>
      <c r="F13" s="21">
        <v>46555</v>
      </c>
      <c r="G13" s="56"/>
    </row>
    <row r="14" spans="1:8" ht="21" customHeight="1" x14ac:dyDescent="0.25">
      <c r="A14" s="57" t="s">
        <v>11</v>
      </c>
      <c r="B14" s="5"/>
      <c r="C14" s="29" t="s">
        <v>4</v>
      </c>
      <c r="D14" s="6" t="s">
        <v>12</v>
      </c>
      <c r="E14" s="7">
        <f t="shared" ref="E14:G14" si="3">SUM(E17+E15)</f>
        <v>15625</v>
      </c>
      <c r="F14" s="7">
        <f t="shared" si="3"/>
        <v>15625</v>
      </c>
      <c r="G14" s="52">
        <f t="shared" si="3"/>
        <v>0</v>
      </c>
      <c r="H14" s="2"/>
    </row>
    <row r="15" spans="1:8" ht="23.25" customHeight="1" x14ac:dyDescent="0.25">
      <c r="A15" s="53"/>
      <c r="B15" s="8" t="s">
        <v>13</v>
      </c>
      <c r="C15" s="18" t="s">
        <v>4</v>
      </c>
      <c r="D15" s="11" t="s">
        <v>14</v>
      </c>
      <c r="E15" s="10">
        <f t="shared" ref="E15:G15" si="4">SUM(E16)</f>
        <v>0</v>
      </c>
      <c r="F15" s="10">
        <f t="shared" si="4"/>
        <v>0</v>
      </c>
      <c r="G15" s="58">
        <f t="shared" si="4"/>
        <v>0</v>
      </c>
    </row>
    <row r="16" spans="1:8" ht="70.5" customHeight="1" x14ac:dyDescent="0.25">
      <c r="A16" s="55"/>
      <c r="B16" s="9"/>
      <c r="C16" s="19" t="s">
        <v>15</v>
      </c>
      <c r="D16" s="20" t="s">
        <v>16</v>
      </c>
      <c r="E16" s="21">
        <v>0</v>
      </c>
      <c r="F16" s="21">
        <v>0</v>
      </c>
      <c r="G16" s="56">
        <v>0</v>
      </c>
    </row>
    <row r="17" spans="1:8" ht="23.25" customHeight="1" x14ac:dyDescent="0.25">
      <c r="A17" s="53"/>
      <c r="B17" s="8" t="s">
        <v>220</v>
      </c>
      <c r="C17" s="18" t="s">
        <v>4</v>
      </c>
      <c r="D17" s="11" t="s">
        <v>65</v>
      </c>
      <c r="E17" s="10">
        <f t="shared" ref="E17:G17" si="5">SUM(E18:E19)</f>
        <v>15625</v>
      </c>
      <c r="F17" s="10">
        <f t="shared" si="5"/>
        <v>15625</v>
      </c>
      <c r="G17" s="58">
        <f t="shared" si="5"/>
        <v>0</v>
      </c>
      <c r="H17" s="2"/>
    </row>
    <row r="18" spans="1:8" ht="58.5" customHeight="1" x14ac:dyDescent="0.25">
      <c r="A18" s="55"/>
      <c r="B18" s="9"/>
      <c r="C18" s="19" t="s">
        <v>9</v>
      </c>
      <c r="D18" s="20" t="s">
        <v>10</v>
      </c>
      <c r="E18" s="21">
        <v>15625</v>
      </c>
      <c r="F18" s="21">
        <v>15625</v>
      </c>
      <c r="G18" s="56">
        <v>0</v>
      </c>
    </row>
    <row r="19" spans="1:8" ht="67.5" customHeight="1" x14ac:dyDescent="0.25">
      <c r="A19" s="55"/>
      <c r="B19" s="9"/>
      <c r="C19" s="19" t="s">
        <v>200</v>
      </c>
      <c r="D19" s="23" t="s">
        <v>202</v>
      </c>
      <c r="E19" s="21">
        <v>0</v>
      </c>
      <c r="F19" s="21">
        <v>0</v>
      </c>
      <c r="G19" s="56">
        <v>0</v>
      </c>
    </row>
    <row r="20" spans="1:8" ht="16.5" customHeight="1" x14ac:dyDescent="0.25">
      <c r="A20" s="57" t="s">
        <v>17</v>
      </c>
      <c r="B20" s="5"/>
      <c r="C20" s="29" t="s">
        <v>4</v>
      </c>
      <c r="D20" s="6" t="s">
        <v>18</v>
      </c>
      <c r="E20" s="7">
        <f>SUM(E21+E23+E37+E40)</f>
        <v>18334586</v>
      </c>
      <c r="F20" s="7">
        <f>SUM(F21+F23+F37+F40)</f>
        <v>6033623</v>
      </c>
      <c r="G20" s="52">
        <f>SUM(G21+G23+G37+G40)</f>
        <v>12300963</v>
      </c>
    </row>
    <row r="21" spans="1:8" ht="24" hidden="1" customHeight="1" x14ac:dyDescent="0.25">
      <c r="A21" s="53"/>
      <c r="B21" s="8" t="s">
        <v>19</v>
      </c>
      <c r="C21" s="35"/>
      <c r="D21" s="36" t="s">
        <v>20</v>
      </c>
      <c r="E21" s="37">
        <f t="shared" ref="E21:G21" si="6">SUM(E22)</f>
        <v>0</v>
      </c>
      <c r="F21" s="37">
        <f t="shared" si="6"/>
        <v>0</v>
      </c>
      <c r="G21" s="59">
        <f t="shared" si="6"/>
        <v>0</v>
      </c>
    </row>
    <row r="22" spans="1:8" ht="19.5" hidden="1" customHeight="1" x14ac:dyDescent="0.25">
      <c r="A22" s="55"/>
      <c r="B22" s="9"/>
      <c r="C22" s="19" t="s">
        <v>198</v>
      </c>
      <c r="D22" s="20" t="s">
        <v>199</v>
      </c>
      <c r="E22" s="21">
        <v>0</v>
      </c>
      <c r="F22" s="21">
        <v>0</v>
      </c>
      <c r="G22" s="56">
        <v>0</v>
      </c>
    </row>
    <row r="23" spans="1:8" ht="26.25" customHeight="1" x14ac:dyDescent="0.25">
      <c r="A23" s="53"/>
      <c r="B23" s="8" t="s">
        <v>23</v>
      </c>
      <c r="C23" s="18" t="s">
        <v>4</v>
      </c>
      <c r="D23" s="11" t="s">
        <v>24</v>
      </c>
      <c r="E23" s="10">
        <f>SUM(E24:E36)</f>
        <v>11854386</v>
      </c>
      <c r="F23" s="10">
        <f>SUM(F24:F36)</f>
        <v>353423</v>
      </c>
      <c r="G23" s="54">
        <f>SUM(G24:G36)</f>
        <v>11500963</v>
      </c>
    </row>
    <row r="24" spans="1:8" ht="40.5" customHeight="1" x14ac:dyDescent="0.25">
      <c r="A24" s="55"/>
      <c r="B24" s="39"/>
      <c r="C24" s="22" t="s">
        <v>25</v>
      </c>
      <c r="D24" s="23" t="s">
        <v>26</v>
      </c>
      <c r="E24" s="24">
        <v>397</v>
      </c>
      <c r="F24" s="24">
        <v>397</v>
      </c>
      <c r="G24" s="60">
        <v>0</v>
      </c>
    </row>
    <row r="25" spans="1:8" ht="73.5" customHeight="1" x14ac:dyDescent="0.25">
      <c r="A25" s="55"/>
      <c r="B25" s="42"/>
      <c r="C25" s="22" t="s">
        <v>27</v>
      </c>
      <c r="D25" s="23" t="s">
        <v>28</v>
      </c>
      <c r="E25" s="24">
        <v>150494</v>
      </c>
      <c r="F25" s="24">
        <v>150494</v>
      </c>
      <c r="G25" s="60">
        <v>0</v>
      </c>
    </row>
    <row r="26" spans="1:8" ht="21" customHeight="1" x14ac:dyDescent="0.25">
      <c r="A26" s="55"/>
      <c r="B26" s="42"/>
      <c r="C26" s="22" t="s">
        <v>35</v>
      </c>
      <c r="D26" s="23" t="s">
        <v>36</v>
      </c>
      <c r="E26" s="24">
        <v>8788</v>
      </c>
      <c r="F26" s="24">
        <v>0</v>
      </c>
      <c r="G26" s="60">
        <v>8788</v>
      </c>
    </row>
    <row r="27" spans="1:8" ht="25.5" customHeight="1" x14ac:dyDescent="0.25">
      <c r="A27" s="55"/>
      <c r="B27" s="42"/>
      <c r="C27" s="22" t="s">
        <v>29</v>
      </c>
      <c r="D27" s="23" t="s">
        <v>30</v>
      </c>
      <c r="E27" s="24">
        <v>2532</v>
      </c>
      <c r="F27" s="24">
        <v>2532</v>
      </c>
      <c r="G27" s="60">
        <v>0</v>
      </c>
    </row>
    <row r="28" spans="1:8" ht="36.75" customHeight="1" x14ac:dyDescent="0.25">
      <c r="A28" s="55"/>
      <c r="B28" s="42"/>
      <c r="C28" s="22" t="s">
        <v>31</v>
      </c>
      <c r="D28" s="23" t="s">
        <v>32</v>
      </c>
      <c r="E28" s="24">
        <v>0</v>
      </c>
      <c r="F28" s="24">
        <v>0</v>
      </c>
      <c r="G28" s="60">
        <v>0</v>
      </c>
    </row>
    <row r="29" spans="1:8" ht="24" hidden="1" customHeight="1" x14ac:dyDescent="0.25">
      <c r="A29" s="55"/>
      <c r="B29" s="42"/>
      <c r="C29" s="22" t="s">
        <v>33</v>
      </c>
      <c r="D29" s="23" t="s">
        <v>34</v>
      </c>
      <c r="E29" s="24">
        <v>0</v>
      </c>
      <c r="F29" s="24">
        <v>0</v>
      </c>
      <c r="G29" s="60">
        <v>0</v>
      </c>
    </row>
    <row r="30" spans="1:8" ht="66.75" customHeight="1" x14ac:dyDescent="0.25">
      <c r="A30" s="55"/>
      <c r="B30" s="42"/>
      <c r="C30" s="22" t="s">
        <v>200</v>
      </c>
      <c r="D30" s="23" t="s">
        <v>202</v>
      </c>
      <c r="E30" s="24">
        <v>0</v>
      </c>
      <c r="F30" s="24">
        <v>0</v>
      </c>
      <c r="G30" s="60">
        <v>0</v>
      </c>
    </row>
    <row r="31" spans="1:8" ht="50.25" customHeight="1" x14ac:dyDescent="0.25">
      <c r="A31" s="55"/>
      <c r="B31" s="42"/>
      <c r="C31" s="22" t="s">
        <v>21</v>
      </c>
      <c r="D31" s="23" t="s">
        <v>241</v>
      </c>
      <c r="E31" s="24">
        <v>200000</v>
      </c>
      <c r="F31" s="24">
        <v>200000</v>
      </c>
      <c r="G31" s="60">
        <v>0</v>
      </c>
    </row>
    <row r="32" spans="1:8" ht="35.25" hidden="1" customHeight="1" x14ac:dyDescent="0.25">
      <c r="A32" s="82"/>
      <c r="B32" s="44"/>
      <c r="C32" s="22" t="s">
        <v>198</v>
      </c>
      <c r="D32" s="23" t="s">
        <v>199</v>
      </c>
      <c r="E32" s="24">
        <v>0</v>
      </c>
      <c r="F32" s="24">
        <v>0</v>
      </c>
      <c r="G32" s="60">
        <v>0</v>
      </c>
      <c r="H32" s="2"/>
    </row>
    <row r="33" spans="1:8" ht="76.5" customHeight="1" x14ac:dyDescent="0.25">
      <c r="A33" s="91"/>
      <c r="B33" s="42"/>
      <c r="C33" s="22" t="s">
        <v>242</v>
      </c>
      <c r="D33" s="23" t="s">
        <v>238</v>
      </c>
      <c r="E33" s="24">
        <v>0</v>
      </c>
      <c r="F33" s="24">
        <v>0</v>
      </c>
      <c r="G33" s="60">
        <v>0</v>
      </c>
      <c r="H33" s="2"/>
    </row>
    <row r="34" spans="1:8" ht="0.75" hidden="1" customHeight="1" x14ac:dyDescent="0.25">
      <c r="A34" s="65"/>
      <c r="B34" s="45"/>
      <c r="C34" s="22" t="s">
        <v>37</v>
      </c>
      <c r="D34" s="23" t="s">
        <v>38</v>
      </c>
      <c r="E34" s="24">
        <v>0</v>
      </c>
      <c r="F34" s="24">
        <v>0</v>
      </c>
      <c r="G34" s="60">
        <v>0</v>
      </c>
    </row>
    <row r="35" spans="1:8" ht="69" customHeight="1" x14ac:dyDescent="0.25">
      <c r="A35" s="55"/>
      <c r="B35" s="44"/>
      <c r="C35" s="19" t="s">
        <v>39</v>
      </c>
      <c r="D35" s="20" t="s">
        <v>243</v>
      </c>
      <c r="E35" s="21">
        <v>45000</v>
      </c>
      <c r="F35" s="21">
        <v>0</v>
      </c>
      <c r="G35" s="56">
        <v>45000</v>
      </c>
    </row>
    <row r="36" spans="1:8" ht="53.25" customHeight="1" x14ac:dyDescent="0.25">
      <c r="A36" s="55"/>
      <c r="B36" s="44"/>
      <c r="C36" s="22" t="s">
        <v>201</v>
      </c>
      <c r="D36" s="23" t="s">
        <v>226</v>
      </c>
      <c r="E36" s="24">
        <v>11447175</v>
      </c>
      <c r="F36" s="24"/>
      <c r="G36" s="60">
        <v>11447175</v>
      </c>
    </row>
    <row r="37" spans="1:8" ht="38.25" customHeight="1" x14ac:dyDescent="0.25">
      <c r="A37" s="53"/>
      <c r="B37" s="8" t="s">
        <v>40</v>
      </c>
      <c r="C37" s="22"/>
      <c r="D37" s="11" t="s">
        <v>41</v>
      </c>
      <c r="E37" s="10">
        <f>SUM(E38:E39)</f>
        <v>6475200</v>
      </c>
      <c r="F37" s="10">
        <f>SUM(F38)</f>
        <v>5675200</v>
      </c>
      <c r="G37" s="54">
        <f>SUM(G39)</f>
        <v>800000</v>
      </c>
    </row>
    <row r="38" spans="1:8" ht="54" customHeight="1" x14ac:dyDescent="0.25">
      <c r="A38" s="55"/>
      <c r="B38" s="99"/>
      <c r="C38" s="22" t="s">
        <v>42</v>
      </c>
      <c r="D38" s="23" t="s">
        <v>43</v>
      </c>
      <c r="E38" s="24">
        <v>5675200</v>
      </c>
      <c r="F38" s="24">
        <v>5675200</v>
      </c>
      <c r="G38" s="60">
        <v>0</v>
      </c>
    </row>
    <row r="39" spans="1:8" ht="67.5" customHeight="1" x14ac:dyDescent="0.25">
      <c r="A39" s="55"/>
      <c r="B39" s="102"/>
      <c r="C39" s="19" t="s">
        <v>44</v>
      </c>
      <c r="D39" s="20" t="s">
        <v>45</v>
      </c>
      <c r="E39" s="21">
        <v>800000</v>
      </c>
      <c r="F39" s="21">
        <v>0</v>
      </c>
      <c r="G39" s="56">
        <v>800000</v>
      </c>
    </row>
    <row r="40" spans="1:8" ht="24.75" customHeight="1" x14ac:dyDescent="0.25">
      <c r="A40" s="55"/>
      <c r="B40" s="8" t="s">
        <v>236</v>
      </c>
      <c r="C40" s="22"/>
      <c r="D40" s="11" t="s">
        <v>65</v>
      </c>
      <c r="E40" s="10">
        <f t="shared" ref="E40:G40" si="7">SUM(E41:E41)</f>
        <v>5000</v>
      </c>
      <c r="F40" s="10">
        <f t="shared" si="7"/>
        <v>5000</v>
      </c>
      <c r="G40" s="54">
        <f t="shared" si="7"/>
        <v>0</v>
      </c>
    </row>
    <row r="41" spans="1:8" ht="27.75" customHeight="1" x14ac:dyDescent="0.25">
      <c r="A41" s="55"/>
      <c r="B41" s="39"/>
      <c r="C41" s="22" t="s">
        <v>74</v>
      </c>
      <c r="D41" s="23" t="s">
        <v>237</v>
      </c>
      <c r="E41" s="24">
        <v>5000</v>
      </c>
      <c r="F41" s="24">
        <v>5000</v>
      </c>
      <c r="G41" s="60">
        <v>0</v>
      </c>
    </row>
    <row r="42" spans="1:8" ht="21" customHeight="1" x14ac:dyDescent="0.25">
      <c r="A42" s="57" t="s">
        <v>46</v>
      </c>
      <c r="B42" s="5"/>
      <c r="C42" s="30"/>
      <c r="D42" s="6" t="s">
        <v>47</v>
      </c>
      <c r="E42" s="7">
        <f>SUM(E43)</f>
        <v>2124438</v>
      </c>
      <c r="F42" s="7">
        <f>SUM(F43)</f>
        <v>374438</v>
      </c>
      <c r="G42" s="52">
        <f>SUM(G43)</f>
        <v>1750000</v>
      </c>
    </row>
    <row r="43" spans="1:8" ht="37.5" customHeight="1" x14ac:dyDescent="0.25">
      <c r="A43" s="53"/>
      <c r="B43" s="8" t="s">
        <v>48</v>
      </c>
      <c r="C43" s="18" t="s">
        <v>4</v>
      </c>
      <c r="D43" s="11" t="s">
        <v>49</v>
      </c>
      <c r="E43" s="10">
        <f>SUM(E44:E49)</f>
        <v>2124438</v>
      </c>
      <c r="F43" s="10">
        <f>SUM(F44:F49)</f>
        <v>374438</v>
      </c>
      <c r="G43" s="54">
        <f>SUM(G44:G49)</f>
        <v>1750000</v>
      </c>
    </row>
    <row r="44" spans="1:8" ht="39.75" customHeight="1" x14ac:dyDescent="0.25">
      <c r="A44" s="55"/>
      <c r="B44" s="99"/>
      <c r="C44" s="22" t="s">
        <v>50</v>
      </c>
      <c r="D44" s="23" t="s">
        <v>51</v>
      </c>
      <c r="E44" s="24">
        <v>1100</v>
      </c>
      <c r="F44" s="24">
        <v>1100</v>
      </c>
      <c r="G44" s="60">
        <v>0</v>
      </c>
    </row>
    <row r="45" spans="1:8" ht="36.75" customHeight="1" x14ac:dyDescent="0.25">
      <c r="A45" s="55"/>
      <c r="B45" s="101"/>
      <c r="C45" s="22" t="s">
        <v>52</v>
      </c>
      <c r="D45" s="23" t="s">
        <v>53</v>
      </c>
      <c r="E45" s="24">
        <v>76000</v>
      </c>
      <c r="F45" s="24">
        <v>76000</v>
      </c>
      <c r="G45" s="60">
        <v>0</v>
      </c>
    </row>
    <row r="46" spans="1:8" ht="72" customHeight="1" x14ac:dyDescent="0.25">
      <c r="A46" s="55"/>
      <c r="B46" s="101"/>
      <c r="C46" s="22" t="s">
        <v>27</v>
      </c>
      <c r="D46" s="23" t="s">
        <v>28</v>
      </c>
      <c r="E46" s="24">
        <v>160200</v>
      </c>
      <c r="F46" s="24">
        <v>160200</v>
      </c>
      <c r="G46" s="60">
        <v>0</v>
      </c>
    </row>
    <row r="47" spans="1:8" ht="72" customHeight="1" x14ac:dyDescent="0.25">
      <c r="A47" s="55"/>
      <c r="B47" s="101"/>
      <c r="C47" s="19" t="s">
        <v>56</v>
      </c>
      <c r="D47" s="20" t="s">
        <v>57</v>
      </c>
      <c r="E47" s="21">
        <v>1750000</v>
      </c>
      <c r="F47" s="21">
        <v>0</v>
      </c>
      <c r="G47" s="56">
        <v>1750000</v>
      </c>
    </row>
    <row r="48" spans="1:8" ht="60" customHeight="1" x14ac:dyDescent="0.25">
      <c r="A48" s="55"/>
      <c r="B48" s="101"/>
      <c r="C48" s="22" t="s">
        <v>9</v>
      </c>
      <c r="D48" s="23" t="s">
        <v>10</v>
      </c>
      <c r="E48" s="24">
        <v>69638</v>
      </c>
      <c r="F48" s="24">
        <v>69638</v>
      </c>
      <c r="G48" s="60">
        <v>0</v>
      </c>
    </row>
    <row r="49" spans="1:7" ht="54" customHeight="1" x14ac:dyDescent="0.25">
      <c r="A49" s="55"/>
      <c r="B49" s="101"/>
      <c r="C49" s="22" t="s">
        <v>54</v>
      </c>
      <c r="D49" s="23" t="s">
        <v>55</v>
      </c>
      <c r="E49" s="24">
        <v>67500</v>
      </c>
      <c r="F49" s="24">
        <v>67500</v>
      </c>
      <c r="G49" s="60">
        <v>0</v>
      </c>
    </row>
    <row r="50" spans="1:7" ht="25.5" customHeight="1" x14ac:dyDescent="0.25">
      <c r="A50" s="57" t="s">
        <v>58</v>
      </c>
      <c r="B50" s="5"/>
      <c r="C50" s="30"/>
      <c r="D50" s="6" t="s">
        <v>59</v>
      </c>
      <c r="E50" s="7">
        <f>SUM(E53+E56+E58+E51)</f>
        <v>1203461</v>
      </c>
      <c r="F50" s="7">
        <f>SUM(F53+F56+F58+F51)</f>
        <v>1203461</v>
      </c>
      <c r="G50" s="52">
        <f>SUM(G53+G56+G58+G51)</f>
        <v>0</v>
      </c>
    </row>
    <row r="51" spans="1:7" ht="21.75" customHeight="1" x14ac:dyDescent="0.25">
      <c r="A51" s="53"/>
      <c r="B51" s="8" t="s">
        <v>221</v>
      </c>
      <c r="C51" s="18" t="s">
        <v>4</v>
      </c>
      <c r="D51" s="11" t="s">
        <v>222</v>
      </c>
      <c r="E51" s="10">
        <f>SUM(E52)</f>
        <v>2291</v>
      </c>
      <c r="F51" s="10">
        <f t="shared" ref="F51" si="8">SUM(F52)</f>
        <v>2291</v>
      </c>
      <c r="G51" s="54">
        <v>0</v>
      </c>
    </row>
    <row r="52" spans="1:7" ht="60" customHeight="1" x14ac:dyDescent="0.25">
      <c r="A52" s="55"/>
      <c r="B52" s="9"/>
      <c r="C52" s="19" t="s">
        <v>9</v>
      </c>
      <c r="D52" s="20" t="s">
        <v>10</v>
      </c>
      <c r="E52" s="21">
        <v>2291</v>
      </c>
      <c r="F52" s="21">
        <v>2291</v>
      </c>
      <c r="G52" s="56">
        <v>0</v>
      </c>
    </row>
    <row r="53" spans="1:7" ht="32.25" customHeight="1" x14ac:dyDescent="0.25">
      <c r="A53" s="53"/>
      <c r="B53" s="8" t="s">
        <v>60</v>
      </c>
      <c r="C53" s="18" t="s">
        <v>4</v>
      </c>
      <c r="D53" s="11" t="s">
        <v>61</v>
      </c>
      <c r="E53" s="10">
        <f t="shared" ref="E53:G53" si="9">SUM(E54+E55)</f>
        <v>202598</v>
      </c>
      <c r="F53" s="10">
        <f t="shared" si="9"/>
        <v>202598</v>
      </c>
      <c r="G53" s="54">
        <f t="shared" si="9"/>
        <v>0</v>
      </c>
    </row>
    <row r="54" spans="1:7" ht="24" customHeight="1" x14ac:dyDescent="0.25">
      <c r="A54" s="55"/>
      <c r="B54" s="99"/>
      <c r="C54" s="19" t="s">
        <v>66</v>
      </c>
      <c r="D54" s="20" t="s">
        <v>67</v>
      </c>
      <c r="E54" s="21">
        <v>15000</v>
      </c>
      <c r="F54" s="21">
        <v>15000</v>
      </c>
      <c r="G54" s="56">
        <v>0</v>
      </c>
    </row>
    <row r="55" spans="1:7" ht="57.75" customHeight="1" x14ac:dyDescent="0.25">
      <c r="A55" s="55"/>
      <c r="B55" s="108"/>
      <c r="C55" s="19" t="s">
        <v>9</v>
      </c>
      <c r="D55" s="20" t="s">
        <v>10</v>
      </c>
      <c r="E55" s="21">
        <v>187598</v>
      </c>
      <c r="F55" s="21">
        <v>187598</v>
      </c>
      <c r="G55" s="56">
        <v>0</v>
      </c>
    </row>
    <row r="56" spans="1:7" ht="22.5" customHeight="1" x14ac:dyDescent="0.25">
      <c r="A56" s="53"/>
      <c r="B56" s="41" t="s">
        <v>62</v>
      </c>
      <c r="C56" s="22"/>
      <c r="D56" s="11" t="s">
        <v>63</v>
      </c>
      <c r="E56" s="10">
        <f t="shared" ref="E56:G56" si="10">SUM(E57)</f>
        <v>638572</v>
      </c>
      <c r="F56" s="10">
        <f t="shared" si="10"/>
        <v>638572</v>
      </c>
      <c r="G56" s="58">
        <f t="shared" si="10"/>
        <v>0</v>
      </c>
    </row>
    <row r="57" spans="1:7" ht="57" customHeight="1" x14ac:dyDescent="0.25">
      <c r="A57" s="55"/>
      <c r="B57" s="39"/>
      <c r="C57" s="19" t="s">
        <v>9</v>
      </c>
      <c r="D57" s="20" t="s">
        <v>10</v>
      </c>
      <c r="E57" s="21">
        <v>638572</v>
      </c>
      <c r="F57" s="21">
        <v>638572</v>
      </c>
      <c r="G57" s="56">
        <v>0</v>
      </c>
    </row>
    <row r="58" spans="1:7" ht="27" customHeight="1" x14ac:dyDescent="0.25">
      <c r="A58" s="83"/>
      <c r="B58" s="8" t="s">
        <v>64</v>
      </c>
      <c r="C58" s="22"/>
      <c r="D58" s="11" t="s">
        <v>65</v>
      </c>
      <c r="E58" s="10">
        <f t="shared" ref="E58:G58" si="11">SUM(E59)</f>
        <v>360000</v>
      </c>
      <c r="F58" s="10">
        <f t="shared" si="11"/>
        <v>360000</v>
      </c>
      <c r="G58" s="58">
        <f t="shared" si="11"/>
        <v>0</v>
      </c>
    </row>
    <row r="59" spans="1:7" ht="26.25" customHeight="1" x14ac:dyDescent="0.25">
      <c r="A59" s="84"/>
      <c r="B59" s="9"/>
      <c r="C59" s="22" t="s">
        <v>66</v>
      </c>
      <c r="D59" s="23" t="s">
        <v>67</v>
      </c>
      <c r="E59" s="24">
        <v>360000</v>
      </c>
      <c r="F59" s="24">
        <v>360000</v>
      </c>
      <c r="G59" s="60">
        <v>0</v>
      </c>
    </row>
    <row r="60" spans="1:7" ht="24" customHeight="1" x14ac:dyDescent="0.25">
      <c r="A60" s="51" t="s">
        <v>68</v>
      </c>
      <c r="B60" s="34"/>
      <c r="C60" s="30"/>
      <c r="D60" s="6" t="s">
        <v>69</v>
      </c>
      <c r="E60" s="7">
        <f t="shared" ref="E60:G60" si="12">SUM(E61+E63+E71+E74)</f>
        <v>356303</v>
      </c>
      <c r="F60" s="7">
        <f t="shared" si="12"/>
        <v>191303</v>
      </c>
      <c r="G60" s="52">
        <f t="shared" si="12"/>
        <v>165000</v>
      </c>
    </row>
    <row r="61" spans="1:7" ht="23.25" customHeight="1" x14ac:dyDescent="0.25">
      <c r="A61" s="53"/>
      <c r="B61" s="8" t="s">
        <v>70</v>
      </c>
      <c r="C61" s="18" t="s">
        <v>4</v>
      </c>
      <c r="D61" s="11" t="s">
        <v>71</v>
      </c>
      <c r="E61" s="10">
        <f t="shared" ref="E61:G61" si="13">SUM(E62)</f>
        <v>684</v>
      </c>
      <c r="F61" s="10">
        <f t="shared" si="13"/>
        <v>684</v>
      </c>
      <c r="G61" s="58">
        <f t="shared" si="13"/>
        <v>0</v>
      </c>
    </row>
    <row r="62" spans="1:7" ht="54" customHeight="1" x14ac:dyDescent="0.25">
      <c r="A62" s="55"/>
      <c r="B62" s="9"/>
      <c r="C62" s="19" t="s">
        <v>9</v>
      </c>
      <c r="D62" s="20" t="s">
        <v>10</v>
      </c>
      <c r="E62" s="21">
        <v>684</v>
      </c>
      <c r="F62" s="21">
        <v>684</v>
      </c>
      <c r="G62" s="56"/>
    </row>
    <row r="63" spans="1:7" ht="22.5" customHeight="1" x14ac:dyDescent="0.25">
      <c r="A63" s="55"/>
      <c r="B63" s="8" t="s">
        <v>72</v>
      </c>
      <c r="C63" s="22"/>
      <c r="D63" s="11" t="s">
        <v>73</v>
      </c>
      <c r="E63" s="10">
        <f t="shared" ref="E63:G63" si="14">SUM(E64:E70)</f>
        <v>336619</v>
      </c>
      <c r="F63" s="10">
        <f t="shared" si="14"/>
        <v>171619</v>
      </c>
      <c r="G63" s="10">
        <f t="shared" si="14"/>
        <v>165000</v>
      </c>
    </row>
    <row r="64" spans="1:7" ht="31.5" customHeight="1" x14ac:dyDescent="0.25">
      <c r="A64" s="55"/>
      <c r="B64" s="41"/>
      <c r="C64" s="22" t="s">
        <v>25</v>
      </c>
      <c r="D64" s="23" t="s">
        <v>245</v>
      </c>
      <c r="E64" s="24">
        <v>0</v>
      </c>
      <c r="F64" s="24">
        <v>0</v>
      </c>
      <c r="G64" s="60">
        <v>0</v>
      </c>
    </row>
    <row r="65" spans="1:7" ht="0.75" hidden="1" customHeight="1" x14ac:dyDescent="0.25">
      <c r="A65" s="55"/>
      <c r="B65" s="99"/>
      <c r="C65" s="9" t="s">
        <v>74</v>
      </c>
      <c r="D65" s="23" t="s">
        <v>75</v>
      </c>
      <c r="E65" s="24">
        <v>0</v>
      </c>
      <c r="F65" s="24">
        <v>0</v>
      </c>
      <c r="G65" s="60">
        <v>0</v>
      </c>
    </row>
    <row r="66" spans="1:7" ht="26.25" hidden="1" customHeight="1" x14ac:dyDescent="0.25">
      <c r="A66" s="53"/>
      <c r="B66" s="101"/>
      <c r="C66" s="9" t="s">
        <v>35</v>
      </c>
      <c r="D66" s="23" t="s">
        <v>36</v>
      </c>
      <c r="E66" s="24">
        <v>0</v>
      </c>
      <c r="F66" s="24">
        <v>0</v>
      </c>
      <c r="G66" s="60">
        <v>0</v>
      </c>
    </row>
    <row r="67" spans="1:7" ht="26.25" customHeight="1" x14ac:dyDescent="0.25">
      <c r="A67" s="53"/>
      <c r="B67" s="101"/>
      <c r="C67" s="9" t="s">
        <v>29</v>
      </c>
      <c r="D67" s="23" t="s">
        <v>30</v>
      </c>
      <c r="E67" s="24">
        <v>80000</v>
      </c>
      <c r="F67" s="24">
        <v>80000</v>
      </c>
      <c r="G67" s="60">
        <v>0</v>
      </c>
    </row>
    <row r="68" spans="1:7" ht="30.75" customHeight="1" x14ac:dyDescent="0.25">
      <c r="A68" s="53"/>
      <c r="B68" s="101"/>
      <c r="C68" s="22" t="s">
        <v>31</v>
      </c>
      <c r="D68" s="23" t="s">
        <v>32</v>
      </c>
      <c r="E68" s="24">
        <v>0</v>
      </c>
      <c r="F68" s="24">
        <v>0</v>
      </c>
      <c r="G68" s="60">
        <v>0</v>
      </c>
    </row>
    <row r="69" spans="1:7" ht="24.75" customHeight="1" x14ac:dyDescent="0.25">
      <c r="A69" s="55"/>
      <c r="B69" s="102"/>
      <c r="C69" s="9" t="s">
        <v>33</v>
      </c>
      <c r="D69" s="23" t="s">
        <v>34</v>
      </c>
      <c r="E69" s="24">
        <v>91619</v>
      </c>
      <c r="F69" s="24">
        <v>91619</v>
      </c>
      <c r="G69" s="60">
        <v>0</v>
      </c>
    </row>
    <row r="70" spans="1:7" ht="72.75" customHeight="1" x14ac:dyDescent="0.25">
      <c r="A70" s="55"/>
      <c r="B70" s="44"/>
      <c r="C70" s="9" t="s">
        <v>231</v>
      </c>
      <c r="D70" s="23" t="s">
        <v>232</v>
      </c>
      <c r="E70" s="24">
        <v>165000</v>
      </c>
      <c r="F70" s="24">
        <v>0</v>
      </c>
      <c r="G70" s="60">
        <v>165000</v>
      </c>
    </row>
    <row r="71" spans="1:7" ht="28.5" hidden="1" customHeight="1" x14ac:dyDescent="0.25">
      <c r="A71" s="55"/>
      <c r="B71" s="8" t="s">
        <v>76</v>
      </c>
      <c r="C71" s="9"/>
      <c r="D71" s="11" t="s">
        <v>77</v>
      </c>
      <c r="E71" s="10">
        <f>SUM(E72:E73)</f>
        <v>0</v>
      </c>
      <c r="F71" s="10">
        <f>SUM(F72:F73)</f>
        <v>0</v>
      </c>
      <c r="G71" s="58">
        <f>SUM(G72:G73)</f>
        <v>0</v>
      </c>
    </row>
    <row r="72" spans="1:7" ht="58.5" hidden="1" customHeight="1" x14ac:dyDescent="0.25">
      <c r="A72" s="55"/>
      <c r="B72" s="108"/>
      <c r="C72" s="9" t="s">
        <v>9</v>
      </c>
      <c r="D72" s="23" t="s">
        <v>10</v>
      </c>
      <c r="E72" s="24">
        <v>0</v>
      </c>
      <c r="F72" s="24">
        <v>0</v>
      </c>
      <c r="G72" s="60">
        <v>0</v>
      </c>
    </row>
    <row r="73" spans="1:7" ht="57" hidden="1" customHeight="1" x14ac:dyDescent="0.25">
      <c r="A73" s="55"/>
      <c r="B73" s="102"/>
      <c r="C73" s="9" t="s">
        <v>78</v>
      </c>
      <c r="D73" s="23" t="s">
        <v>79</v>
      </c>
      <c r="E73" s="24">
        <v>0</v>
      </c>
      <c r="F73" s="24">
        <v>0</v>
      </c>
      <c r="G73" s="60">
        <v>0</v>
      </c>
    </row>
    <row r="74" spans="1:7" ht="21.75" customHeight="1" x14ac:dyDescent="0.25">
      <c r="A74" s="55"/>
      <c r="B74" s="8" t="s">
        <v>197</v>
      </c>
      <c r="C74" s="9"/>
      <c r="D74" s="11" t="s">
        <v>65</v>
      </c>
      <c r="E74" s="10">
        <f t="shared" ref="E74:G74" si="15">SUM(E75:E82)</f>
        <v>19000</v>
      </c>
      <c r="F74" s="10">
        <f t="shared" si="15"/>
        <v>19000</v>
      </c>
      <c r="G74" s="10">
        <f t="shared" si="15"/>
        <v>0</v>
      </c>
    </row>
    <row r="75" spans="1:7" ht="46.5" customHeight="1" x14ac:dyDescent="0.25">
      <c r="A75" s="55"/>
      <c r="B75" s="41"/>
      <c r="C75" s="9" t="s">
        <v>162</v>
      </c>
      <c r="D75" s="23" t="s">
        <v>246</v>
      </c>
      <c r="E75" s="24">
        <v>0</v>
      </c>
      <c r="F75" s="24">
        <v>0</v>
      </c>
      <c r="G75" s="92">
        <v>0</v>
      </c>
    </row>
    <row r="76" spans="1:7" ht="24" customHeight="1" x14ac:dyDescent="0.25">
      <c r="A76" s="55"/>
      <c r="B76" s="109"/>
      <c r="C76" s="9" t="s">
        <v>74</v>
      </c>
      <c r="D76" s="23" t="s">
        <v>75</v>
      </c>
      <c r="E76" s="24">
        <v>5000</v>
      </c>
      <c r="F76" s="24">
        <v>5000</v>
      </c>
      <c r="G76" s="60">
        <v>0</v>
      </c>
    </row>
    <row r="77" spans="1:7" ht="0.75" hidden="1" customHeight="1" x14ac:dyDescent="0.25">
      <c r="A77" s="53"/>
      <c r="B77" s="101"/>
      <c r="C77" s="9" t="s">
        <v>29</v>
      </c>
      <c r="D77" s="23" t="s">
        <v>30</v>
      </c>
      <c r="E77" s="24">
        <v>0</v>
      </c>
      <c r="F77" s="24">
        <v>0</v>
      </c>
      <c r="G77" s="60">
        <v>0</v>
      </c>
    </row>
    <row r="78" spans="1:7" ht="25.5" customHeight="1" x14ac:dyDescent="0.25">
      <c r="A78" s="53"/>
      <c r="B78" s="101"/>
      <c r="C78" s="39" t="s">
        <v>33</v>
      </c>
      <c r="D78" s="20" t="s">
        <v>34</v>
      </c>
      <c r="E78" s="21">
        <v>14000</v>
      </c>
      <c r="F78" s="21">
        <v>14000</v>
      </c>
      <c r="G78" s="56">
        <v>0</v>
      </c>
    </row>
    <row r="79" spans="1:7" ht="82.5" customHeight="1" x14ac:dyDescent="0.25">
      <c r="A79" s="53"/>
      <c r="B79" s="43"/>
      <c r="C79" s="39" t="s">
        <v>132</v>
      </c>
      <c r="D79" s="23" t="s">
        <v>238</v>
      </c>
      <c r="E79" s="21">
        <v>0</v>
      </c>
      <c r="F79" s="21">
        <v>0</v>
      </c>
      <c r="G79" s="56">
        <v>0</v>
      </c>
    </row>
    <row r="80" spans="1:7" ht="75.75" customHeight="1" x14ac:dyDescent="0.25">
      <c r="A80" s="53"/>
      <c r="B80" s="43"/>
      <c r="C80" s="39" t="s">
        <v>133</v>
      </c>
      <c r="D80" s="23" t="s">
        <v>238</v>
      </c>
      <c r="E80" s="21">
        <v>0</v>
      </c>
      <c r="F80" s="21">
        <v>0</v>
      </c>
      <c r="G80" s="56">
        <v>0</v>
      </c>
    </row>
    <row r="81" spans="1:7" ht="86.25" hidden="1" customHeight="1" x14ac:dyDescent="0.25">
      <c r="A81" s="53"/>
      <c r="B81" s="43"/>
      <c r="C81" s="39" t="s">
        <v>227</v>
      </c>
      <c r="D81" s="23" t="s">
        <v>238</v>
      </c>
      <c r="E81" s="21">
        <v>0</v>
      </c>
      <c r="F81" s="21">
        <v>0</v>
      </c>
      <c r="G81" s="56">
        <v>0</v>
      </c>
    </row>
    <row r="82" spans="1:7" ht="87" hidden="1" customHeight="1" x14ac:dyDescent="0.25">
      <c r="A82" s="53"/>
      <c r="B82" s="43"/>
      <c r="C82" s="39" t="s">
        <v>228</v>
      </c>
      <c r="D82" s="23" t="s">
        <v>238</v>
      </c>
      <c r="E82" s="21">
        <v>0</v>
      </c>
      <c r="F82" s="21">
        <v>0</v>
      </c>
      <c r="G82" s="56">
        <v>0</v>
      </c>
    </row>
    <row r="83" spans="1:7" ht="23.25" customHeight="1" x14ac:dyDescent="0.25">
      <c r="A83" s="51" t="s">
        <v>80</v>
      </c>
      <c r="B83" s="5"/>
      <c r="C83" s="31"/>
      <c r="D83" s="6" t="s">
        <v>81</v>
      </c>
      <c r="E83" s="7">
        <f t="shared" ref="E83:G83" si="16">SUM(E89+E84+E86)</f>
        <v>69000</v>
      </c>
      <c r="F83" s="7">
        <f t="shared" si="16"/>
        <v>69000</v>
      </c>
      <c r="G83" s="52">
        <f t="shared" si="16"/>
        <v>0</v>
      </c>
    </row>
    <row r="84" spans="1:7" ht="23.25" customHeight="1" x14ac:dyDescent="0.25">
      <c r="A84" s="61"/>
      <c r="B84" s="8" t="s">
        <v>223</v>
      </c>
      <c r="C84" s="9"/>
      <c r="D84" s="11" t="s">
        <v>224</v>
      </c>
      <c r="E84" s="10">
        <f t="shared" ref="E84:G84" si="17">SUM(E85)</f>
        <v>0</v>
      </c>
      <c r="F84" s="10">
        <f t="shared" si="17"/>
        <v>0</v>
      </c>
      <c r="G84" s="54">
        <f t="shared" si="17"/>
        <v>0</v>
      </c>
    </row>
    <row r="85" spans="1:7" ht="57.75" customHeight="1" x14ac:dyDescent="0.25">
      <c r="A85" s="66"/>
      <c r="B85" s="46"/>
      <c r="C85" s="28" t="s">
        <v>9</v>
      </c>
      <c r="D85" s="20" t="s">
        <v>10</v>
      </c>
      <c r="E85" s="21">
        <v>0</v>
      </c>
      <c r="F85" s="24">
        <v>0</v>
      </c>
      <c r="G85" s="60"/>
    </row>
    <row r="86" spans="1:7" ht="25.5" customHeight="1" x14ac:dyDescent="0.25">
      <c r="A86" s="66"/>
      <c r="B86" s="8" t="s">
        <v>225</v>
      </c>
      <c r="C86" s="9"/>
      <c r="D86" s="11" t="s">
        <v>77</v>
      </c>
      <c r="E86" s="10">
        <f t="shared" ref="E86:G86" si="18">SUM(E87:E88)</f>
        <v>69000</v>
      </c>
      <c r="F86" s="10">
        <f t="shared" si="18"/>
        <v>69000</v>
      </c>
      <c r="G86" s="54">
        <f t="shared" si="18"/>
        <v>0</v>
      </c>
    </row>
    <row r="87" spans="1:7" ht="58.5" customHeight="1" x14ac:dyDescent="0.25">
      <c r="A87" s="62"/>
      <c r="B87" s="8"/>
      <c r="C87" s="89" t="s">
        <v>9</v>
      </c>
      <c r="D87" s="23" t="s">
        <v>10</v>
      </c>
      <c r="E87" s="90">
        <v>23000</v>
      </c>
      <c r="F87" s="24">
        <v>23000</v>
      </c>
      <c r="G87" s="60">
        <v>0</v>
      </c>
    </row>
    <row r="88" spans="1:7" ht="67.5" customHeight="1" x14ac:dyDescent="0.25">
      <c r="A88" s="85"/>
      <c r="B88" s="8"/>
      <c r="C88" s="9" t="s">
        <v>78</v>
      </c>
      <c r="D88" s="23" t="s">
        <v>79</v>
      </c>
      <c r="E88" s="24">
        <v>46000</v>
      </c>
      <c r="F88" s="24">
        <v>46000</v>
      </c>
      <c r="G88" s="60">
        <v>0</v>
      </c>
    </row>
    <row r="89" spans="1:7" ht="21" hidden="1" customHeight="1" x14ac:dyDescent="0.25">
      <c r="A89" s="66"/>
      <c r="B89" s="8" t="s">
        <v>82</v>
      </c>
      <c r="C89" s="8" t="s">
        <v>4</v>
      </c>
      <c r="D89" s="11" t="s">
        <v>65</v>
      </c>
      <c r="E89" s="10">
        <f t="shared" ref="E89:G89" si="19">SUM(E90)</f>
        <v>0</v>
      </c>
      <c r="F89" s="10">
        <f t="shared" si="19"/>
        <v>0</v>
      </c>
      <c r="G89" s="54">
        <f t="shared" si="19"/>
        <v>0</v>
      </c>
    </row>
    <row r="90" spans="1:7" ht="69" hidden="1" customHeight="1" x14ac:dyDescent="0.25">
      <c r="A90" s="62"/>
      <c r="B90" s="39"/>
      <c r="C90" s="39" t="s">
        <v>203</v>
      </c>
      <c r="D90" s="20" t="s">
        <v>204</v>
      </c>
      <c r="E90" s="24">
        <v>0</v>
      </c>
      <c r="F90" s="24">
        <v>0</v>
      </c>
      <c r="G90" s="60">
        <v>0</v>
      </c>
    </row>
    <row r="91" spans="1:7" ht="37.5" customHeight="1" x14ac:dyDescent="0.25">
      <c r="A91" s="51" t="s">
        <v>83</v>
      </c>
      <c r="B91" s="32"/>
      <c r="C91" s="33"/>
      <c r="D91" s="6" t="s">
        <v>84</v>
      </c>
      <c r="E91" s="7">
        <f t="shared" ref="E91:G91" si="20">SUM(E92+E95)</f>
        <v>6090670</v>
      </c>
      <c r="F91" s="7">
        <f t="shared" si="20"/>
        <v>6090670</v>
      </c>
      <c r="G91" s="52">
        <f t="shared" si="20"/>
        <v>0</v>
      </c>
    </row>
    <row r="92" spans="1:7" ht="39.75" customHeight="1" x14ac:dyDescent="0.25">
      <c r="A92" s="55"/>
      <c r="B92" s="8" t="s">
        <v>85</v>
      </c>
      <c r="C92" s="8" t="s">
        <v>4</v>
      </c>
      <c r="D92" s="11" t="s">
        <v>86</v>
      </c>
      <c r="E92" s="10">
        <f>SUM(E93:E94)</f>
        <v>6090670</v>
      </c>
      <c r="F92" s="10">
        <f>SUM(F93:F94)</f>
        <v>6090670</v>
      </c>
      <c r="G92" s="58">
        <f>SUM(G93:G94)</f>
        <v>0</v>
      </c>
    </row>
    <row r="93" spans="1:7" ht="60.75" customHeight="1" x14ac:dyDescent="0.25">
      <c r="A93" s="55"/>
      <c r="B93" s="108"/>
      <c r="C93" s="9" t="s">
        <v>9</v>
      </c>
      <c r="D93" s="23" t="s">
        <v>10</v>
      </c>
      <c r="E93" s="24">
        <v>6089870</v>
      </c>
      <c r="F93" s="24">
        <v>6089870</v>
      </c>
      <c r="G93" s="60">
        <v>0</v>
      </c>
    </row>
    <row r="94" spans="1:7" ht="54" customHeight="1" x14ac:dyDescent="0.25">
      <c r="A94" s="55"/>
      <c r="B94" s="101"/>
      <c r="C94" s="9" t="s">
        <v>54</v>
      </c>
      <c r="D94" s="23" t="s">
        <v>55</v>
      </c>
      <c r="E94" s="24">
        <v>800</v>
      </c>
      <c r="F94" s="24">
        <v>800</v>
      </c>
      <c r="G94" s="60">
        <v>0</v>
      </c>
    </row>
    <row r="95" spans="1:7" ht="25.5" hidden="1" customHeight="1" x14ac:dyDescent="0.25">
      <c r="A95" s="63"/>
      <c r="B95" s="26">
        <v>75495</v>
      </c>
      <c r="C95" s="8"/>
      <c r="D95" s="11" t="s">
        <v>65</v>
      </c>
      <c r="E95" s="10">
        <f t="shared" ref="E95:G95" si="21">SUM(E96:E97)</f>
        <v>0</v>
      </c>
      <c r="F95" s="10">
        <f t="shared" si="21"/>
        <v>0</v>
      </c>
      <c r="G95" s="54">
        <f t="shared" si="21"/>
        <v>0</v>
      </c>
    </row>
    <row r="96" spans="1:7" ht="53.25" hidden="1" customHeight="1" x14ac:dyDescent="0.25">
      <c r="A96" s="53"/>
      <c r="B96" s="120"/>
      <c r="C96" s="9" t="s">
        <v>205</v>
      </c>
      <c r="D96" s="23" t="s">
        <v>244</v>
      </c>
      <c r="E96" s="24">
        <v>0</v>
      </c>
      <c r="F96" s="24">
        <v>0</v>
      </c>
      <c r="G96" s="60">
        <v>0</v>
      </c>
    </row>
    <row r="97" spans="1:7" ht="53.25" hidden="1" customHeight="1" x14ac:dyDescent="0.25">
      <c r="A97" s="55"/>
      <c r="B97" s="101"/>
      <c r="C97" s="39" t="s">
        <v>207</v>
      </c>
      <c r="D97" s="20" t="s">
        <v>208</v>
      </c>
      <c r="E97" s="21">
        <v>0</v>
      </c>
      <c r="F97" s="21"/>
      <c r="G97" s="56">
        <v>0</v>
      </c>
    </row>
    <row r="98" spans="1:7" ht="23.25" customHeight="1" x14ac:dyDescent="0.25">
      <c r="A98" s="51" t="s">
        <v>87</v>
      </c>
      <c r="B98" s="5"/>
      <c r="C98" s="31"/>
      <c r="D98" s="6" t="s">
        <v>88</v>
      </c>
      <c r="E98" s="7">
        <f t="shared" ref="E98" si="22">SUM(E99)</f>
        <v>140712</v>
      </c>
      <c r="F98" s="7">
        <f>SUM(F99)</f>
        <v>140712</v>
      </c>
      <c r="G98" s="52">
        <f>SUM(G99)</f>
        <v>0</v>
      </c>
    </row>
    <row r="99" spans="1:7" ht="21.75" customHeight="1" x14ac:dyDescent="0.25">
      <c r="A99" s="53"/>
      <c r="B99" s="8" t="s">
        <v>89</v>
      </c>
      <c r="C99" s="8" t="s">
        <v>4</v>
      </c>
      <c r="D99" s="11" t="s">
        <v>90</v>
      </c>
      <c r="E99" s="10">
        <f t="shared" ref="E99" si="23">SUM(E100)</f>
        <v>140712</v>
      </c>
      <c r="F99" s="10">
        <f>SUM(F100)</f>
        <v>140712</v>
      </c>
      <c r="G99" s="58">
        <f>SUM(G100)</f>
        <v>0</v>
      </c>
    </row>
    <row r="100" spans="1:7" ht="55.5" customHeight="1" x14ac:dyDescent="0.25">
      <c r="A100" s="55"/>
      <c r="B100" s="40"/>
      <c r="C100" s="39" t="s">
        <v>9</v>
      </c>
      <c r="D100" s="20" t="s">
        <v>10</v>
      </c>
      <c r="E100" s="21">
        <v>140712</v>
      </c>
      <c r="F100" s="21">
        <v>140712</v>
      </c>
      <c r="G100" s="56">
        <v>0</v>
      </c>
    </row>
    <row r="101" spans="1:7" ht="80.25" customHeight="1" x14ac:dyDescent="0.25">
      <c r="A101" s="51" t="s">
        <v>91</v>
      </c>
      <c r="B101" s="5"/>
      <c r="C101" s="31"/>
      <c r="D101" s="6" t="s">
        <v>92</v>
      </c>
      <c r="E101" s="7">
        <f>SUM(E102+E108)</f>
        <v>9620052</v>
      </c>
      <c r="F101" s="7">
        <f>SUM(F102+F108)</f>
        <v>9620052</v>
      </c>
      <c r="G101" s="52">
        <f>SUM(G102+G108)</f>
        <v>0</v>
      </c>
    </row>
    <row r="102" spans="1:7" ht="54.75" customHeight="1" x14ac:dyDescent="0.25">
      <c r="A102" s="55"/>
      <c r="B102" s="8" t="s">
        <v>93</v>
      </c>
      <c r="C102" s="9" t="s">
        <v>4</v>
      </c>
      <c r="D102" s="11" t="s">
        <v>94</v>
      </c>
      <c r="E102" s="10">
        <f>SUM(E103:E107)</f>
        <v>875168</v>
      </c>
      <c r="F102" s="10">
        <f>SUM(F103:F107)</f>
        <v>875168</v>
      </c>
      <c r="G102" s="54">
        <f>SUM(G103:G107)</f>
        <v>0</v>
      </c>
    </row>
    <row r="103" spans="1:7" ht="27" customHeight="1" x14ac:dyDescent="0.25">
      <c r="A103" s="55"/>
      <c r="B103" s="108"/>
      <c r="C103" s="9" t="s">
        <v>95</v>
      </c>
      <c r="D103" s="23" t="s">
        <v>96</v>
      </c>
      <c r="E103" s="24">
        <v>380000</v>
      </c>
      <c r="F103" s="24">
        <v>380000</v>
      </c>
      <c r="G103" s="60">
        <v>0</v>
      </c>
    </row>
    <row r="104" spans="1:7" ht="54" customHeight="1" x14ac:dyDescent="0.25">
      <c r="A104" s="55"/>
      <c r="B104" s="101"/>
      <c r="C104" s="9" t="s">
        <v>97</v>
      </c>
      <c r="D104" s="23" t="s">
        <v>98</v>
      </c>
      <c r="E104" s="24">
        <v>402168</v>
      </c>
      <c r="F104" s="24">
        <v>402168</v>
      </c>
      <c r="G104" s="60">
        <v>0</v>
      </c>
    </row>
    <row r="105" spans="1:7" ht="42" customHeight="1" x14ac:dyDescent="0.25">
      <c r="A105" s="53"/>
      <c r="B105" s="101"/>
      <c r="C105" s="9" t="s">
        <v>99</v>
      </c>
      <c r="D105" s="23" t="s">
        <v>100</v>
      </c>
      <c r="E105" s="24">
        <v>8000</v>
      </c>
      <c r="F105" s="24">
        <v>8000</v>
      </c>
      <c r="G105" s="60">
        <v>0</v>
      </c>
    </row>
    <row r="106" spans="1:7" ht="38.25" customHeight="1" x14ac:dyDescent="0.25">
      <c r="A106" s="55"/>
      <c r="B106" s="101"/>
      <c r="C106" s="9" t="s">
        <v>101</v>
      </c>
      <c r="D106" s="23" t="s">
        <v>102</v>
      </c>
      <c r="E106" s="24">
        <v>5000</v>
      </c>
      <c r="F106" s="24">
        <v>5000</v>
      </c>
      <c r="G106" s="60">
        <v>0</v>
      </c>
    </row>
    <row r="107" spans="1:7" ht="32.25" customHeight="1" x14ac:dyDescent="0.25">
      <c r="A107" s="55"/>
      <c r="B107" s="101"/>
      <c r="C107" s="9" t="s">
        <v>103</v>
      </c>
      <c r="D107" s="23" t="s">
        <v>261</v>
      </c>
      <c r="E107" s="24">
        <v>80000</v>
      </c>
      <c r="F107" s="24">
        <v>80000</v>
      </c>
      <c r="G107" s="60">
        <v>0</v>
      </c>
    </row>
    <row r="108" spans="1:7" ht="31.5" customHeight="1" x14ac:dyDescent="0.25">
      <c r="A108" s="63"/>
      <c r="B108" s="8" t="s">
        <v>104</v>
      </c>
      <c r="C108" s="9"/>
      <c r="D108" s="11" t="s">
        <v>105</v>
      </c>
      <c r="E108" s="10">
        <f>SUM(E109:E110)</f>
        <v>8744884</v>
      </c>
      <c r="F108" s="10">
        <f>SUM(F109:F110)</f>
        <v>8744884</v>
      </c>
      <c r="G108" s="58">
        <f>SUM(G109:G110)</f>
        <v>0</v>
      </c>
    </row>
    <row r="109" spans="1:7" ht="24" customHeight="1" x14ac:dyDescent="0.25">
      <c r="A109" s="53"/>
      <c r="B109" s="108"/>
      <c r="C109" s="9" t="s">
        <v>106</v>
      </c>
      <c r="D109" s="23" t="s">
        <v>107</v>
      </c>
      <c r="E109" s="24">
        <v>8247902</v>
      </c>
      <c r="F109" s="24">
        <v>8247902</v>
      </c>
      <c r="G109" s="60">
        <v>0</v>
      </c>
    </row>
    <row r="110" spans="1:7" ht="27" customHeight="1" x14ac:dyDescent="0.25">
      <c r="A110" s="55"/>
      <c r="B110" s="101"/>
      <c r="C110" s="39" t="s">
        <v>108</v>
      </c>
      <c r="D110" s="20" t="s">
        <v>109</v>
      </c>
      <c r="E110" s="21">
        <v>496982</v>
      </c>
      <c r="F110" s="21">
        <v>496982</v>
      </c>
      <c r="G110" s="56">
        <v>0</v>
      </c>
    </row>
    <row r="111" spans="1:7" ht="26.25" customHeight="1" x14ac:dyDescent="0.25">
      <c r="A111" s="51" t="s">
        <v>110</v>
      </c>
      <c r="B111" s="5"/>
      <c r="C111" s="31"/>
      <c r="D111" s="6" t="s">
        <v>111</v>
      </c>
      <c r="E111" s="7">
        <f t="shared" ref="E111:G111" si="24">SUM(E112+E116+E118+E120+E114)</f>
        <v>48755662</v>
      </c>
      <c r="F111" s="7">
        <f t="shared" si="24"/>
        <v>48755662</v>
      </c>
      <c r="G111" s="52">
        <f t="shared" si="24"/>
        <v>0</v>
      </c>
    </row>
    <row r="112" spans="1:7" ht="49.5" customHeight="1" x14ac:dyDescent="0.25">
      <c r="A112" s="87"/>
      <c r="B112" s="109" t="s">
        <v>112</v>
      </c>
      <c r="C112" s="8" t="s">
        <v>4</v>
      </c>
      <c r="D112" s="11" t="s">
        <v>113</v>
      </c>
      <c r="E112" s="10">
        <f>SUM(E113)</f>
        <v>23829038</v>
      </c>
      <c r="F112" s="10">
        <f>SUM(F113)</f>
        <v>23829038</v>
      </c>
      <c r="G112" s="58">
        <f>SUM(G113)</f>
        <v>0</v>
      </c>
    </row>
    <row r="113" spans="1:7" ht="25.5" customHeight="1" x14ac:dyDescent="0.25">
      <c r="A113" s="86"/>
      <c r="B113" s="102"/>
      <c r="C113" s="9" t="s">
        <v>114</v>
      </c>
      <c r="D113" s="23" t="s">
        <v>115</v>
      </c>
      <c r="E113" s="24">
        <v>23829038</v>
      </c>
      <c r="F113" s="24">
        <v>23829038</v>
      </c>
      <c r="G113" s="60">
        <v>0</v>
      </c>
    </row>
    <row r="114" spans="1:7" ht="53.25" customHeight="1" x14ac:dyDescent="0.25">
      <c r="A114" s="65"/>
      <c r="B114" s="109" t="s">
        <v>211</v>
      </c>
      <c r="C114" s="9"/>
      <c r="D114" s="11" t="s">
        <v>212</v>
      </c>
      <c r="E114" s="10">
        <f t="shared" ref="E114:E116" si="25">SUM(E115)</f>
        <v>0</v>
      </c>
      <c r="F114" s="10">
        <f>SUM(F115)</f>
        <v>0</v>
      </c>
      <c r="G114" s="58">
        <f>SUM(G115)</f>
        <v>0</v>
      </c>
    </row>
    <row r="115" spans="1:7" ht="23.25" customHeight="1" x14ac:dyDescent="0.25">
      <c r="A115" s="53"/>
      <c r="B115" s="102"/>
      <c r="C115" s="9" t="s">
        <v>213</v>
      </c>
      <c r="D115" s="23" t="s">
        <v>214</v>
      </c>
      <c r="E115" s="24">
        <v>0</v>
      </c>
      <c r="F115" s="24">
        <v>0</v>
      </c>
      <c r="G115" s="60">
        <v>0</v>
      </c>
    </row>
    <row r="116" spans="1:7" ht="41.25" customHeight="1" x14ac:dyDescent="0.25">
      <c r="A116" s="55"/>
      <c r="B116" s="109" t="s">
        <v>116</v>
      </c>
      <c r="C116" s="9"/>
      <c r="D116" s="11" t="s">
        <v>117</v>
      </c>
      <c r="E116" s="10">
        <f t="shared" si="25"/>
        <v>20162757</v>
      </c>
      <c r="F116" s="10">
        <f>SUM(F117)</f>
        <v>20162757</v>
      </c>
      <c r="G116" s="58">
        <f>SUM(G117)</f>
        <v>0</v>
      </c>
    </row>
    <row r="117" spans="1:7" ht="25.5" customHeight="1" x14ac:dyDescent="0.25">
      <c r="A117" s="53"/>
      <c r="B117" s="102"/>
      <c r="C117" s="9" t="s">
        <v>114</v>
      </c>
      <c r="D117" s="23" t="s">
        <v>115</v>
      </c>
      <c r="E117" s="24">
        <v>20162757</v>
      </c>
      <c r="F117" s="24">
        <v>20162757</v>
      </c>
      <c r="G117" s="60">
        <v>0</v>
      </c>
    </row>
    <row r="118" spans="1:7" ht="25.5" customHeight="1" x14ac:dyDescent="0.25">
      <c r="A118" s="53"/>
      <c r="B118" s="8" t="s">
        <v>209</v>
      </c>
      <c r="C118" s="9"/>
      <c r="D118" s="11" t="s">
        <v>210</v>
      </c>
      <c r="E118" s="10">
        <f t="shared" ref="E118:G118" si="26">SUM(E119)</f>
        <v>0</v>
      </c>
      <c r="F118" s="10">
        <f t="shared" si="26"/>
        <v>0</v>
      </c>
      <c r="G118" s="54">
        <f t="shared" si="26"/>
        <v>0</v>
      </c>
    </row>
    <row r="119" spans="1:7" ht="54" customHeight="1" x14ac:dyDescent="0.25">
      <c r="A119" s="53"/>
      <c r="B119" s="9"/>
      <c r="C119" s="9" t="s">
        <v>205</v>
      </c>
      <c r="D119" s="23" t="s">
        <v>206</v>
      </c>
      <c r="E119" s="24">
        <v>0</v>
      </c>
      <c r="F119" s="24">
        <v>0</v>
      </c>
      <c r="G119" s="60">
        <v>0</v>
      </c>
    </row>
    <row r="120" spans="1:7" ht="36.75" customHeight="1" x14ac:dyDescent="0.25">
      <c r="A120" s="53"/>
      <c r="B120" s="8" t="s">
        <v>118</v>
      </c>
      <c r="C120" s="9"/>
      <c r="D120" s="11" t="s">
        <v>119</v>
      </c>
      <c r="E120" s="10">
        <f>SUM(E121)</f>
        <v>4763867</v>
      </c>
      <c r="F120" s="10">
        <f>SUM(F121)</f>
        <v>4763867</v>
      </c>
      <c r="G120" s="54">
        <f>SUM(G121)</f>
        <v>0</v>
      </c>
    </row>
    <row r="121" spans="1:7" ht="24" customHeight="1" x14ac:dyDescent="0.25">
      <c r="A121" s="53"/>
      <c r="B121" s="42"/>
      <c r="C121" s="39" t="s">
        <v>114</v>
      </c>
      <c r="D121" s="20" t="s">
        <v>115</v>
      </c>
      <c r="E121" s="21">
        <v>4763867</v>
      </c>
      <c r="F121" s="21">
        <v>4763867</v>
      </c>
      <c r="G121" s="56">
        <v>0</v>
      </c>
    </row>
    <row r="122" spans="1:7" ht="27.75" customHeight="1" x14ac:dyDescent="0.25">
      <c r="A122" s="51" t="s">
        <v>120</v>
      </c>
      <c r="B122" s="5"/>
      <c r="C122" s="31"/>
      <c r="D122" s="6" t="s">
        <v>121</v>
      </c>
      <c r="E122" s="7">
        <f t="shared" ref="E122:G122" si="27">SUM(E125+E132+E137+E147+E150+E123+E145)</f>
        <v>300922</v>
      </c>
      <c r="F122" s="7">
        <f t="shared" si="27"/>
        <v>300922</v>
      </c>
      <c r="G122" s="7">
        <f t="shared" si="27"/>
        <v>0</v>
      </c>
    </row>
    <row r="123" spans="1:7" ht="21.75" hidden="1" customHeight="1" x14ac:dyDescent="0.25">
      <c r="A123" s="55"/>
      <c r="B123" s="8" t="s">
        <v>215</v>
      </c>
      <c r="C123" s="9"/>
      <c r="D123" s="11" t="s">
        <v>216</v>
      </c>
      <c r="E123" s="10">
        <f t="shared" ref="E123:G123" si="28">SUM(E124)</f>
        <v>0</v>
      </c>
      <c r="F123" s="10">
        <f t="shared" si="28"/>
        <v>0</v>
      </c>
      <c r="G123" s="54">
        <f t="shared" si="28"/>
        <v>0</v>
      </c>
    </row>
    <row r="124" spans="1:7" ht="40.5" hidden="1" customHeight="1" x14ac:dyDescent="0.25">
      <c r="A124" s="55"/>
      <c r="B124" s="8"/>
      <c r="C124" s="9" t="s">
        <v>142</v>
      </c>
      <c r="D124" s="64" t="s">
        <v>143</v>
      </c>
      <c r="E124" s="24">
        <v>0</v>
      </c>
      <c r="F124" s="24">
        <v>0</v>
      </c>
      <c r="G124" s="60">
        <v>0</v>
      </c>
    </row>
    <row r="125" spans="1:7" ht="24" customHeight="1" x14ac:dyDescent="0.25">
      <c r="A125" s="55"/>
      <c r="B125" s="8" t="s">
        <v>122</v>
      </c>
      <c r="C125" s="8" t="s">
        <v>4</v>
      </c>
      <c r="D125" s="11" t="s">
        <v>123</v>
      </c>
      <c r="E125" s="10">
        <f t="shared" ref="E125:G125" si="29">SUM(E126:E131)</f>
        <v>20757</v>
      </c>
      <c r="F125" s="10">
        <f t="shared" si="29"/>
        <v>20757</v>
      </c>
      <c r="G125" s="10">
        <f t="shared" si="29"/>
        <v>0</v>
      </c>
    </row>
    <row r="126" spans="1:7" ht="51.75" customHeight="1" x14ac:dyDescent="0.25">
      <c r="A126" s="53"/>
      <c r="B126" s="103"/>
      <c r="C126" s="9" t="s">
        <v>124</v>
      </c>
      <c r="D126" s="23" t="s">
        <v>125</v>
      </c>
      <c r="E126" s="24">
        <v>450</v>
      </c>
      <c r="F126" s="24">
        <v>450</v>
      </c>
      <c r="G126" s="60">
        <v>0</v>
      </c>
    </row>
    <row r="127" spans="1:7" ht="26.25" customHeight="1" x14ac:dyDescent="0.25">
      <c r="A127" s="55"/>
      <c r="B127" s="104"/>
      <c r="C127" s="9" t="s">
        <v>74</v>
      </c>
      <c r="D127" s="23" t="s">
        <v>75</v>
      </c>
      <c r="E127" s="24">
        <v>107</v>
      </c>
      <c r="F127" s="24">
        <v>107</v>
      </c>
      <c r="G127" s="60">
        <v>0</v>
      </c>
    </row>
    <row r="128" spans="1:7" ht="71.25" customHeight="1" x14ac:dyDescent="0.25">
      <c r="A128" s="55"/>
      <c r="B128" s="104"/>
      <c r="C128" s="9" t="s">
        <v>27</v>
      </c>
      <c r="D128" s="23" t="s">
        <v>28</v>
      </c>
      <c r="E128" s="24">
        <v>19000</v>
      </c>
      <c r="F128" s="24">
        <v>19000</v>
      </c>
      <c r="G128" s="60">
        <v>0</v>
      </c>
    </row>
    <row r="129" spans="1:7" ht="23.25" customHeight="1" x14ac:dyDescent="0.25">
      <c r="A129" s="55"/>
      <c r="B129" s="104"/>
      <c r="C129" s="9" t="s">
        <v>66</v>
      </c>
      <c r="D129" s="23" t="s">
        <v>67</v>
      </c>
      <c r="E129" s="24">
        <v>0</v>
      </c>
      <c r="F129" s="24">
        <v>0</v>
      </c>
      <c r="G129" s="60">
        <v>0</v>
      </c>
    </row>
    <row r="130" spans="1:7" ht="24" customHeight="1" x14ac:dyDescent="0.25">
      <c r="A130" s="53"/>
      <c r="B130" s="104"/>
      <c r="C130" s="9" t="s">
        <v>33</v>
      </c>
      <c r="D130" s="23" t="s">
        <v>34</v>
      </c>
      <c r="E130" s="24">
        <v>1200</v>
      </c>
      <c r="F130" s="24">
        <v>1200</v>
      </c>
      <c r="G130" s="60">
        <v>0</v>
      </c>
    </row>
    <row r="131" spans="1:7" ht="32.25" customHeight="1" x14ac:dyDescent="0.25">
      <c r="A131" s="53"/>
      <c r="B131" s="105"/>
      <c r="C131" s="9" t="s">
        <v>142</v>
      </c>
      <c r="D131" s="23" t="s">
        <v>247</v>
      </c>
      <c r="E131" s="24">
        <v>0</v>
      </c>
      <c r="F131" s="24">
        <v>0</v>
      </c>
      <c r="G131" s="60">
        <v>0</v>
      </c>
    </row>
    <row r="132" spans="1:7" ht="24.75" customHeight="1" x14ac:dyDescent="0.25">
      <c r="A132" s="55"/>
      <c r="B132" s="8" t="s">
        <v>126</v>
      </c>
      <c r="C132" s="9"/>
      <c r="D132" s="11" t="s">
        <v>127</v>
      </c>
      <c r="E132" s="10">
        <f t="shared" ref="E132:G132" si="30">SUM(E133:E136)</f>
        <v>76000</v>
      </c>
      <c r="F132" s="10">
        <f t="shared" si="30"/>
        <v>76000</v>
      </c>
      <c r="G132" s="54">
        <f t="shared" si="30"/>
        <v>0</v>
      </c>
    </row>
    <row r="133" spans="1:7" ht="26.25" customHeight="1" x14ac:dyDescent="0.25">
      <c r="A133" s="55"/>
      <c r="B133" s="108"/>
      <c r="C133" s="9" t="s">
        <v>74</v>
      </c>
      <c r="D133" s="23" t="s">
        <v>75</v>
      </c>
      <c r="E133" s="24">
        <v>700</v>
      </c>
      <c r="F133" s="24">
        <v>700</v>
      </c>
      <c r="G133" s="60">
        <v>0</v>
      </c>
    </row>
    <row r="134" spans="1:7" ht="72.75" customHeight="1" x14ac:dyDescent="0.25">
      <c r="A134" s="55"/>
      <c r="B134" s="101"/>
      <c r="C134" s="9" t="s">
        <v>27</v>
      </c>
      <c r="D134" s="23" t="s">
        <v>28</v>
      </c>
      <c r="E134" s="24">
        <v>53300</v>
      </c>
      <c r="F134" s="24">
        <v>53300</v>
      </c>
      <c r="G134" s="60">
        <v>0</v>
      </c>
    </row>
    <row r="135" spans="1:7" ht="24.75" customHeight="1" x14ac:dyDescent="0.25">
      <c r="A135" s="55"/>
      <c r="B135" s="102"/>
      <c r="C135" s="9" t="s">
        <v>33</v>
      </c>
      <c r="D135" s="23" t="s">
        <v>34</v>
      </c>
      <c r="E135" s="24">
        <v>22000</v>
      </c>
      <c r="F135" s="24">
        <v>22000</v>
      </c>
      <c r="G135" s="60">
        <v>0</v>
      </c>
    </row>
    <row r="136" spans="1:7" ht="53.25" customHeight="1" x14ac:dyDescent="0.25">
      <c r="A136" s="55"/>
      <c r="B136" s="44"/>
      <c r="C136" s="9" t="s">
        <v>37</v>
      </c>
      <c r="D136" s="23" t="s">
        <v>38</v>
      </c>
      <c r="E136" s="24">
        <v>0</v>
      </c>
      <c r="F136" s="24">
        <v>0</v>
      </c>
      <c r="G136" s="60">
        <v>0</v>
      </c>
    </row>
    <row r="137" spans="1:7" ht="25.5" customHeight="1" x14ac:dyDescent="0.25">
      <c r="A137" s="55"/>
      <c r="B137" s="8" t="s">
        <v>128</v>
      </c>
      <c r="C137" s="9"/>
      <c r="D137" s="11" t="s">
        <v>129</v>
      </c>
      <c r="E137" s="10">
        <f t="shared" ref="E137:G137" si="31">SUM(E138:E144)</f>
        <v>48650</v>
      </c>
      <c r="F137" s="10">
        <f t="shared" si="31"/>
        <v>48650</v>
      </c>
      <c r="G137" s="10">
        <f t="shared" si="31"/>
        <v>0</v>
      </c>
    </row>
    <row r="138" spans="1:7" ht="57" customHeight="1" x14ac:dyDescent="0.25">
      <c r="A138" s="55"/>
      <c r="B138" s="103"/>
      <c r="C138" s="9" t="s">
        <v>124</v>
      </c>
      <c r="D138" s="23" t="s">
        <v>125</v>
      </c>
      <c r="E138" s="24">
        <v>250</v>
      </c>
      <c r="F138" s="24">
        <v>250</v>
      </c>
      <c r="G138" s="60">
        <v>0</v>
      </c>
    </row>
    <row r="139" spans="1:7" ht="24.75" hidden="1" customHeight="1" x14ac:dyDescent="0.25">
      <c r="A139" s="53"/>
      <c r="B139" s="104"/>
      <c r="C139" s="9" t="s">
        <v>74</v>
      </c>
      <c r="D139" s="23" t="s">
        <v>75</v>
      </c>
      <c r="E139" s="24">
        <v>0</v>
      </c>
      <c r="F139" s="24">
        <v>0</v>
      </c>
      <c r="G139" s="60">
        <v>0</v>
      </c>
    </row>
    <row r="140" spans="1:7" ht="70.5" customHeight="1" x14ac:dyDescent="0.25">
      <c r="A140" s="55"/>
      <c r="B140" s="104"/>
      <c r="C140" s="9" t="s">
        <v>27</v>
      </c>
      <c r="D140" s="23" t="s">
        <v>28</v>
      </c>
      <c r="E140" s="24">
        <v>38100</v>
      </c>
      <c r="F140" s="24">
        <v>38100</v>
      </c>
      <c r="G140" s="60">
        <v>0</v>
      </c>
    </row>
    <row r="141" spans="1:7" ht="21" customHeight="1" x14ac:dyDescent="0.25">
      <c r="A141" s="106"/>
      <c r="B141" s="104"/>
      <c r="C141" s="9" t="s">
        <v>66</v>
      </c>
      <c r="D141" s="23" t="s">
        <v>67</v>
      </c>
      <c r="E141" s="24">
        <v>9550</v>
      </c>
      <c r="F141" s="24">
        <v>9550</v>
      </c>
      <c r="G141" s="60">
        <v>0</v>
      </c>
    </row>
    <row r="142" spans="1:7" ht="38.25" hidden="1" customHeight="1" x14ac:dyDescent="0.25">
      <c r="A142" s="106"/>
      <c r="B142" s="104"/>
      <c r="C142" s="9" t="s">
        <v>31</v>
      </c>
      <c r="D142" s="23" t="s">
        <v>32</v>
      </c>
      <c r="E142" s="24">
        <v>0</v>
      </c>
      <c r="F142" s="24">
        <v>0</v>
      </c>
      <c r="G142" s="60">
        <v>0</v>
      </c>
    </row>
    <row r="143" spans="1:7" ht="27" customHeight="1" x14ac:dyDescent="0.25">
      <c r="A143" s="106"/>
      <c r="B143" s="104"/>
      <c r="C143" s="9" t="s">
        <v>33</v>
      </c>
      <c r="D143" s="23" t="s">
        <v>34</v>
      </c>
      <c r="E143" s="24">
        <v>750</v>
      </c>
      <c r="F143" s="24">
        <v>750</v>
      </c>
      <c r="G143" s="60">
        <v>0</v>
      </c>
    </row>
    <row r="144" spans="1:7" ht="33.75" customHeight="1" x14ac:dyDescent="0.25">
      <c r="A144" s="107"/>
      <c r="B144" s="105"/>
      <c r="C144" s="9" t="s">
        <v>142</v>
      </c>
      <c r="D144" s="23" t="s">
        <v>247</v>
      </c>
      <c r="E144" s="24">
        <v>0</v>
      </c>
      <c r="F144" s="24">
        <v>0</v>
      </c>
      <c r="G144" s="60">
        <v>0</v>
      </c>
    </row>
    <row r="145" spans="1:7" ht="27" customHeight="1" x14ac:dyDescent="0.25">
      <c r="A145" s="94"/>
      <c r="B145" s="25" t="s">
        <v>248</v>
      </c>
      <c r="C145" s="8"/>
      <c r="D145" s="11" t="s">
        <v>249</v>
      </c>
      <c r="E145" s="10">
        <f t="shared" ref="E145:G145" si="32">SUM(E146)</f>
        <v>0</v>
      </c>
      <c r="F145" s="10">
        <f t="shared" si="32"/>
        <v>0</v>
      </c>
      <c r="G145" s="10">
        <f t="shared" si="32"/>
        <v>0</v>
      </c>
    </row>
    <row r="146" spans="1:7" ht="33.75" customHeight="1" x14ac:dyDescent="0.25">
      <c r="A146" s="94"/>
      <c r="B146" s="93"/>
      <c r="C146" s="9" t="s">
        <v>142</v>
      </c>
      <c r="D146" s="23" t="s">
        <v>247</v>
      </c>
      <c r="E146" s="24">
        <v>0</v>
      </c>
      <c r="F146" s="24">
        <v>0</v>
      </c>
      <c r="G146" s="60">
        <v>0</v>
      </c>
    </row>
    <row r="147" spans="1:7" ht="85.5" customHeight="1" x14ac:dyDescent="0.25">
      <c r="A147" s="87"/>
      <c r="B147" s="8" t="s">
        <v>130</v>
      </c>
      <c r="C147" s="9"/>
      <c r="D147" s="11" t="s">
        <v>194</v>
      </c>
      <c r="E147" s="10">
        <f t="shared" ref="E147:G147" si="33">SUM(E148:E149)</f>
        <v>0</v>
      </c>
      <c r="F147" s="10">
        <f t="shared" si="33"/>
        <v>0</v>
      </c>
      <c r="G147" s="10">
        <f t="shared" si="33"/>
        <v>0</v>
      </c>
    </row>
    <row r="148" spans="1:7" ht="48" customHeight="1" x14ac:dyDescent="0.25">
      <c r="A148" s="55"/>
      <c r="B148" s="25"/>
      <c r="C148" s="9" t="s">
        <v>205</v>
      </c>
      <c r="D148" s="23" t="s">
        <v>250</v>
      </c>
      <c r="E148" s="24">
        <v>0</v>
      </c>
      <c r="F148" s="24">
        <v>0</v>
      </c>
      <c r="G148" s="60">
        <v>0</v>
      </c>
    </row>
    <row r="149" spans="1:7" ht="70.5" customHeight="1" x14ac:dyDescent="0.25">
      <c r="A149" s="53"/>
      <c r="B149" s="27"/>
      <c r="C149" s="9" t="s">
        <v>9</v>
      </c>
      <c r="D149" s="23" t="s">
        <v>10</v>
      </c>
      <c r="E149" s="24">
        <v>0</v>
      </c>
      <c r="F149" s="24">
        <v>0</v>
      </c>
      <c r="G149" s="60">
        <v>0</v>
      </c>
    </row>
    <row r="150" spans="1:7" ht="24.75" customHeight="1" x14ac:dyDescent="0.25">
      <c r="A150" s="53"/>
      <c r="B150" s="8" t="s">
        <v>131</v>
      </c>
      <c r="C150" s="9"/>
      <c r="D150" s="11" t="s">
        <v>65</v>
      </c>
      <c r="E150" s="10">
        <f>SUM(E151:E153)</f>
        <v>155515</v>
      </c>
      <c r="F150" s="10">
        <f>SUM(F151:F153)</f>
        <v>155515</v>
      </c>
      <c r="G150" s="54">
        <f>SUM(G151:G153)</f>
        <v>0</v>
      </c>
    </row>
    <row r="151" spans="1:7" ht="83.25" customHeight="1" x14ac:dyDescent="0.25">
      <c r="A151" s="53"/>
      <c r="B151" s="101"/>
      <c r="C151" s="9" t="s">
        <v>132</v>
      </c>
      <c r="D151" s="23" t="s">
        <v>238</v>
      </c>
      <c r="E151" s="24">
        <v>45515</v>
      </c>
      <c r="F151" s="24">
        <v>45515</v>
      </c>
      <c r="G151" s="60">
        <v>0</v>
      </c>
    </row>
    <row r="152" spans="1:7" ht="96" hidden="1" customHeight="1" x14ac:dyDescent="0.25">
      <c r="A152" s="53"/>
      <c r="B152" s="101"/>
      <c r="C152" s="9" t="s">
        <v>133</v>
      </c>
      <c r="D152" s="23" t="s">
        <v>238</v>
      </c>
      <c r="E152" s="24">
        <v>0</v>
      </c>
      <c r="F152" s="24">
        <v>0</v>
      </c>
      <c r="G152" s="60">
        <v>0</v>
      </c>
    </row>
    <row r="153" spans="1:7" ht="45.75" customHeight="1" x14ac:dyDescent="0.25">
      <c r="A153" s="53"/>
      <c r="B153" s="102"/>
      <c r="C153" s="9" t="s">
        <v>78</v>
      </c>
      <c r="D153" s="23" t="s">
        <v>79</v>
      </c>
      <c r="E153" s="24">
        <v>110000</v>
      </c>
      <c r="F153" s="24">
        <v>110000</v>
      </c>
      <c r="G153" s="60">
        <v>0</v>
      </c>
    </row>
    <row r="154" spans="1:7" ht="23.25" hidden="1" customHeight="1" x14ac:dyDescent="0.25">
      <c r="A154" s="51" t="s">
        <v>134</v>
      </c>
      <c r="B154" s="5"/>
      <c r="C154" s="31"/>
      <c r="D154" s="6" t="s">
        <v>135</v>
      </c>
      <c r="E154" s="7">
        <f t="shared" ref="E154:G154" si="34">SUM(E155)</f>
        <v>0</v>
      </c>
      <c r="F154" s="7">
        <f t="shared" si="34"/>
        <v>0</v>
      </c>
      <c r="G154" s="52">
        <f t="shared" si="34"/>
        <v>0</v>
      </c>
    </row>
    <row r="155" spans="1:7" ht="66.75" hidden="1" customHeight="1" x14ac:dyDescent="0.25">
      <c r="A155" s="55"/>
      <c r="B155" s="8" t="s">
        <v>136</v>
      </c>
      <c r="C155" s="9"/>
      <c r="D155" s="11" t="s">
        <v>137</v>
      </c>
      <c r="E155" s="10">
        <f>SUM(E156)</f>
        <v>0</v>
      </c>
      <c r="F155" s="10">
        <f>SUM(F156)</f>
        <v>0</v>
      </c>
      <c r="G155" s="54">
        <v>0</v>
      </c>
    </row>
    <row r="156" spans="1:7" ht="57" hidden="1" customHeight="1" x14ac:dyDescent="0.25">
      <c r="A156" s="55"/>
      <c r="B156" s="40"/>
      <c r="C156" s="39" t="s">
        <v>9</v>
      </c>
      <c r="D156" s="20" t="s">
        <v>10</v>
      </c>
      <c r="E156" s="21">
        <v>0</v>
      </c>
      <c r="F156" s="21">
        <v>0</v>
      </c>
      <c r="G156" s="56">
        <v>0</v>
      </c>
    </row>
    <row r="157" spans="1:7" ht="25.5" customHeight="1" x14ac:dyDescent="0.25">
      <c r="A157" s="51" t="s">
        <v>138</v>
      </c>
      <c r="B157" s="5"/>
      <c r="C157" s="31"/>
      <c r="D157" s="6" t="s">
        <v>139</v>
      </c>
      <c r="E157" s="7">
        <f t="shared" ref="E157:G157" si="35">SUM(E158+E163+E165+E167+E170)</f>
        <v>5687630</v>
      </c>
      <c r="F157" s="7">
        <f t="shared" si="35"/>
        <v>5687630</v>
      </c>
      <c r="G157" s="7">
        <f t="shared" si="35"/>
        <v>0</v>
      </c>
    </row>
    <row r="158" spans="1:7" ht="23.25" customHeight="1" x14ac:dyDescent="0.25">
      <c r="A158" s="96"/>
      <c r="B158" s="8" t="s">
        <v>140</v>
      </c>
      <c r="C158" s="8" t="s">
        <v>4</v>
      </c>
      <c r="D158" s="11" t="s">
        <v>141</v>
      </c>
      <c r="E158" s="10">
        <f>SUM(E159:E162)</f>
        <v>4833212</v>
      </c>
      <c r="F158" s="10">
        <f>SUM(F159:F161)</f>
        <v>4833212</v>
      </c>
      <c r="G158" s="54">
        <f>SUM(G162:G162)</f>
        <v>0</v>
      </c>
    </row>
    <row r="159" spans="1:7" ht="22.5" customHeight="1" x14ac:dyDescent="0.25">
      <c r="A159" s="97"/>
      <c r="B159" s="108"/>
      <c r="C159" s="9" t="s">
        <v>66</v>
      </c>
      <c r="D159" s="23" t="s">
        <v>67</v>
      </c>
      <c r="E159" s="24">
        <v>3605974</v>
      </c>
      <c r="F159" s="24">
        <v>3605974</v>
      </c>
      <c r="G159" s="60">
        <v>0</v>
      </c>
    </row>
    <row r="160" spans="1:7" ht="26.25" customHeight="1" x14ac:dyDescent="0.25">
      <c r="A160" s="97"/>
      <c r="B160" s="101"/>
      <c r="C160" s="9" t="s">
        <v>33</v>
      </c>
      <c r="D160" s="23" t="s">
        <v>34</v>
      </c>
      <c r="E160" s="24">
        <v>700</v>
      </c>
      <c r="F160" s="24">
        <v>700</v>
      </c>
      <c r="G160" s="60">
        <v>0</v>
      </c>
    </row>
    <row r="161" spans="1:7" ht="37.5" customHeight="1" x14ac:dyDescent="0.25">
      <c r="A161" s="97"/>
      <c r="B161" s="101"/>
      <c r="C161" s="9" t="s">
        <v>142</v>
      </c>
      <c r="D161" s="23" t="s">
        <v>143</v>
      </c>
      <c r="E161" s="24">
        <v>1226538</v>
      </c>
      <c r="F161" s="24">
        <v>1226538</v>
      </c>
      <c r="G161" s="60">
        <v>0</v>
      </c>
    </row>
    <row r="162" spans="1:7" ht="56.25" hidden="1" customHeight="1" x14ac:dyDescent="0.25">
      <c r="A162" s="97"/>
      <c r="B162" s="101"/>
      <c r="C162" s="9" t="s">
        <v>217</v>
      </c>
      <c r="D162" s="23" t="s">
        <v>218</v>
      </c>
      <c r="E162" s="24">
        <v>0</v>
      </c>
      <c r="F162" s="24">
        <v>0</v>
      </c>
      <c r="G162" s="60">
        <v>0</v>
      </c>
    </row>
    <row r="163" spans="1:7" ht="27" customHeight="1" x14ac:dyDescent="0.25">
      <c r="A163" s="97"/>
      <c r="B163" s="8" t="s">
        <v>144</v>
      </c>
      <c r="C163" s="8"/>
      <c r="D163" s="11" t="s">
        <v>145</v>
      </c>
      <c r="E163" s="10">
        <f>SUM(E164:E164)</f>
        <v>844059</v>
      </c>
      <c r="F163" s="10">
        <f>SUM(F164:F164)</f>
        <v>844059</v>
      </c>
      <c r="G163" s="54">
        <f>SUM(G164:G164)</f>
        <v>0</v>
      </c>
    </row>
    <row r="164" spans="1:7" ht="50.25" customHeight="1" x14ac:dyDescent="0.25">
      <c r="A164" s="97"/>
      <c r="B164" s="40"/>
      <c r="C164" s="9" t="s">
        <v>9</v>
      </c>
      <c r="D164" s="23" t="s">
        <v>10</v>
      </c>
      <c r="E164" s="24">
        <v>844059</v>
      </c>
      <c r="F164" s="24">
        <v>844059</v>
      </c>
      <c r="G164" s="60">
        <v>0</v>
      </c>
    </row>
    <row r="165" spans="1:7" ht="34.5" customHeight="1" x14ac:dyDescent="0.25">
      <c r="A165" s="97"/>
      <c r="B165" s="8" t="s">
        <v>146</v>
      </c>
      <c r="C165" s="8"/>
      <c r="D165" s="11" t="s">
        <v>147</v>
      </c>
      <c r="E165" s="10">
        <f>SUM(E166)</f>
        <v>6300</v>
      </c>
      <c r="F165" s="10">
        <f>SUM(F166)</f>
        <v>6300</v>
      </c>
      <c r="G165" s="54">
        <f>SUM(G166)</f>
        <v>0</v>
      </c>
    </row>
    <row r="166" spans="1:7" ht="51.75" customHeight="1" x14ac:dyDescent="0.25">
      <c r="A166" s="97"/>
      <c r="B166" s="40"/>
      <c r="C166" s="9" t="s">
        <v>9</v>
      </c>
      <c r="D166" s="23" t="s">
        <v>10</v>
      </c>
      <c r="E166" s="24">
        <v>6300</v>
      </c>
      <c r="F166" s="24">
        <v>6300</v>
      </c>
      <c r="G166" s="60">
        <v>0</v>
      </c>
    </row>
    <row r="167" spans="1:7" ht="26.25" customHeight="1" x14ac:dyDescent="0.25">
      <c r="A167" s="97"/>
      <c r="B167" s="8" t="s">
        <v>148</v>
      </c>
      <c r="C167" s="9"/>
      <c r="D167" s="11" t="s">
        <v>149</v>
      </c>
      <c r="E167" s="10">
        <f t="shared" ref="E167:G167" si="36">SUM(E168+E169)</f>
        <v>480</v>
      </c>
      <c r="F167" s="10">
        <f t="shared" si="36"/>
        <v>480</v>
      </c>
      <c r="G167" s="54">
        <f t="shared" si="36"/>
        <v>0</v>
      </c>
    </row>
    <row r="168" spans="1:7" ht="22.5" customHeight="1" x14ac:dyDescent="0.25">
      <c r="A168" s="97"/>
      <c r="B168" s="99"/>
      <c r="C168" s="9" t="s">
        <v>229</v>
      </c>
      <c r="D168" s="23" t="s">
        <v>230</v>
      </c>
      <c r="E168" s="24">
        <v>0</v>
      </c>
      <c r="F168" s="24">
        <v>0</v>
      </c>
      <c r="G168" s="60">
        <v>0</v>
      </c>
    </row>
    <row r="169" spans="1:7" ht="29.25" customHeight="1" x14ac:dyDescent="0.25">
      <c r="A169" s="66"/>
      <c r="B169" s="100"/>
      <c r="C169" s="9" t="s">
        <v>33</v>
      </c>
      <c r="D169" s="23" t="s">
        <v>34</v>
      </c>
      <c r="E169" s="24">
        <v>480</v>
      </c>
      <c r="F169" s="24">
        <v>480</v>
      </c>
      <c r="G169" s="60">
        <v>0</v>
      </c>
    </row>
    <row r="170" spans="1:7" ht="29.25" customHeight="1" x14ac:dyDescent="0.25">
      <c r="A170" s="66"/>
      <c r="B170" s="8" t="s">
        <v>251</v>
      </c>
      <c r="C170" s="8"/>
      <c r="D170" s="11" t="s">
        <v>65</v>
      </c>
      <c r="E170" s="10">
        <f>SUM(E171)</f>
        <v>3579</v>
      </c>
      <c r="F170" s="10">
        <f>SUM(F171)</f>
        <v>3579</v>
      </c>
      <c r="G170" s="54">
        <f>SUM(G171)</f>
        <v>0</v>
      </c>
    </row>
    <row r="171" spans="1:7" ht="48" customHeight="1" x14ac:dyDescent="0.25">
      <c r="A171" s="66"/>
      <c r="B171" s="40"/>
      <c r="C171" s="9" t="s">
        <v>9</v>
      </c>
      <c r="D171" s="23" t="s">
        <v>10</v>
      </c>
      <c r="E171" s="24">
        <v>3579</v>
      </c>
      <c r="F171" s="24">
        <v>3579</v>
      </c>
      <c r="G171" s="60">
        <v>0</v>
      </c>
    </row>
    <row r="172" spans="1:7" ht="40.5" customHeight="1" x14ac:dyDescent="0.25">
      <c r="A172" s="51" t="s">
        <v>150</v>
      </c>
      <c r="B172" s="5"/>
      <c r="C172" s="31"/>
      <c r="D172" s="6" t="s">
        <v>151</v>
      </c>
      <c r="E172" s="7">
        <f>SUM(E173+E177+E179+E181+E189)</f>
        <v>803108</v>
      </c>
      <c r="F172" s="7">
        <f>SUM(F173+F177+F179+F181+F189)</f>
        <v>803108</v>
      </c>
      <c r="G172" s="67">
        <f>SUM(G173+G177+G179+G181+G189)</f>
        <v>0</v>
      </c>
    </row>
    <row r="173" spans="1:7" ht="40.5" customHeight="1" x14ac:dyDescent="0.25">
      <c r="A173" s="88"/>
      <c r="B173" s="8" t="s">
        <v>152</v>
      </c>
      <c r="C173" s="8" t="s">
        <v>4</v>
      </c>
      <c r="D173" s="11" t="s">
        <v>153</v>
      </c>
      <c r="E173" s="10">
        <f t="shared" ref="E173:G173" si="37">SUM(E174:E176)</f>
        <v>339175</v>
      </c>
      <c r="F173" s="10">
        <f t="shared" si="37"/>
        <v>339175</v>
      </c>
      <c r="G173" s="54">
        <f t="shared" si="37"/>
        <v>0</v>
      </c>
    </row>
    <row r="174" spans="1:7" ht="48.75" customHeight="1" x14ac:dyDescent="0.25">
      <c r="A174" s="85"/>
      <c r="B174" s="41"/>
      <c r="C174" s="9" t="s">
        <v>205</v>
      </c>
      <c r="D174" s="23" t="s">
        <v>206</v>
      </c>
      <c r="E174" s="24">
        <v>0</v>
      </c>
      <c r="F174" s="24">
        <v>0</v>
      </c>
      <c r="G174" s="60">
        <v>0</v>
      </c>
    </row>
    <row r="175" spans="1:7" ht="49.5" customHeight="1" x14ac:dyDescent="0.25">
      <c r="A175" s="66"/>
      <c r="B175" s="99"/>
      <c r="C175" s="9" t="s">
        <v>9</v>
      </c>
      <c r="D175" s="23" t="s">
        <v>10</v>
      </c>
      <c r="E175" s="24">
        <v>338962</v>
      </c>
      <c r="F175" s="24">
        <v>338962</v>
      </c>
      <c r="G175" s="60">
        <v>0</v>
      </c>
    </row>
    <row r="176" spans="1:7" ht="54.75" customHeight="1" x14ac:dyDescent="0.25">
      <c r="A176" s="66"/>
      <c r="B176" s="102"/>
      <c r="C176" s="9" t="s">
        <v>54</v>
      </c>
      <c r="D176" s="23" t="s">
        <v>55</v>
      </c>
      <c r="E176" s="24">
        <v>213</v>
      </c>
      <c r="F176" s="24">
        <v>213</v>
      </c>
      <c r="G176" s="60">
        <v>0</v>
      </c>
    </row>
    <row r="177" spans="1:7" ht="22.5" customHeight="1" x14ac:dyDescent="0.25">
      <c r="A177" s="66"/>
      <c r="B177" s="8" t="s">
        <v>154</v>
      </c>
      <c r="C177" s="9"/>
      <c r="D177" s="11" t="s">
        <v>155</v>
      </c>
      <c r="E177" s="10">
        <f t="shared" ref="E177" si="38">SUM(E178)</f>
        <v>260433</v>
      </c>
      <c r="F177" s="10">
        <f>SUM(F178)</f>
        <v>260433</v>
      </c>
      <c r="G177" s="54">
        <f>SUM(G178)</f>
        <v>0</v>
      </c>
    </row>
    <row r="178" spans="1:7" ht="63.75" customHeight="1" x14ac:dyDescent="0.25">
      <c r="A178" s="66"/>
      <c r="B178" s="27"/>
      <c r="C178" s="9" t="s">
        <v>156</v>
      </c>
      <c r="D178" s="23" t="s">
        <v>157</v>
      </c>
      <c r="E178" s="24">
        <v>260433</v>
      </c>
      <c r="F178" s="24">
        <v>260433</v>
      </c>
      <c r="G178" s="60">
        <v>0</v>
      </c>
    </row>
    <row r="179" spans="1:7" ht="36" customHeight="1" x14ac:dyDescent="0.25">
      <c r="A179" s="66"/>
      <c r="B179" s="8" t="s">
        <v>158</v>
      </c>
      <c r="C179" s="9"/>
      <c r="D179" s="11" t="s">
        <v>159</v>
      </c>
      <c r="E179" s="10">
        <f t="shared" ref="E179" si="39">SUM(E180)</f>
        <v>47300</v>
      </c>
      <c r="F179" s="10">
        <f>SUM(F180)</f>
        <v>47300</v>
      </c>
      <c r="G179" s="54">
        <f>SUM(G180)</f>
        <v>0</v>
      </c>
    </row>
    <row r="180" spans="1:7" ht="24.75" customHeight="1" x14ac:dyDescent="0.25">
      <c r="A180" s="66"/>
      <c r="B180" s="40"/>
      <c r="C180" s="28" t="s">
        <v>33</v>
      </c>
      <c r="D180" s="64" t="s">
        <v>34</v>
      </c>
      <c r="E180" s="24">
        <v>47300</v>
      </c>
      <c r="F180" s="24">
        <v>47300</v>
      </c>
      <c r="G180" s="68">
        <v>0</v>
      </c>
    </row>
    <row r="181" spans="1:7" ht="22.5" customHeight="1" x14ac:dyDescent="0.25">
      <c r="A181" s="66"/>
      <c r="B181" s="8" t="s">
        <v>160</v>
      </c>
      <c r="C181" s="9"/>
      <c r="D181" s="11" t="s">
        <v>161</v>
      </c>
      <c r="E181" s="10">
        <f t="shared" ref="E181" si="40">SUM(E182:E188)</f>
        <v>156200</v>
      </c>
      <c r="F181" s="10">
        <f>SUM(F182:F188)</f>
        <v>156200</v>
      </c>
      <c r="G181" s="54">
        <f>SUM(G182:G188)</f>
        <v>0</v>
      </c>
    </row>
    <row r="182" spans="1:7" ht="38.25" customHeight="1" x14ac:dyDescent="0.25">
      <c r="A182" s="66"/>
      <c r="B182" s="108"/>
      <c r="C182" s="9" t="s">
        <v>101</v>
      </c>
      <c r="D182" s="23" t="s">
        <v>102</v>
      </c>
      <c r="E182" s="24">
        <v>0</v>
      </c>
      <c r="F182" s="24">
        <v>0</v>
      </c>
      <c r="G182" s="60">
        <v>0</v>
      </c>
    </row>
    <row r="183" spans="1:7" ht="57.75" hidden="1" customHeight="1" x14ac:dyDescent="0.25">
      <c r="A183" s="66"/>
      <c r="B183" s="101"/>
      <c r="C183" s="9" t="s">
        <v>162</v>
      </c>
      <c r="D183" s="23" t="s">
        <v>163</v>
      </c>
      <c r="E183" s="24">
        <v>0</v>
      </c>
      <c r="F183" s="24">
        <v>0</v>
      </c>
      <c r="G183" s="60">
        <v>0</v>
      </c>
    </row>
    <row r="184" spans="1:7" ht="39.75" hidden="1" customHeight="1" x14ac:dyDescent="0.25">
      <c r="A184" s="66"/>
      <c r="B184" s="101"/>
      <c r="C184" s="9" t="s">
        <v>25</v>
      </c>
      <c r="D184" s="23" t="s">
        <v>26</v>
      </c>
      <c r="E184" s="24">
        <v>0</v>
      </c>
      <c r="F184" s="24">
        <v>0</v>
      </c>
      <c r="G184" s="60">
        <v>0</v>
      </c>
    </row>
    <row r="185" spans="1:7" ht="24" customHeight="1" x14ac:dyDescent="0.25">
      <c r="A185" s="66"/>
      <c r="B185" s="101"/>
      <c r="C185" s="9" t="s">
        <v>74</v>
      </c>
      <c r="D185" s="23" t="s">
        <v>75</v>
      </c>
      <c r="E185" s="24">
        <v>0</v>
      </c>
      <c r="F185" s="24">
        <v>0</v>
      </c>
      <c r="G185" s="60">
        <v>0</v>
      </c>
    </row>
    <row r="186" spans="1:7" ht="73.5" customHeight="1" x14ac:dyDescent="0.25">
      <c r="A186" s="66"/>
      <c r="B186" s="101"/>
      <c r="C186" s="9" t="s">
        <v>27</v>
      </c>
      <c r="D186" s="23" t="s">
        <v>28</v>
      </c>
      <c r="E186" s="24">
        <v>36000</v>
      </c>
      <c r="F186" s="24">
        <v>36000</v>
      </c>
      <c r="G186" s="60">
        <v>0</v>
      </c>
    </row>
    <row r="187" spans="1:7" ht="22.5" customHeight="1" x14ac:dyDescent="0.25">
      <c r="A187" s="66"/>
      <c r="B187" s="101"/>
      <c r="C187" s="9" t="s">
        <v>229</v>
      </c>
      <c r="D187" s="23" t="s">
        <v>252</v>
      </c>
      <c r="E187" s="24">
        <v>5000</v>
      </c>
      <c r="F187" s="24">
        <v>5000</v>
      </c>
      <c r="G187" s="60"/>
    </row>
    <row r="188" spans="1:7" ht="24.75" customHeight="1" x14ac:dyDescent="0.25">
      <c r="A188" s="66"/>
      <c r="B188" s="102"/>
      <c r="C188" s="9" t="s">
        <v>33</v>
      </c>
      <c r="D188" s="23" t="s">
        <v>34</v>
      </c>
      <c r="E188" s="24">
        <v>115200</v>
      </c>
      <c r="F188" s="24">
        <v>115200</v>
      </c>
      <c r="G188" s="60">
        <v>0</v>
      </c>
    </row>
    <row r="189" spans="1:7" ht="23.25" hidden="1" customHeight="1" x14ac:dyDescent="0.25">
      <c r="A189" s="66"/>
      <c r="B189" s="8" t="s">
        <v>164</v>
      </c>
      <c r="C189" s="9"/>
      <c r="D189" s="11" t="s">
        <v>65</v>
      </c>
      <c r="E189" s="10">
        <f>SUM(E190:E190)</f>
        <v>0</v>
      </c>
      <c r="F189" s="10">
        <f>SUM(F190:F190)</f>
        <v>0</v>
      </c>
      <c r="G189" s="58">
        <f>SUM(G190:G190)</f>
        <v>0</v>
      </c>
    </row>
    <row r="190" spans="1:7" ht="57" hidden="1" customHeight="1" x14ac:dyDescent="0.25">
      <c r="A190" s="62"/>
      <c r="B190" s="42"/>
      <c r="C190" s="9" t="s">
        <v>9</v>
      </c>
      <c r="D190" s="23" t="s">
        <v>10</v>
      </c>
      <c r="E190" s="24">
        <v>0</v>
      </c>
      <c r="F190" s="24">
        <v>0</v>
      </c>
      <c r="G190" s="60">
        <v>0</v>
      </c>
    </row>
    <row r="191" spans="1:7" ht="24.75" customHeight="1" x14ac:dyDescent="0.25">
      <c r="A191" s="51" t="s">
        <v>165</v>
      </c>
      <c r="B191" s="5"/>
      <c r="C191" s="31"/>
      <c r="D191" s="6" t="s">
        <v>166</v>
      </c>
      <c r="E191" s="7">
        <f>SUM(E192+E199+E201)</f>
        <v>147123</v>
      </c>
      <c r="F191" s="7">
        <f>SUM(F192+F199+F201)</f>
        <v>147123</v>
      </c>
      <c r="G191" s="52">
        <f>SUM(G192+G199+G201)</f>
        <v>0</v>
      </c>
    </row>
    <row r="192" spans="1:7" ht="38.25" customHeight="1" x14ac:dyDescent="0.25">
      <c r="A192" s="96"/>
      <c r="B192" s="8" t="s">
        <v>167</v>
      </c>
      <c r="C192" s="8" t="s">
        <v>4</v>
      </c>
      <c r="D192" s="11" t="s">
        <v>168</v>
      </c>
      <c r="E192" s="10">
        <f>SUM(E193:E198)</f>
        <v>34123</v>
      </c>
      <c r="F192" s="10">
        <f>SUM(F193:F198)</f>
        <v>34123</v>
      </c>
      <c r="G192" s="54">
        <f>SUM(G193:G198)</f>
        <v>0</v>
      </c>
    </row>
    <row r="193" spans="1:7" ht="36" customHeight="1" x14ac:dyDescent="0.25">
      <c r="A193" s="97"/>
      <c r="B193" s="108"/>
      <c r="C193" s="9" t="s">
        <v>25</v>
      </c>
      <c r="D193" s="23" t="s">
        <v>26</v>
      </c>
      <c r="E193" s="24">
        <v>123</v>
      </c>
      <c r="F193" s="24">
        <v>123</v>
      </c>
      <c r="G193" s="60">
        <v>0</v>
      </c>
    </row>
    <row r="194" spans="1:7" ht="70.5" customHeight="1" x14ac:dyDescent="0.25">
      <c r="A194" s="97"/>
      <c r="B194" s="101"/>
      <c r="C194" s="9" t="s">
        <v>27</v>
      </c>
      <c r="D194" s="23" t="s">
        <v>28</v>
      </c>
      <c r="E194" s="24">
        <v>7000</v>
      </c>
      <c r="F194" s="24">
        <v>7000</v>
      </c>
      <c r="G194" s="60">
        <v>0</v>
      </c>
    </row>
    <row r="195" spans="1:7" ht="25.5" customHeight="1" x14ac:dyDescent="0.25">
      <c r="A195" s="97"/>
      <c r="B195" s="101"/>
      <c r="C195" s="9" t="s">
        <v>66</v>
      </c>
      <c r="D195" s="23" t="s">
        <v>67</v>
      </c>
      <c r="E195" s="24">
        <v>20000</v>
      </c>
      <c r="F195" s="24">
        <v>20000</v>
      </c>
      <c r="G195" s="60">
        <v>0</v>
      </c>
    </row>
    <row r="196" spans="1:7" ht="22.5" customHeight="1" x14ac:dyDescent="0.25">
      <c r="A196" s="97"/>
      <c r="B196" s="101"/>
      <c r="C196" s="9" t="s">
        <v>29</v>
      </c>
      <c r="D196" s="23" t="s">
        <v>30</v>
      </c>
      <c r="E196" s="24">
        <v>2000</v>
      </c>
      <c r="F196" s="24">
        <v>2000</v>
      </c>
      <c r="G196" s="60">
        <v>0</v>
      </c>
    </row>
    <row r="197" spans="1:7" ht="23.25" hidden="1" customHeight="1" x14ac:dyDescent="0.25">
      <c r="A197" s="97"/>
      <c r="B197" s="101"/>
      <c r="C197" s="9" t="s">
        <v>229</v>
      </c>
      <c r="D197" s="23" t="s">
        <v>230</v>
      </c>
      <c r="E197" s="24">
        <v>0</v>
      </c>
      <c r="F197" s="24">
        <v>0</v>
      </c>
      <c r="G197" s="60">
        <v>0</v>
      </c>
    </row>
    <row r="198" spans="1:7" ht="26.25" customHeight="1" x14ac:dyDescent="0.25">
      <c r="A198" s="97"/>
      <c r="B198" s="102"/>
      <c r="C198" s="9" t="s">
        <v>33</v>
      </c>
      <c r="D198" s="23" t="s">
        <v>34</v>
      </c>
      <c r="E198" s="24">
        <v>5000</v>
      </c>
      <c r="F198" s="24">
        <v>5000</v>
      </c>
      <c r="G198" s="60">
        <v>0</v>
      </c>
    </row>
    <row r="199" spans="1:7" ht="53.25" customHeight="1" x14ac:dyDescent="0.25">
      <c r="A199" s="97"/>
      <c r="B199" s="8" t="s">
        <v>169</v>
      </c>
      <c r="C199" s="9"/>
      <c r="D199" s="11" t="s">
        <v>170</v>
      </c>
      <c r="E199" s="10">
        <f t="shared" ref="E199" si="41">SUM(E200)</f>
        <v>3000</v>
      </c>
      <c r="F199" s="10">
        <f>SUM(F200)</f>
        <v>3000</v>
      </c>
      <c r="G199" s="54">
        <f>SUM(G200)</f>
        <v>0</v>
      </c>
    </row>
    <row r="200" spans="1:7" ht="24.75" customHeight="1" x14ac:dyDescent="0.25">
      <c r="A200" s="97"/>
      <c r="B200" s="27"/>
      <c r="C200" s="9" t="s">
        <v>33</v>
      </c>
      <c r="D200" s="23" t="s">
        <v>34</v>
      </c>
      <c r="E200" s="24">
        <v>3000</v>
      </c>
      <c r="F200" s="24">
        <v>3000</v>
      </c>
      <c r="G200" s="60">
        <v>0</v>
      </c>
    </row>
    <row r="201" spans="1:7" ht="24" customHeight="1" x14ac:dyDescent="0.25">
      <c r="A201" s="97"/>
      <c r="B201" s="8" t="s">
        <v>171</v>
      </c>
      <c r="C201" s="9"/>
      <c r="D201" s="11" t="s">
        <v>172</v>
      </c>
      <c r="E201" s="10">
        <f t="shared" ref="E201" si="42">SUM(E202)</f>
        <v>110000</v>
      </c>
      <c r="F201" s="10">
        <f>SUM(F202)</f>
        <v>110000</v>
      </c>
      <c r="G201" s="54">
        <f>SUM(G202)</f>
        <v>0</v>
      </c>
    </row>
    <row r="202" spans="1:7" ht="26.25" customHeight="1" x14ac:dyDescent="0.25">
      <c r="A202" s="98"/>
      <c r="B202" s="27"/>
      <c r="C202" s="39" t="s">
        <v>33</v>
      </c>
      <c r="D202" s="20" t="s">
        <v>34</v>
      </c>
      <c r="E202" s="21">
        <v>110000</v>
      </c>
      <c r="F202" s="21">
        <v>110000</v>
      </c>
      <c r="G202" s="56">
        <v>0</v>
      </c>
    </row>
    <row r="203" spans="1:7" ht="23.25" customHeight="1" x14ac:dyDescent="0.25">
      <c r="A203" s="69">
        <v>855</v>
      </c>
      <c r="B203" s="5"/>
      <c r="C203" s="31"/>
      <c r="D203" s="6" t="s">
        <v>173</v>
      </c>
      <c r="E203" s="7">
        <f>SUM(E204+E209)</f>
        <v>2333325</v>
      </c>
      <c r="F203" s="7">
        <f>SUM(F204+F209)</f>
        <v>2333325</v>
      </c>
      <c r="G203" s="52">
        <f>SUM(G204+G209)</f>
        <v>0</v>
      </c>
    </row>
    <row r="204" spans="1:7" ht="22.5" customHeight="1" x14ac:dyDescent="0.25">
      <c r="A204" s="70"/>
      <c r="B204" s="25" t="s">
        <v>174</v>
      </c>
      <c r="C204" s="12" t="s">
        <v>4</v>
      </c>
      <c r="D204" s="71" t="s">
        <v>175</v>
      </c>
      <c r="E204" s="10">
        <f t="shared" ref="E204:G204" si="43">SUM(E205:E208)</f>
        <v>609560</v>
      </c>
      <c r="F204" s="10">
        <f t="shared" si="43"/>
        <v>609560</v>
      </c>
      <c r="G204" s="10">
        <f t="shared" si="43"/>
        <v>0</v>
      </c>
    </row>
    <row r="205" spans="1:7" ht="30.75" customHeight="1" x14ac:dyDescent="0.25">
      <c r="A205" s="70"/>
      <c r="B205" s="46"/>
      <c r="C205" s="9" t="s">
        <v>253</v>
      </c>
      <c r="D205" s="95" t="s">
        <v>254</v>
      </c>
      <c r="E205" s="24">
        <v>2697</v>
      </c>
      <c r="F205" s="24">
        <v>2697</v>
      </c>
      <c r="G205" s="60">
        <v>0</v>
      </c>
    </row>
    <row r="206" spans="1:7" ht="0.75" hidden="1" customHeight="1" x14ac:dyDescent="0.25">
      <c r="A206" s="70"/>
      <c r="B206" s="101"/>
      <c r="C206" s="9" t="s">
        <v>176</v>
      </c>
      <c r="D206" s="23" t="s">
        <v>177</v>
      </c>
      <c r="E206" s="24">
        <v>0</v>
      </c>
      <c r="F206" s="24">
        <v>0</v>
      </c>
      <c r="G206" s="60">
        <v>0</v>
      </c>
    </row>
    <row r="207" spans="1:7" ht="48.75" customHeight="1" x14ac:dyDescent="0.25">
      <c r="A207" s="70"/>
      <c r="B207" s="101"/>
      <c r="C207" s="9" t="s">
        <v>178</v>
      </c>
      <c r="D207" s="23" t="s">
        <v>179</v>
      </c>
      <c r="E207" s="24">
        <v>45218</v>
      </c>
      <c r="F207" s="24">
        <v>45218</v>
      </c>
      <c r="G207" s="60">
        <v>0</v>
      </c>
    </row>
    <row r="208" spans="1:7" ht="69.75" customHeight="1" x14ac:dyDescent="0.25">
      <c r="A208" s="70"/>
      <c r="B208" s="102"/>
      <c r="C208" s="9" t="s">
        <v>180</v>
      </c>
      <c r="D208" s="23" t="s">
        <v>181</v>
      </c>
      <c r="E208" s="24">
        <v>561645</v>
      </c>
      <c r="F208" s="24">
        <v>561645</v>
      </c>
      <c r="G208" s="60">
        <v>0</v>
      </c>
    </row>
    <row r="209" spans="1:7" ht="38.25" customHeight="1" x14ac:dyDescent="0.25">
      <c r="A209" s="53"/>
      <c r="B209" s="8" t="s">
        <v>182</v>
      </c>
      <c r="C209" s="9"/>
      <c r="D209" s="11" t="s">
        <v>183</v>
      </c>
      <c r="E209" s="10">
        <f>SUM(E210:E216)</f>
        <v>1723765</v>
      </c>
      <c r="F209" s="10">
        <f>SUM(F210:F216)</f>
        <v>1723765</v>
      </c>
      <c r="G209" s="54">
        <f>SUM(G210:G216)</f>
        <v>0</v>
      </c>
    </row>
    <row r="210" spans="1:7" ht="65.25" customHeight="1" x14ac:dyDescent="0.25">
      <c r="A210" s="53"/>
      <c r="B210" s="99"/>
      <c r="C210" s="9" t="s">
        <v>27</v>
      </c>
      <c r="D210" s="23" t="s">
        <v>28</v>
      </c>
      <c r="E210" s="24">
        <v>25000</v>
      </c>
      <c r="F210" s="24">
        <v>25000</v>
      </c>
      <c r="G210" s="60">
        <v>0</v>
      </c>
    </row>
    <row r="211" spans="1:7" ht="47.25" customHeight="1" x14ac:dyDescent="0.25">
      <c r="A211" s="53"/>
      <c r="B211" s="108"/>
      <c r="C211" s="9" t="s">
        <v>9</v>
      </c>
      <c r="D211" s="23" t="s">
        <v>10</v>
      </c>
      <c r="E211" s="24">
        <v>0</v>
      </c>
      <c r="F211" s="24">
        <v>0</v>
      </c>
      <c r="G211" s="60">
        <v>0</v>
      </c>
    </row>
    <row r="212" spans="1:7" ht="26.25" hidden="1" customHeight="1" x14ac:dyDescent="0.25">
      <c r="A212" s="53"/>
      <c r="B212" s="101"/>
      <c r="C212" s="9" t="s">
        <v>33</v>
      </c>
      <c r="D212" s="23" t="s">
        <v>34</v>
      </c>
      <c r="E212" s="24">
        <v>0</v>
      </c>
      <c r="F212" s="24">
        <v>0</v>
      </c>
      <c r="G212" s="60">
        <v>0</v>
      </c>
    </row>
    <row r="213" spans="1:7" ht="54.75" hidden="1" customHeight="1" x14ac:dyDescent="0.25">
      <c r="A213" s="53"/>
      <c r="B213" s="101"/>
      <c r="C213" s="9" t="s">
        <v>205</v>
      </c>
      <c r="D213" s="23" t="s">
        <v>206</v>
      </c>
      <c r="E213" s="24">
        <v>0</v>
      </c>
      <c r="F213" s="24">
        <v>0</v>
      </c>
      <c r="G213" s="60">
        <v>0</v>
      </c>
    </row>
    <row r="214" spans="1:7" ht="84.75" hidden="1" customHeight="1" x14ac:dyDescent="0.25">
      <c r="A214" s="53"/>
      <c r="B214" s="101"/>
      <c r="C214" s="9" t="s">
        <v>176</v>
      </c>
      <c r="D214" s="23" t="s">
        <v>177</v>
      </c>
      <c r="E214" s="24">
        <v>0</v>
      </c>
      <c r="F214" s="24">
        <v>0</v>
      </c>
      <c r="G214" s="60">
        <v>0</v>
      </c>
    </row>
    <row r="215" spans="1:7" ht="52.5" customHeight="1" x14ac:dyDescent="0.25">
      <c r="A215" s="53"/>
      <c r="B215" s="101"/>
      <c r="C215" s="9" t="s">
        <v>178</v>
      </c>
      <c r="D215" s="23" t="s">
        <v>179</v>
      </c>
      <c r="E215" s="24">
        <v>102097</v>
      </c>
      <c r="F215" s="24">
        <v>102097</v>
      </c>
      <c r="G215" s="60">
        <v>0</v>
      </c>
    </row>
    <row r="216" spans="1:7" ht="66.75" customHeight="1" x14ac:dyDescent="0.25">
      <c r="A216" s="53"/>
      <c r="B216" s="102"/>
      <c r="C216" s="39" t="s">
        <v>180</v>
      </c>
      <c r="D216" s="20" t="s">
        <v>181</v>
      </c>
      <c r="E216" s="21">
        <v>1596668</v>
      </c>
      <c r="F216" s="21">
        <v>1596668</v>
      </c>
      <c r="G216" s="56">
        <v>0</v>
      </c>
    </row>
    <row r="217" spans="1:7" ht="36.75" customHeight="1" x14ac:dyDescent="0.25">
      <c r="A217" s="51" t="s">
        <v>184</v>
      </c>
      <c r="B217" s="5"/>
      <c r="C217" s="5"/>
      <c r="D217" s="6" t="s">
        <v>185</v>
      </c>
      <c r="E217" s="7">
        <f t="shared" ref="E217" si="44">SUM(E218)</f>
        <v>100000</v>
      </c>
      <c r="F217" s="7">
        <f>SUM(F218)</f>
        <v>100000</v>
      </c>
      <c r="G217" s="52">
        <f>SUM(G218)</f>
        <v>0</v>
      </c>
    </row>
    <row r="218" spans="1:7" ht="51" customHeight="1" x14ac:dyDescent="0.25">
      <c r="A218" s="72"/>
      <c r="B218" s="8" t="s">
        <v>186</v>
      </c>
      <c r="C218" s="8" t="s">
        <v>4</v>
      </c>
      <c r="D218" s="11" t="s">
        <v>187</v>
      </c>
      <c r="E218" s="10">
        <f t="shared" ref="E218:G218" si="45">SUM(E219:E220)</f>
        <v>100000</v>
      </c>
      <c r="F218" s="10">
        <f t="shared" si="45"/>
        <v>100000</v>
      </c>
      <c r="G218" s="10">
        <f t="shared" si="45"/>
        <v>0</v>
      </c>
    </row>
    <row r="219" spans="1:7" ht="36" customHeight="1" x14ac:dyDescent="0.25">
      <c r="A219" s="72"/>
      <c r="B219" s="46"/>
      <c r="C219" s="39" t="s">
        <v>255</v>
      </c>
      <c r="D219" s="20" t="s">
        <v>256</v>
      </c>
      <c r="E219" s="21">
        <v>0</v>
      </c>
      <c r="F219" s="21">
        <v>0</v>
      </c>
      <c r="G219" s="56">
        <v>0</v>
      </c>
    </row>
    <row r="220" spans="1:7" ht="26.25" customHeight="1" x14ac:dyDescent="0.25">
      <c r="A220" s="73"/>
      <c r="B220" s="42"/>
      <c r="C220" s="39" t="s">
        <v>74</v>
      </c>
      <c r="D220" s="20" t="s">
        <v>75</v>
      </c>
      <c r="E220" s="21">
        <v>100000</v>
      </c>
      <c r="F220" s="21">
        <v>100000</v>
      </c>
      <c r="G220" s="56">
        <v>0</v>
      </c>
    </row>
    <row r="221" spans="1:7" ht="36.75" customHeight="1" x14ac:dyDescent="0.25">
      <c r="A221" s="74">
        <v>921</v>
      </c>
      <c r="B221" s="5"/>
      <c r="C221" s="31"/>
      <c r="D221" s="6" t="s">
        <v>188</v>
      </c>
      <c r="E221" s="7">
        <f t="shared" ref="E221:G221" si="46">SUM(E222+E224)</f>
        <v>3340626</v>
      </c>
      <c r="F221" s="7">
        <f t="shared" si="46"/>
        <v>20000</v>
      </c>
      <c r="G221" s="7">
        <f t="shared" si="46"/>
        <v>3320626</v>
      </c>
    </row>
    <row r="222" spans="1:7" ht="31.5" customHeight="1" x14ac:dyDescent="0.25">
      <c r="A222" s="75"/>
      <c r="B222" s="8" t="s">
        <v>257</v>
      </c>
      <c r="C222" s="8" t="s">
        <v>4</v>
      </c>
      <c r="D222" s="11" t="s">
        <v>258</v>
      </c>
      <c r="E222" s="10">
        <f t="shared" ref="E222:G222" si="47">SUM(E223)</f>
        <v>3320626</v>
      </c>
      <c r="F222" s="10">
        <f t="shared" si="47"/>
        <v>0</v>
      </c>
      <c r="G222" s="10">
        <f t="shared" si="47"/>
        <v>3320626</v>
      </c>
    </row>
    <row r="223" spans="1:7" ht="63.75" customHeight="1" x14ac:dyDescent="0.25">
      <c r="A223" s="75"/>
      <c r="B223" s="8"/>
      <c r="C223" s="9" t="s">
        <v>259</v>
      </c>
      <c r="D223" s="23" t="s">
        <v>260</v>
      </c>
      <c r="E223" s="24">
        <v>3320626</v>
      </c>
      <c r="F223" s="24"/>
      <c r="G223" s="60">
        <v>3320626</v>
      </c>
    </row>
    <row r="224" spans="1:7" ht="24.75" customHeight="1" x14ac:dyDescent="0.25">
      <c r="A224" s="75"/>
      <c r="B224" s="8" t="s">
        <v>189</v>
      </c>
      <c r="C224" s="8" t="s">
        <v>4</v>
      </c>
      <c r="D224" s="11" t="s">
        <v>65</v>
      </c>
      <c r="E224" s="10">
        <f t="shared" ref="E224:G224" si="48">SUM(E225)</f>
        <v>20000</v>
      </c>
      <c r="F224" s="10">
        <f t="shared" si="48"/>
        <v>20000</v>
      </c>
      <c r="G224" s="10">
        <f t="shared" si="48"/>
        <v>0</v>
      </c>
    </row>
    <row r="225" spans="1:7" ht="50.25" customHeight="1" x14ac:dyDescent="0.25">
      <c r="A225" s="75"/>
      <c r="B225" s="8"/>
      <c r="C225" s="9" t="s">
        <v>21</v>
      </c>
      <c r="D225" s="23" t="s">
        <v>22</v>
      </c>
      <c r="E225" s="24">
        <v>20000</v>
      </c>
      <c r="F225" s="24">
        <v>20000</v>
      </c>
      <c r="G225" s="60">
        <v>0</v>
      </c>
    </row>
    <row r="226" spans="1:7" ht="29.25" customHeight="1" x14ac:dyDescent="0.25">
      <c r="A226" s="74">
        <v>926</v>
      </c>
      <c r="B226" s="5"/>
      <c r="C226" s="31"/>
      <c r="D226" s="6" t="s">
        <v>234</v>
      </c>
      <c r="E226" s="7">
        <f t="shared" ref="E226:G227" si="49">SUM(E227)</f>
        <v>0</v>
      </c>
      <c r="F226" s="7">
        <f>SUM(F227)</f>
        <v>0</v>
      </c>
      <c r="G226" s="52">
        <f>SUM(G227)</f>
        <v>0</v>
      </c>
    </row>
    <row r="227" spans="1:7" ht="24" customHeight="1" x14ac:dyDescent="0.25">
      <c r="A227" s="75"/>
      <c r="B227" s="8" t="s">
        <v>233</v>
      </c>
      <c r="C227" s="8" t="s">
        <v>4</v>
      </c>
      <c r="D227" s="11" t="s">
        <v>235</v>
      </c>
      <c r="E227" s="10">
        <f t="shared" si="49"/>
        <v>0</v>
      </c>
      <c r="F227" s="10">
        <f t="shared" si="49"/>
        <v>0</v>
      </c>
      <c r="G227" s="54">
        <f t="shared" si="49"/>
        <v>0</v>
      </c>
    </row>
    <row r="228" spans="1:7" ht="56.25" customHeight="1" thickBot="1" x14ac:dyDescent="0.3">
      <c r="A228" s="76"/>
      <c r="B228" s="77"/>
      <c r="C228" s="78" t="s">
        <v>201</v>
      </c>
      <c r="D228" s="79" t="s">
        <v>226</v>
      </c>
      <c r="E228" s="80">
        <v>0</v>
      </c>
      <c r="F228" s="80">
        <v>0</v>
      </c>
      <c r="G228" s="81">
        <v>0</v>
      </c>
    </row>
    <row r="229" spans="1:7" x14ac:dyDescent="0.25">
      <c r="B229" s="4"/>
      <c r="C229" s="13"/>
      <c r="D229" s="4"/>
      <c r="E229" s="4"/>
      <c r="F229" s="4"/>
      <c r="G229" s="4"/>
    </row>
    <row r="230" spans="1:7" x14ac:dyDescent="0.25">
      <c r="B230" s="1"/>
      <c r="C230" s="4"/>
      <c r="D230" s="1"/>
      <c r="E230" s="1"/>
      <c r="F230" s="1"/>
      <c r="G230" s="1"/>
    </row>
    <row r="231" spans="1:7" x14ac:dyDescent="0.25">
      <c r="C231" s="1"/>
    </row>
  </sheetData>
  <mergeCells count="39">
    <mergeCell ref="B210:B216"/>
    <mergeCell ref="B96:B97"/>
    <mergeCell ref="B112:B113"/>
    <mergeCell ref="B114:B115"/>
    <mergeCell ref="B116:B117"/>
    <mergeCell ref="B175:B176"/>
    <mergeCell ref="B182:B188"/>
    <mergeCell ref="B193:B198"/>
    <mergeCell ref="B133:B135"/>
    <mergeCell ref="B151:B153"/>
    <mergeCell ref="B159:B162"/>
    <mergeCell ref="B103:B107"/>
    <mergeCell ref="B109:B110"/>
    <mergeCell ref="B206:B208"/>
    <mergeCell ref="E2:G2"/>
    <mergeCell ref="E3:G3"/>
    <mergeCell ref="E4:G4"/>
    <mergeCell ref="E1:G1"/>
    <mergeCell ref="A6:A7"/>
    <mergeCell ref="B6:B7"/>
    <mergeCell ref="C6:C7"/>
    <mergeCell ref="D6:D7"/>
    <mergeCell ref="F6:G6"/>
    <mergeCell ref="A1:D1"/>
    <mergeCell ref="A2:D2"/>
    <mergeCell ref="A4:D4"/>
    <mergeCell ref="B38:B39"/>
    <mergeCell ref="B72:B73"/>
    <mergeCell ref="B93:B94"/>
    <mergeCell ref="B54:B55"/>
    <mergeCell ref="B76:B78"/>
    <mergeCell ref="A192:A202"/>
    <mergeCell ref="B168:B169"/>
    <mergeCell ref="A158:A168"/>
    <mergeCell ref="B65:B69"/>
    <mergeCell ref="B44:B49"/>
    <mergeCell ref="B126:B131"/>
    <mergeCell ref="B138:B144"/>
    <mergeCell ref="A141:A144"/>
  </mergeCells>
  <pageMargins left="0.70866141732283472" right="0.70866141732283472" top="0.98425196850393704" bottom="0.70866141732283472" header="0" footer="0"/>
  <pageSetup paperSize="9" scale="75" fitToHeight="10" orientation="portrait" r:id="rId1"/>
  <rowBreaks count="6" manualBreakCount="6">
    <brk id="49" max="7" man="1"/>
    <brk id="104" max="7" man="1"/>
    <brk id="142" max="7" man="1"/>
    <brk id="171" max="7" man="1"/>
    <brk id="201" max="7" man="1"/>
    <brk id="2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Starostwo Powiatowe w Braniewie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Starostwo Powiatowe w Braniewie</dc:creator>
  <cp:lastModifiedBy>almorawska</cp:lastModifiedBy>
  <cp:lastPrinted>2023-12-21T13:30:07Z</cp:lastPrinted>
  <dcterms:created xsi:type="dcterms:W3CDTF">2021-11-05T13:27:45Z</dcterms:created>
  <dcterms:modified xsi:type="dcterms:W3CDTF">2023-12-21T13:30:09Z</dcterms:modified>
</cp:coreProperties>
</file>